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1FDF2F6A-B535-4F9D-AE44-E34DC6AD1C00}" xr6:coauthVersionLast="47" xr6:coauthVersionMax="47" xr10:uidLastSave="{00000000-0000-0000-0000-000000000000}"/>
  <bookViews>
    <workbookView xWindow="-120" yWindow="-120" windowWidth="29040" windowHeight="15840" xr2:uid="{DC4C458F-9CA5-49D2-A95F-4D750910E46E}"/>
  </bookViews>
  <sheets>
    <sheet name="ShopProductTable" sheetId="2" r:id="rId1"/>
    <sheet name="LevelPassTable" sheetId="1" r:id="rId2"/>
    <sheet name="ConsumeItemTable" sheetId="3" r:id="rId3"/>
    <sheet name="StageClearTable" sheetId="4" r:id="rId4"/>
    <sheet name="PickOneSpellTable" sheetId="5" r:id="rId5"/>
    <sheet name="PickOneCharacterTable" sheetId="6" r:id="rId6"/>
    <sheet name="BrokenEnergyTable" sheetId="7" r:id="rId7"/>
    <sheet name="PassAtkTabl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118" i="2" l="1"/>
  <c r="AZ118" i="2"/>
  <c r="AY118" i="2"/>
  <c r="AW118" i="2"/>
  <c r="AV118" i="2"/>
  <c r="AT118" i="2"/>
  <c r="AS118" i="2"/>
  <c r="AQ118" i="2"/>
  <c r="AP118" i="2"/>
  <c r="AN118" i="2"/>
  <c r="AM118" i="2"/>
  <c r="AH118" i="2"/>
  <c r="AX118" i="2" s="1"/>
  <c r="AD118" i="2"/>
  <c r="AU118" i="2" s="1"/>
  <c r="Z118" i="2"/>
  <c r="AR118" i="2" s="1"/>
  <c r="V118" i="2"/>
  <c r="AO118" i="2" s="1"/>
  <c r="Q118" i="2"/>
  <c r="N118" i="2"/>
  <c r="M118" i="2"/>
  <c r="K118" i="2"/>
  <c r="G118" i="2"/>
  <c r="F118" i="2"/>
  <c r="E118" i="2"/>
  <c r="BQ19" i="2"/>
  <c r="BQ18" i="2"/>
  <c r="BQ17" i="2"/>
  <c r="BQ16" i="2"/>
  <c r="BQ15" i="2"/>
  <c r="BQ14" i="2"/>
  <c r="BQ13" i="2"/>
  <c r="BQ12" i="2"/>
  <c r="BQ11" i="2"/>
  <c r="BQ10" i="2"/>
  <c r="BQ9" i="2"/>
  <c r="BQ8" i="2"/>
  <c r="BQ7" i="2"/>
  <c r="BQ6" i="2"/>
  <c r="BQ5" i="2"/>
  <c r="BQ4" i="2"/>
  <c r="BQ3" i="2"/>
  <c r="BQ2" i="2"/>
  <c r="N117" i="2"/>
  <c r="M117" i="2"/>
  <c r="N109" i="2"/>
  <c r="M109" i="2"/>
  <c r="N108" i="2"/>
  <c r="M108" i="2"/>
  <c r="N107" i="2"/>
  <c r="M107" i="2"/>
  <c r="N96" i="2"/>
  <c r="M96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6" i="2"/>
  <c r="M16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N2" i="2"/>
  <c r="M2" i="2"/>
  <c r="Q117" i="2"/>
  <c r="BB117" i="2"/>
  <c r="AZ117" i="2"/>
  <c r="AY117" i="2"/>
  <c r="AW117" i="2"/>
  <c r="AV117" i="2"/>
  <c r="AT117" i="2"/>
  <c r="AS117" i="2"/>
  <c r="AQ117" i="2"/>
  <c r="AP117" i="2"/>
  <c r="AN117" i="2"/>
  <c r="AM117" i="2"/>
  <c r="AH117" i="2"/>
  <c r="AX117" i="2" s="1"/>
  <c r="AD117" i="2"/>
  <c r="AU117" i="2" s="1"/>
  <c r="Z117" i="2"/>
  <c r="AR117" i="2" s="1"/>
  <c r="V117" i="2"/>
  <c r="AO117" i="2" s="1"/>
  <c r="G117" i="2"/>
  <c r="F117" i="2"/>
  <c r="E117" i="2"/>
  <c r="R118" i="2"/>
  <c r="R117" i="2"/>
  <c r="AL118" i="2" l="1"/>
  <c r="AL117" i="2"/>
  <c r="Q74" i="2" l="1"/>
  <c r="Q77" i="2"/>
  <c r="BB83" i="2"/>
  <c r="AZ83" i="2"/>
  <c r="AY83" i="2"/>
  <c r="AW83" i="2"/>
  <c r="AV83" i="2"/>
  <c r="AT83" i="2"/>
  <c r="AS83" i="2"/>
  <c r="AQ83" i="2"/>
  <c r="AP83" i="2"/>
  <c r="AN83" i="2"/>
  <c r="AM83" i="2"/>
  <c r="AH83" i="2"/>
  <c r="AX83" i="2" s="1"/>
  <c r="AD83" i="2"/>
  <c r="AU83" i="2" s="1"/>
  <c r="Z83" i="2"/>
  <c r="AR83" i="2" s="1"/>
  <c r="V83" i="2"/>
  <c r="AO83" i="2" s="1"/>
  <c r="Q83" i="2"/>
  <c r="G83" i="2"/>
  <c r="F83" i="2"/>
  <c r="E83" i="2"/>
  <c r="BB82" i="2"/>
  <c r="AZ82" i="2"/>
  <c r="AY82" i="2"/>
  <c r="AW82" i="2"/>
  <c r="AV82" i="2"/>
  <c r="AT82" i="2"/>
  <c r="AS82" i="2"/>
  <c r="AQ82" i="2"/>
  <c r="AP82" i="2"/>
  <c r="AN82" i="2"/>
  <c r="AM82" i="2"/>
  <c r="AH82" i="2"/>
  <c r="AX82" i="2" s="1"/>
  <c r="AD82" i="2"/>
  <c r="AU82" i="2" s="1"/>
  <c r="Z82" i="2"/>
  <c r="AR82" i="2" s="1"/>
  <c r="V82" i="2"/>
  <c r="AO82" i="2" s="1"/>
  <c r="Q82" i="2"/>
  <c r="G82" i="2"/>
  <c r="F82" i="2"/>
  <c r="E82" i="2"/>
  <c r="BB81" i="2"/>
  <c r="AZ81" i="2"/>
  <c r="AY81" i="2"/>
  <c r="AW81" i="2"/>
  <c r="AV81" i="2"/>
  <c r="AT81" i="2"/>
  <c r="AS81" i="2"/>
  <c r="AQ81" i="2"/>
  <c r="AP81" i="2"/>
  <c r="AN81" i="2"/>
  <c r="AM81" i="2"/>
  <c r="AH81" i="2"/>
  <c r="AX81" i="2" s="1"/>
  <c r="AD81" i="2"/>
  <c r="AU81" i="2" s="1"/>
  <c r="Z81" i="2"/>
  <c r="AR81" i="2" s="1"/>
  <c r="V81" i="2"/>
  <c r="AO81" i="2" s="1"/>
  <c r="Q81" i="2"/>
  <c r="G81" i="2"/>
  <c r="F81" i="2"/>
  <c r="E81" i="2"/>
  <c r="BB80" i="2"/>
  <c r="AZ80" i="2"/>
  <c r="AY80" i="2"/>
  <c r="AW80" i="2"/>
  <c r="AV80" i="2"/>
  <c r="AT80" i="2"/>
  <c r="AS80" i="2"/>
  <c r="AQ80" i="2"/>
  <c r="AP80" i="2"/>
  <c r="AN80" i="2"/>
  <c r="AM80" i="2"/>
  <c r="AH80" i="2"/>
  <c r="AX80" i="2" s="1"/>
  <c r="AD80" i="2"/>
  <c r="AU80" i="2" s="1"/>
  <c r="Z80" i="2"/>
  <c r="AR80" i="2" s="1"/>
  <c r="V80" i="2"/>
  <c r="AO80" i="2" s="1"/>
  <c r="Q80" i="2"/>
  <c r="G80" i="2"/>
  <c r="F80" i="2"/>
  <c r="E80" i="2"/>
  <c r="BB79" i="2"/>
  <c r="AZ79" i="2"/>
  <c r="AY79" i="2"/>
  <c r="AW79" i="2"/>
  <c r="AV79" i="2"/>
  <c r="AT79" i="2"/>
  <c r="AS79" i="2"/>
  <c r="AQ79" i="2"/>
  <c r="AP79" i="2"/>
  <c r="AN79" i="2"/>
  <c r="AM79" i="2"/>
  <c r="AH79" i="2"/>
  <c r="AX79" i="2" s="1"/>
  <c r="AD79" i="2"/>
  <c r="AU79" i="2" s="1"/>
  <c r="Z79" i="2"/>
  <c r="AR79" i="2" s="1"/>
  <c r="V79" i="2"/>
  <c r="AO79" i="2" s="1"/>
  <c r="Q79" i="2"/>
  <c r="G79" i="2"/>
  <c r="F79" i="2"/>
  <c r="E79" i="2"/>
  <c r="BB78" i="2"/>
  <c r="AZ78" i="2"/>
  <c r="AY78" i="2"/>
  <c r="AW78" i="2"/>
  <c r="AV78" i="2"/>
  <c r="AT78" i="2"/>
  <c r="AS78" i="2"/>
  <c r="AQ78" i="2"/>
  <c r="AP78" i="2"/>
  <c r="AN78" i="2"/>
  <c r="AM78" i="2"/>
  <c r="AH78" i="2"/>
  <c r="AX78" i="2" s="1"/>
  <c r="AD78" i="2"/>
  <c r="AU78" i="2" s="1"/>
  <c r="Z78" i="2"/>
  <c r="AR78" i="2" s="1"/>
  <c r="V78" i="2"/>
  <c r="AO78" i="2" s="1"/>
  <c r="Q78" i="2"/>
  <c r="G78" i="2"/>
  <c r="F78" i="2"/>
  <c r="E78" i="2"/>
  <c r="BB77" i="2"/>
  <c r="AZ77" i="2"/>
  <c r="AY77" i="2"/>
  <c r="AW77" i="2"/>
  <c r="AV77" i="2"/>
  <c r="AT77" i="2"/>
  <c r="AS77" i="2"/>
  <c r="AQ77" i="2"/>
  <c r="AP77" i="2"/>
  <c r="AN77" i="2"/>
  <c r="AM77" i="2"/>
  <c r="AH77" i="2"/>
  <c r="AX77" i="2" s="1"/>
  <c r="AD77" i="2"/>
  <c r="AU77" i="2" s="1"/>
  <c r="Z77" i="2"/>
  <c r="AR77" i="2" s="1"/>
  <c r="V77" i="2"/>
  <c r="AO77" i="2" s="1"/>
  <c r="G77" i="2"/>
  <c r="F77" i="2"/>
  <c r="E77" i="2"/>
  <c r="BB76" i="2"/>
  <c r="AZ76" i="2"/>
  <c r="AY76" i="2"/>
  <c r="AW76" i="2"/>
  <c r="AV76" i="2"/>
  <c r="AT76" i="2"/>
  <c r="AS76" i="2"/>
  <c r="AQ76" i="2"/>
  <c r="AP76" i="2"/>
  <c r="AN76" i="2"/>
  <c r="AM76" i="2"/>
  <c r="AH76" i="2"/>
  <c r="AX76" i="2" s="1"/>
  <c r="AD76" i="2"/>
  <c r="AU76" i="2" s="1"/>
  <c r="Z76" i="2"/>
  <c r="AR76" i="2" s="1"/>
  <c r="V76" i="2"/>
  <c r="AO76" i="2" s="1"/>
  <c r="Q76" i="2"/>
  <c r="G76" i="2"/>
  <c r="F76" i="2"/>
  <c r="E76" i="2"/>
  <c r="BB75" i="2"/>
  <c r="AZ75" i="2"/>
  <c r="AY75" i="2"/>
  <c r="AW75" i="2"/>
  <c r="AV75" i="2"/>
  <c r="AT75" i="2"/>
  <c r="AS75" i="2"/>
  <c r="AQ75" i="2"/>
  <c r="AP75" i="2"/>
  <c r="AN75" i="2"/>
  <c r="AM75" i="2"/>
  <c r="AH75" i="2"/>
  <c r="AX75" i="2" s="1"/>
  <c r="AD75" i="2"/>
  <c r="AU75" i="2" s="1"/>
  <c r="Z75" i="2"/>
  <c r="AR75" i="2" s="1"/>
  <c r="V75" i="2"/>
  <c r="AO75" i="2" s="1"/>
  <c r="Q75" i="2"/>
  <c r="G75" i="2"/>
  <c r="F75" i="2"/>
  <c r="E75" i="2"/>
  <c r="BB74" i="2"/>
  <c r="AZ74" i="2"/>
  <c r="AY74" i="2"/>
  <c r="AW74" i="2"/>
  <c r="AV74" i="2"/>
  <c r="AT74" i="2"/>
  <c r="AS74" i="2"/>
  <c r="AQ74" i="2"/>
  <c r="AP74" i="2"/>
  <c r="AN74" i="2"/>
  <c r="AM74" i="2"/>
  <c r="AH74" i="2"/>
  <c r="AX74" i="2" s="1"/>
  <c r="AD74" i="2"/>
  <c r="AU74" i="2" s="1"/>
  <c r="Z74" i="2"/>
  <c r="AR74" i="2" s="1"/>
  <c r="V74" i="2"/>
  <c r="AO74" i="2" s="1"/>
  <c r="G74" i="2"/>
  <c r="F74" i="2"/>
  <c r="E74" i="2"/>
  <c r="BB73" i="2"/>
  <c r="AZ73" i="2"/>
  <c r="AY73" i="2"/>
  <c r="AW73" i="2"/>
  <c r="AV73" i="2"/>
  <c r="AT73" i="2"/>
  <c r="AS73" i="2"/>
  <c r="AQ73" i="2"/>
  <c r="AP73" i="2"/>
  <c r="AN73" i="2"/>
  <c r="AM73" i="2"/>
  <c r="AH73" i="2"/>
  <c r="AX73" i="2" s="1"/>
  <c r="AD73" i="2"/>
  <c r="AU73" i="2" s="1"/>
  <c r="Z73" i="2"/>
  <c r="AR73" i="2" s="1"/>
  <c r="V73" i="2"/>
  <c r="AO73" i="2" s="1"/>
  <c r="Q73" i="2"/>
  <c r="G73" i="2"/>
  <c r="F73" i="2"/>
  <c r="E73" i="2"/>
  <c r="BB72" i="2"/>
  <c r="AZ72" i="2"/>
  <c r="AY72" i="2"/>
  <c r="AW72" i="2"/>
  <c r="AV72" i="2"/>
  <c r="AT72" i="2"/>
  <c r="AS72" i="2"/>
  <c r="AQ72" i="2"/>
  <c r="AP72" i="2"/>
  <c r="AN72" i="2"/>
  <c r="AM72" i="2"/>
  <c r="AH72" i="2"/>
  <c r="AX72" i="2" s="1"/>
  <c r="AD72" i="2"/>
  <c r="AU72" i="2" s="1"/>
  <c r="Z72" i="2"/>
  <c r="AR72" i="2" s="1"/>
  <c r="V72" i="2"/>
  <c r="AO72" i="2" s="1"/>
  <c r="Q72" i="2"/>
  <c r="G72" i="2"/>
  <c r="F72" i="2"/>
  <c r="E72" i="2"/>
  <c r="R77" i="2"/>
  <c r="R72" i="2"/>
  <c r="R82" i="2"/>
  <c r="R81" i="2"/>
  <c r="R79" i="2"/>
  <c r="R83" i="2"/>
  <c r="R80" i="2"/>
  <c r="R75" i="2"/>
  <c r="R73" i="2"/>
  <c r="R78" i="2"/>
  <c r="R74" i="2"/>
  <c r="R76" i="2"/>
  <c r="AL82" i="2" l="1"/>
  <c r="AL72" i="2"/>
  <c r="AL78" i="2"/>
  <c r="AL73" i="2"/>
  <c r="AL79" i="2"/>
  <c r="AL83" i="2"/>
  <c r="AL74" i="2"/>
  <c r="AL80" i="2"/>
  <c r="AL76" i="2"/>
  <c r="AL75" i="2"/>
  <c r="AL81" i="2"/>
  <c r="AL77" i="2"/>
  <c r="Q4" i="2" l="1"/>
  <c r="Q5" i="2"/>
  <c r="Q6" i="2"/>
  <c r="Q7" i="2"/>
  <c r="BB7" i="2"/>
  <c r="AZ7" i="2"/>
  <c r="AY7" i="2"/>
  <c r="AW7" i="2"/>
  <c r="AV7" i="2"/>
  <c r="AT7" i="2"/>
  <c r="AS7" i="2"/>
  <c r="AQ7" i="2"/>
  <c r="AP7" i="2"/>
  <c r="AN7" i="2"/>
  <c r="AM7" i="2"/>
  <c r="AH7" i="2"/>
  <c r="AX7" i="2" s="1"/>
  <c r="AD7" i="2"/>
  <c r="AU7" i="2" s="1"/>
  <c r="Z7" i="2"/>
  <c r="AR7" i="2" s="1"/>
  <c r="V7" i="2"/>
  <c r="AO7" i="2" s="1"/>
  <c r="G7" i="2"/>
  <c r="F7" i="2"/>
  <c r="E7" i="2"/>
  <c r="BB6" i="2"/>
  <c r="AZ6" i="2"/>
  <c r="AY6" i="2"/>
  <c r="AW6" i="2"/>
  <c r="AV6" i="2"/>
  <c r="AT6" i="2"/>
  <c r="AS6" i="2"/>
  <c r="AQ6" i="2"/>
  <c r="AP6" i="2"/>
  <c r="AN6" i="2"/>
  <c r="AM6" i="2"/>
  <c r="AH6" i="2"/>
  <c r="AX6" i="2" s="1"/>
  <c r="AD6" i="2"/>
  <c r="AU6" i="2" s="1"/>
  <c r="Z6" i="2"/>
  <c r="AR6" i="2" s="1"/>
  <c r="V6" i="2"/>
  <c r="AO6" i="2" s="1"/>
  <c r="G6" i="2"/>
  <c r="F6" i="2"/>
  <c r="E6" i="2"/>
  <c r="BB5" i="2"/>
  <c r="AZ5" i="2"/>
  <c r="AY5" i="2"/>
  <c r="AW5" i="2"/>
  <c r="AV5" i="2"/>
  <c r="AT5" i="2"/>
  <c r="AS5" i="2"/>
  <c r="AQ5" i="2"/>
  <c r="AP5" i="2"/>
  <c r="AN5" i="2"/>
  <c r="AM5" i="2"/>
  <c r="AH5" i="2"/>
  <c r="AX5" i="2" s="1"/>
  <c r="AD5" i="2"/>
  <c r="AU5" i="2" s="1"/>
  <c r="Z5" i="2"/>
  <c r="AR5" i="2" s="1"/>
  <c r="V5" i="2"/>
  <c r="AO5" i="2" s="1"/>
  <c r="G5" i="2"/>
  <c r="F5" i="2"/>
  <c r="E5" i="2"/>
  <c r="BB4" i="2"/>
  <c r="AZ4" i="2"/>
  <c r="AY4" i="2"/>
  <c r="AW4" i="2"/>
  <c r="AV4" i="2"/>
  <c r="AT4" i="2"/>
  <c r="AS4" i="2"/>
  <c r="AQ4" i="2"/>
  <c r="AP4" i="2"/>
  <c r="AN4" i="2"/>
  <c r="AM4" i="2"/>
  <c r="AH4" i="2"/>
  <c r="AX4" i="2" s="1"/>
  <c r="AD4" i="2"/>
  <c r="AU4" i="2" s="1"/>
  <c r="Z4" i="2"/>
  <c r="AR4" i="2" s="1"/>
  <c r="V4" i="2"/>
  <c r="AO4" i="2" s="1"/>
  <c r="G4" i="2"/>
  <c r="F4" i="2"/>
  <c r="E4" i="2"/>
  <c r="R4" i="2"/>
  <c r="R6" i="2"/>
  <c r="R7" i="2"/>
  <c r="R5" i="2"/>
  <c r="AL7" i="2" l="1"/>
  <c r="AL6" i="2"/>
  <c r="AL4" i="2"/>
  <c r="AL5" i="2"/>
  <c r="E6" i="7" l="1"/>
  <c r="E5" i="7"/>
  <c r="E4" i="7"/>
  <c r="E3" i="7"/>
  <c r="E2" i="7"/>
  <c r="B6" i="7"/>
  <c r="H6" i="7" s="1"/>
  <c r="B5" i="7"/>
  <c r="H5" i="7" s="1"/>
  <c r="B4" i="7"/>
  <c r="H4" i="7" s="1"/>
  <c r="B3" i="7"/>
  <c r="H3" i="7" s="1"/>
  <c r="B2" i="7"/>
  <c r="H2" i="7" s="1"/>
  <c r="G2" i="7" s="1"/>
  <c r="G3" i="7" s="1"/>
  <c r="G4" i="7" s="1"/>
  <c r="G5" i="7" s="1"/>
  <c r="G6" i="7" s="1"/>
  <c r="J2" i="7" l="1"/>
  <c r="Q114" i="2"/>
  <c r="Q116" i="2"/>
  <c r="BB116" i="2"/>
  <c r="AZ116" i="2"/>
  <c r="AY116" i="2"/>
  <c r="AW116" i="2"/>
  <c r="AV116" i="2"/>
  <c r="AT116" i="2"/>
  <c r="AS116" i="2"/>
  <c r="AQ116" i="2"/>
  <c r="AP116" i="2"/>
  <c r="AN116" i="2"/>
  <c r="AM116" i="2"/>
  <c r="AH116" i="2"/>
  <c r="AX116" i="2" s="1"/>
  <c r="AD116" i="2"/>
  <c r="AU116" i="2" s="1"/>
  <c r="Z116" i="2"/>
  <c r="AR116" i="2" s="1"/>
  <c r="V116" i="2"/>
  <c r="AO116" i="2" s="1"/>
  <c r="G116" i="2"/>
  <c r="F116" i="2"/>
  <c r="E116" i="2"/>
  <c r="BB115" i="2"/>
  <c r="AZ115" i="2"/>
  <c r="AY115" i="2"/>
  <c r="AW115" i="2"/>
  <c r="AV115" i="2"/>
  <c r="AT115" i="2"/>
  <c r="AS115" i="2"/>
  <c r="AQ115" i="2"/>
  <c r="AP115" i="2"/>
  <c r="AN115" i="2"/>
  <c r="AM115" i="2"/>
  <c r="AH115" i="2"/>
  <c r="AX115" i="2" s="1"/>
  <c r="AD115" i="2"/>
  <c r="AU115" i="2" s="1"/>
  <c r="Z115" i="2"/>
  <c r="AR115" i="2" s="1"/>
  <c r="V115" i="2"/>
  <c r="AO115" i="2" s="1"/>
  <c r="Q115" i="2"/>
  <c r="G115" i="2"/>
  <c r="F115" i="2"/>
  <c r="E115" i="2"/>
  <c r="BB114" i="2"/>
  <c r="AZ114" i="2"/>
  <c r="AY114" i="2"/>
  <c r="AW114" i="2"/>
  <c r="AV114" i="2"/>
  <c r="AT114" i="2"/>
  <c r="AS114" i="2"/>
  <c r="AQ114" i="2"/>
  <c r="AP114" i="2"/>
  <c r="AN114" i="2"/>
  <c r="AM114" i="2"/>
  <c r="AH114" i="2"/>
  <c r="AX114" i="2" s="1"/>
  <c r="AD114" i="2"/>
  <c r="AU114" i="2" s="1"/>
  <c r="Z114" i="2"/>
  <c r="AR114" i="2" s="1"/>
  <c r="V114" i="2"/>
  <c r="AO114" i="2" s="1"/>
  <c r="G114" i="2"/>
  <c r="F114" i="2"/>
  <c r="E114" i="2"/>
  <c r="E6" i="6"/>
  <c r="E5" i="6"/>
  <c r="E4" i="6"/>
  <c r="E3" i="6"/>
  <c r="E2" i="6"/>
  <c r="R114" i="2"/>
  <c r="R115" i="2"/>
  <c r="R116" i="2"/>
  <c r="AL115" i="2" l="1"/>
  <c r="AL116" i="2"/>
  <c r="AL114" i="2"/>
  <c r="G6" i="6"/>
  <c r="F6" i="6"/>
  <c r="I6" i="6" s="1"/>
  <c r="G5" i="6"/>
  <c r="F5" i="6"/>
  <c r="I5" i="6" s="1"/>
  <c r="G4" i="6"/>
  <c r="F4" i="6"/>
  <c r="I4" i="6" s="1"/>
  <c r="G3" i="6"/>
  <c r="F3" i="6"/>
  <c r="I3" i="6" s="1"/>
  <c r="G2" i="6"/>
  <c r="F2" i="6"/>
  <c r="I2" i="6" l="1"/>
  <c r="H2" i="6" s="1"/>
  <c r="H3" i="6" s="1"/>
  <c r="H4" i="6" s="1"/>
  <c r="H5" i="6" s="1"/>
  <c r="H6" i="6" s="1"/>
  <c r="K2" i="6" l="1"/>
  <c r="E6" i="5"/>
  <c r="E5" i="5"/>
  <c r="E4" i="5"/>
  <c r="E3" i="5"/>
  <c r="E2" i="5"/>
  <c r="G6" i="5" l="1"/>
  <c r="F6" i="5"/>
  <c r="I6" i="5" s="1"/>
  <c r="G5" i="5"/>
  <c r="F5" i="5"/>
  <c r="I5" i="5" s="1"/>
  <c r="G4" i="5"/>
  <c r="F4" i="5"/>
  <c r="I4" i="5" s="1"/>
  <c r="G3" i="5"/>
  <c r="F3" i="5"/>
  <c r="G2" i="5"/>
  <c r="F2" i="5"/>
  <c r="B9" i="3"/>
  <c r="B8" i="3"/>
  <c r="B7" i="3"/>
  <c r="B6" i="3"/>
  <c r="B5" i="3"/>
  <c r="B4" i="3"/>
  <c r="B3" i="3"/>
  <c r="B2" i="3"/>
  <c r="I2" i="5" l="1"/>
  <c r="H2" i="5" s="1"/>
  <c r="I3" i="5"/>
  <c r="H3" i="5" l="1"/>
  <c r="H4" i="5" s="1"/>
  <c r="H5" i="5" s="1"/>
  <c r="H6" i="5" s="1"/>
  <c r="K2" i="5" l="1"/>
  <c r="Q110" i="2" l="1"/>
  <c r="Q111" i="2"/>
  <c r="BB113" i="2"/>
  <c r="AZ113" i="2"/>
  <c r="AY113" i="2"/>
  <c r="AW113" i="2"/>
  <c r="AV113" i="2"/>
  <c r="AT113" i="2"/>
  <c r="AS113" i="2"/>
  <c r="AQ113" i="2"/>
  <c r="AP113" i="2"/>
  <c r="AN113" i="2"/>
  <c r="AM113" i="2"/>
  <c r="AH113" i="2"/>
  <c r="AX113" i="2" s="1"/>
  <c r="Q113" i="2"/>
  <c r="G113" i="2"/>
  <c r="F113" i="2"/>
  <c r="E113" i="2"/>
  <c r="BB112" i="2"/>
  <c r="AZ112" i="2"/>
  <c r="AY112" i="2"/>
  <c r="AW112" i="2"/>
  <c r="AV112" i="2"/>
  <c r="AT112" i="2"/>
  <c r="AS112" i="2"/>
  <c r="AQ112" i="2"/>
  <c r="AP112" i="2"/>
  <c r="AN112" i="2"/>
  <c r="AM112" i="2"/>
  <c r="AH112" i="2"/>
  <c r="AX112" i="2" s="1"/>
  <c r="Q112" i="2"/>
  <c r="G112" i="2"/>
  <c r="F112" i="2"/>
  <c r="E112" i="2"/>
  <c r="BB111" i="2"/>
  <c r="AZ111" i="2"/>
  <c r="AY111" i="2"/>
  <c r="AW111" i="2"/>
  <c r="AV111" i="2"/>
  <c r="AT111" i="2"/>
  <c r="AS111" i="2"/>
  <c r="AQ111" i="2"/>
  <c r="AP111" i="2"/>
  <c r="AN111" i="2"/>
  <c r="AM111" i="2"/>
  <c r="AH111" i="2"/>
  <c r="AX111" i="2" s="1"/>
  <c r="G111" i="2"/>
  <c r="F111" i="2"/>
  <c r="E111" i="2"/>
  <c r="BB110" i="2"/>
  <c r="AZ110" i="2"/>
  <c r="AY110" i="2"/>
  <c r="AW110" i="2"/>
  <c r="AV110" i="2"/>
  <c r="AT110" i="2"/>
  <c r="AS110" i="2"/>
  <c r="AQ110" i="2"/>
  <c r="AP110" i="2"/>
  <c r="AN110" i="2"/>
  <c r="AM110" i="2"/>
  <c r="AH110" i="2"/>
  <c r="AX110" i="2" s="1"/>
  <c r="G110" i="2"/>
  <c r="F110" i="2"/>
  <c r="E110" i="2"/>
  <c r="V111" i="2"/>
  <c r="AD110" i="2"/>
  <c r="V110" i="2"/>
  <c r="AD111" i="2"/>
  <c r="Z111" i="2"/>
  <c r="Z110" i="2"/>
  <c r="AD113" i="2"/>
  <c r="Z113" i="2"/>
  <c r="AD112" i="2"/>
  <c r="V112" i="2"/>
  <c r="V113" i="2"/>
  <c r="Z112" i="2"/>
  <c r="R110" i="2"/>
  <c r="R112" i="2"/>
  <c r="R113" i="2"/>
  <c r="R111" i="2"/>
  <c r="AR112" i="2" l="1"/>
  <c r="AL113" i="2"/>
  <c r="AO113" i="2"/>
  <c r="AO112" i="2"/>
  <c r="AU112" i="2"/>
  <c r="AR113" i="2"/>
  <c r="AU113" i="2"/>
  <c r="AL112" i="2"/>
  <c r="AR110" i="2"/>
  <c r="AR111" i="2"/>
  <c r="AU111" i="2"/>
  <c r="AL110" i="2"/>
  <c r="AO110" i="2"/>
  <c r="AU110" i="2"/>
  <c r="AL111" i="2"/>
  <c r="AO111" i="2"/>
  <c r="Q107" i="2" l="1"/>
  <c r="Q108" i="2"/>
  <c r="Q109" i="2"/>
  <c r="BB109" i="2"/>
  <c r="AZ109" i="2"/>
  <c r="AY109" i="2"/>
  <c r="AW109" i="2"/>
  <c r="AV109" i="2"/>
  <c r="AT109" i="2"/>
  <c r="AS109" i="2"/>
  <c r="AQ109" i="2"/>
  <c r="AP109" i="2"/>
  <c r="AN109" i="2"/>
  <c r="AM109" i="2"/>
  <c r="AH109" i="2"/>
  <c r="AX109" i="2" s="1"/>
  <c r="G109" i="2"/>
  <c r="F109" i="2"/>
  <c r="E109" i="2"/>
  <c r="BB108" i="2"/>
  <c r="AZ108" i="2"/>
  <c r="AY108" i="2"/>
  <c r="AW108" i="2"/>
  <c r="AV108" i="2"/>
  <c r="AT108" i="2"/>
  <c r="AS108" i="2"/>
  <c r="AQ108" i="2"/>
  <c r="AP108" i="2"/>
  <c r="AN108" i="2"/>
  <c r="AM108" i="2"/>
  <c r="AH108" i="2"/>
  <c r="AX108" i="2" s="1"/>
  <c r="G108" i="2"/>
  <c r="F108" i="2"/>
  <c r="E108" i="2"/>
  <c r="BB107" i="2"/>
  <c r="AZ107" i="2"/>
  <c r="AY107" i="2"/>
  <c r="AW107" i="2"/>
  <c r="AV107" i="2"/>
  <c r="AT107" i="2"/>
  <c r="AS107" i="2"/>
  <c r="AQ107" i="2"/>
  <c r="AP107" i="2"/>
  <c r="AN107" i="2"/>
  <c r="AM107" i="2"/>
  <c r="AH107" i="2"/>
  <c r="AX107" i="2" s="1"/>
  <c r="G107" i="2"/>
  <c r="F107" i="2"/>
  <c r="E107" i="2"/>
  <c r="V107" i="2"/>
  <c r="AD108" i="2"/>
  <c r="Z108" i="2"/>
  <c r="V108" i="2"/>
  <c r="Z107" i="2"/>
  <c r="AD107" i="2"/>
  <c r="R109" i="2"/>
  <c r="AD109" i="2"/>
  <c r="V109" i="2"/>
  <c r="R108" i="2"/>
  <c r="Z109" i="2"/>
  <c r="R107" i="2"/>
  <c r="AU107" i="2" l="1"/>
  <c r="AR107" i="2"/>
  <c r="AL108" i="2"/>
  <c r="AO108" i="2"/>
  <c r="AO109" i="2"/>
  <c r="AR108" i="2"/>
  <c r="AL109" i="2"/>
  <c r="AU108" i="2"/>
  <c r="AR109" i="2"/>
  <c r="AL107" i="2"/>
  <c r="AO107" i="2"/>
  <c r="AU109" i="2"/>
  <c r="Q37" i="2" l="1"/>
  <c r="Q39" i="2"/>
  <c r="Q40" i="2"/>
  <c r="Q41" i="2"/>
  <c r="Q42" i="2"/>
  <c r="Q36" i="2"/>
  <c r="Q21" i="2"/>
  <c r="Q23" i="2"/>
  <c r="AZ23" i="2"/>
  <c r="AY23" i="2"/>
  <c r="AW23" i="2"/>
  <c r="AV23" i="2"/>
  <c r="AT23" i="2"/>
  <c r="AS23" i="2"/>
  <c r="AQ23" i="2"/>
  <c r="AP23" i="2"/>
  <c r="AN23" i="2"/>
  <c r="AM23" i="2"/>
  <c r="AH23" i="2"/>
  <c r="AX23" i="2" s="1"/>
  <c r="AD23" i="2"/>
  <c r="AU23" i="2" s="1"/>
  <c r="G23" i="2"/>
  <c r="F23" i="2"/>
  <c r="E23" i="2"/>
  <c r="BB21" i="2"/>
  <c r="AZ21" i="2"/>
  <c r="AY21" i="2"/>
  <c r="AW21" i="2"/>
  <c r="AV21" i="2"/>
  <c r="AT21" i="2"/>
  <c r="AS21" i="2"/>
  <c r="AQ21" i="2"/>
  <c r="AP21" i="2"/>
  <c r="AN21" i="2"/>
  <c r="AM21" i="2"/>
  <c r="AH21" i="2"/>
  <c r="AX21" i="2" s="1"/>
  <c r="AD21" i="2"/>
  <c r="AU21" i="2" s="1"/>
  <c r="Z21" i="2"/>
  <c r="AR21" i="2" s="1"/>
  <c r="G21" i="2"/>
  <c r="F21" i="2"/>
  <c r="E21" i="2"/>
  <c r="BB20" i="2"/>
  <c r="AZ20" i="2"/>
  <c r="AY20" i="2"/>
  <c r="AW20" i="2"/>
  <c r="AV20" i="2"/>
  <c r="AT20" i="2"/>
  <c r="AS20" i="2"/>
  <c r="AQ20" i="2"/>
  <c r="AP20" i="2"/>
  <c r="AN20" i="2"/>
  <c r="AM20" i="2"/>
  <c r="AH20" i="2"/>
  <c r="AX20" i="2" s="1"/>
  <c r="AD20" i="2"/>
  <c r="AU20" i="2" s="1"/>
  <c r="Z20" i="2"/>
  <c r="AR20" i="2" s="1"/>
  <c r="Q20" i="2"/>
  <c r="G20" i="2"/>
  <c r="F20" i="2"/>
  <c r="E20" i="2"/>
  <c r="BB3" i="2"/>
  <c r="AZ3" i="2"/>
  <c r="AY3" i="2"/>
  <c r="AW3" i="2"/>
  <c r="AV3" i="2"/>
  <c r="AT3" i="2"/>
  <c r="AS3" i="2"/>
  <c r="AQ3" i="2"/>
  <c r="AP3" i="2"/>
  <c r="AN3" i="2"/>
  <c r="AM3" i="2"/>
  <c r="AH3" i="2"/>
  <c r="AX3" i="2" s="1"/>
  <c r="AD3" i="2"/>
  <c r="AU3" i="2" s="1"/>
  <c r="Z3" i="2"/>
  <c r="AR3" i="2" s="1"/>
  <c r="V3" i="2"/>
  <c r="AO3" i="2" s="1"/>
  <c r="Q3" i="2"/>
  <c r="G3" i="2"/>
  <c r="F3" i="2"/>
  <c r="E3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2" i="2"/>
  <c r="F19" i="2"/>
  <c r="F18" i="2"/>
  <c r="F17" i="2"/>
  <c r="F16" i="2"/>
  <c r="F15" i="2"/>
  <c r="F14" i="2"/>
  <c r="F13" i="2"/>
  <c r="F12" i="2"/>
  <c r="F11" i="2"/>
  <c r="F10" i="2"/>
  <c r="F9" i="2"/>
  <c r="F8" i="2"/>
  <c r="F2" i="2"/>
  <c r="BB47" i="2"/>
  <c r="AZ47" i="2"/>
  <c r="AY47" i="2"/>
  <c r="AW47" i="2"/>
  <c r="AV47" i="2"/>
  <c r="AT47" i="2"/>
  <c r="AS47" i="2"/>
  <c r="AQ47" i="2"/>
  <c r="AP47" i="2"/>
  <c r="AN47" i="2"/>
  <c r="AM47" i="2"/>
  <c r="AH47" i="2"/>
  <c r="AX47" i="2" s="1"/>
  <c r="AD47" i="2"/>
  <c r="AU47" i="2" s="1"/>
  <c r="Q47" i="2"/>
  <c r="G47" i="2"/>
  <c r="E47" i="2"/>
  <c r="BB46" i="2"/>
  <c r="AZ46" i="2"/>
  <c r="AY46" i="2"/>
  <c r="AW46" i="2"/>
  <c r="AV46" i="2"/>
  <c r="AT46" i="2"/>
  <c r="AS46" i="2"/>
  <c r="AQ46" i="2"/>
  <c r="AP46" i="2"/>
  <c r="AN46" i="2"/>
  <c r="AM46" i="2"/>
  <c r="AH46" i="2"/>
  <c r="AX46" i="2" s="1"/>
  <c r="AD46" i="2"/>
  <c r="AU46" i="2" s="1"/>
  <c r="Q46" i="2"/>
  <c r="G46" i="2"/>
  <c r="E46" i="2"/>
  <c r="BB45" i="2"/>
  <c r="AZ45" i="2"/>
  <c r="AY45" i="2"/>
  <c r="AW45" i="2"/>
  <c r="AV45" i="2"/>
  <c r="AT45" i="2"/>
  <c r="AS45" i="2"/>
  <c r="AQ45" i="2"/>
  <c r="AP45" i="2"/>
  <c r="AN45" i="2"/>
  <c r="AM45" i="2"/>
  <c r="AH45" i="2"/>
  <c r="AX45" i="2" s="1"/>
  <c r="AD45" i="2"/>
  <c r="AU45" i="2" s="1"/>
  <c r="Q45" i="2"/>
  <c r="G45" i="2"/>
  <c r="E45" i="2"/>
  <c r="BB44" i="2"/>
  <c r="AZ44" i="2"/>
  <c r="AY44" i="2"/>
  <c r="AW44" i="2"/>
  <c r="AV44" i="2"/>
  <c r="AT44" i="2"/>
  <c r="AS44" i="2"/>
  <c r="AQ44" i="2"/>
  <c r="AP44" i="2"/>
  <c r="AN44" i="2"/>
  <c r="AM44" i="2"/>
  <c r="AH44" i="2"/>
  <c r="AX44" i="2" s="1"/>
  <c r="AD44" i="2"/>
  <c r="AU44" i="2" s="1"/>
  <c r="Q44" i="2"/>
  <c r="G44" i="2"/>
  <c r="E44" i="2"/>
  <c r="BB43" i="2"/>
  <c r="AZ43" i="2"/>
  <c r="AY43" i="2"/>
  <c r="AW43" i="2"/>
  <c r="AV43" i="2"/>
  <c r="AT43" i="2"/>
  <c r="AS43" i="2"/>
  <c r="AQ43" i="2"/>
  <c r="AP43" i="2"/>
  <c r="AN43" i="2"/>
  <c r="AM43" i="2"/>
  <c r="AH43" i="2"/>
  <c r="AX43" i="2" s="1"/>
  <c r="AD43" i="2"/>
  <c r="AU43" i="2" s="1"/>
  <c r="Q43" i="2"/>
  <c r="G43" i="2"/>
  <c r="E43" i="2"/>
  <c r="BB42" i="2"/>
  <c r="AZ42" i="2"/>
  <c r="AY42" i="2"/>
  <c r="AW42" i="2"/>
  <c r="AV42" i="2"/>
  <c r="AT42" i="2"/>
  <c r="AS42" i="2"/>
  <c r="AQ42" i="2"/>
  <c r="AP42" i="2"/>
  <c r="AN42" i="2"/>
  <c r="AM42" i="2"/>
  <c r="AH42" i="2"/>
  <c r="AX42" i="2" s="1"/>
  <c r="AD42" i="2"/>
  <c r="AU42" i="2" s="1"/>
  <c r="G42" i="2"/>
  <c r="E42" i="2"/>
  <c r="BB41" i="2"/>
  <c r="AZ41" i="2"/>
  <c r="AY41" i="2"/>
  <c r="AW41" i="2"/>
  <c r="AV41" i="2"/>
  <c r="AT41" i="2"/>
  <c r="AS41" i="2"/>
  <c r="AQ41" i="2"/>
  <c r="AP41" i="2"/>
  <c r="AN41" i="2"/>
  <c r="AM41" i="2"/>
  <c r="AH41" i="2"/>
  <c r="AX41" i="2" s="1"/>
  <c r="AD41" i="2"/>
  <c r="AU41" i="2" s="1"/>
  <c r="G41" i="2"/>
  <c r="E41" i="2"/>
  <c r="BB40" i="2"/>
  <c r="AZ40" i="2"/>
  <c r="AY40" i="2"/>
  <c r="AW40" i="2"/>
  <c r="AV40" i="2"/>
  <c r="AT40" i="2"/>
  <c r="AS40" i="2"/>
  <c r="AQ40" i="2"/>
  <c r="AP40" i="2"/>
  <c r="AN40" i="2"/>
  <c r="AM40" i="2"/>
  <c r="AH40" i="2"/>
  <c r="AX40" i="2" s="1"/>
  <c r="AD40" i="2"/>
  <c r="AU40" i="2" s="1"/>
  <c r="G40" i="2"/>
  <c r="E40" i="2"/>
  <c r="BB39" i="2"/>
  <c r="AZ39" i="2"/>
  <c r="AY39" i="2"/>
  <c r="AW39" i="2"/>
  <c r="AV39" i="2"/>
  <c r="AT39" i="2"/>
  <c r="AS39" i="2"/>
  <c r="AQ39" i="2"/>
  <c r="AP39" i="2"/>
  <c r="AN39" i="2"/>
  <c r="AM39" i="2"/>
  <c r="AH39" i="2"/>
  <c r="AX39" i="2" s="1"/>
  <c r="AD39" i="2"/>
  <c r="AU39" i="2" s="1"/>
  <c r="G39" i="2"/>
  <c r="E39" i="2"/>
  <c r="BB38" i="2"/>
  <c r="AZ38" i="2"/>
  <c r="AY38" i="2"/>
  <c r="AW38" i="2"/>
  <c r="AV38" i="2"/>
  <c r="AT38" i="2"/>
  <c r="AS38" i="2"/>
  <c r="AQ38" i="2"/>
  <c r="AP38" i="2"/>
  <c r="AN38" i="2"/>
  <c r="AM38" i="2"/>
  <c r="AH38" i="2"/>
  <c r="AX38" i="2" s="1"/>
  <c r="AD38" i="2"/>
  <c r="AU38" i="2" s="1"/>
  <c r="Q38" i="2"/>
  <c r="G38" i="2"/>
  <c r="E38" i="2"/>
  <c r="BB37" i="2"/>
  <c r="AZ37" i="2"/>
  <c r="AY37" i="2"/>
  <c r="AW37" i="2"/>
  <c r="AV37" i="2"/>
  <c r="AT37" i="2"/>
  <c r="AS37" i="2"/>
  <c r="AQ37" i="2"/>
  <c r="AP37" i="2"/>
  <c r="AN37" i="2"/>
  <c r="AM37" i="2"/>
  <c r="AH37" i="2"/>
  <c r="AX37" i="2" s="1"/>
  <c r="AD37" i="2"/>
  <c r="AU37" i="2" s="1"/>
  <c r="G37" i="2"/>
  <c r="E37" i="2"/>
  <c r="BB36" i="2"/>
  <c r="AZ36" i="2"/>
  <c r="AY36" i="2"/>
  <c r="AW36" i="2"/>
  <c r="AV36" i="2"/>
  <c r="AT36" i="2"/>
  <c r="AS36" i="2"/>
  <c r="AQ36" i="2"/>
  <c r="AP36" i="2"/>
  <c r="AN36" i="2"/>
  <c r="AM36" i="2"/>
  <c r="AH36" i="2"/>
  <c r="AX36" i="2" s="1"/>
  <c r="AD36" i="2"/>
  <c r="AU36" i="2" s="1"/>
  <c r="G36" i="2"/>
  <c r="E36" i="2"/>
  <c r="Z37" i="2"/>
  <c r="R3" i="2"/>
  <c r="R37" i="2"/>
  <c r="R23" i="2"/>
  <c r="R41" i="2"/>
  <c r="Z43" i="2"/>
  <c r="V20" i="2"/>
  <c r="Z42" i="2"/>
  <c r="R21" i="2"/>
  <c r="Z39" i="2"/>
  <c r="V46" i="2"/>
  <c r="V43" i="2"/>
  <c r="V21" i="2"/>
  <c r="Z41" i="2"/>
  <c r="R47" i="2"/>
  <c r="R40" i="2"/>
  <c r="R36" i="2"/>
  <c r="R42" i="2"/>
  <c r="V44" i="2"/>
  <c r="V23" i="2"/>
  <c r="V45" i="2"/>
  <c r="Z38" i="2"/>
  <c r="V36" i="2"/>
  <c r="V38" i="2"/>
  <c r="R44" i="2"/>
  <c r="R43" i="2"/>
  <c r="R46" i="2"/>
  <c r="V47" i="2"/>
  <c r="Z36" i="2"/>
  <c r="R45" i="2"/>
  <c r="V41" i="2"/>
  <c r="R38" i="2"/>
  <c r="Z23" i="2"/>
  <c r="Z44" i="2"/>
  <c r="V40" i="2"/>
  <c r="V42" i="2"/>
  <c r="Z40" i="2"/>
  <c r="R20" i="2"/>
  <c r="Z47" i="2"/>
  <c r="V39" i="2"/>
  <c r="Z45" i="2"/>
  <c r="R39" i="2"/>
  <c r="Z46" i="2"/>
  <c r="V37" i="2"/>
  <c r="AR23" i="2" l="1"/>
  <c r="AO23" i="2"/>
  <c r="BB23" i="2"/>
  <c r="AL23" i="2"/>
  <c r="AO20" i="2"/>
  <c r="AL21" i="2"/>
  <c r="AO21" i="2"/>
  <c r="AL20" i="2"/>
  <c r="AL3" i="2"/>
  <c r="AR45" i="2"/>
  <c r="AL47" i="2"/>
  <c r="AO47" i="2"/>
  <c r="AL36" i="2"/>
  <c r="AR41" i="2"/>
  <c r="AL42" i="2"/>
  <c r="AR47" i="2"/>
  <c r="AR40" i="2"/>
  <c r="AO36" i="2"/>
  <c r="AO42" i="2"/>
  <c r="AR46" i="2"/>
  <c r="AR36" i="2"/>
  <c r="AL37" i="2"/>
  <c r="AR42" i="2"/>
  <c r="AL43" i="2"/>
  <c r="AO37" i="2"/>
  <c r="AO43" i="2"/>
  <c r="AO46" i="2"/>
  <c r="AR37" i="2"/>
  <c r="AL38" i="2"/>
  <c r="AR43" i="2"/>
  <c r="AL44" i="2"/>
  <c r="AR39" i="2"/>
  <c r="AL46" i="2"/>
  <c r="AO41" i="2"/>
  <c r="AO38" i="2"/>
  <c r="AO44" i="2"/>
  <c r="AL40" i="2"/>
  <c r="AO40" i="2"/>
  <c r="AL41" i="2"/>
  <c r="AR38" i="2"/>
  <c r="AL39" i="2"/>
  <c r="AR44" i="2"/>
  <c r="AL45" i="2"/>
  <c r="AO39" i="2"/>
  <c r="AO45" i="2"/>
  <c r="Q106" i="2" l="1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35" i="2"/>
  <c r="Q34" i="2"/>
  <c r="Q33" i="2"/>
  <c r="Q32" i="2"/>
  <c r="Q31" i="2"/>
  <c r="Q30" i="2"/>
  <c r="Q29" i="2"/>
  <c r="Q28" i="2"/>
  <c r="Q27" i="2"/>
  <c r="Q26" i="2"/>
  <c r="Q25" i="2"/>
  <c r="Q24" i="2"/>
  <c r="Q22" i="2"/>
  <c r="Q19" i="2"/>
  <c r="Q18" i="2"/>
  <c r="Q17" i="2"/>
  <c r="Q16" i="2"/>
  <c r="Q15" i="2"/>
  <c r="Q14" i="2"/>
  <c r="Q13" i="2"/>
  <c r="Q12" i="2"/>
  <c r="Q11" i="2"/>
  <c r="Q10" i="2"/>
  <c r="Q9" i="2"/>
  <c r="AZ22" i="2"/>
  <c r="AY22" i="2"/>
  <c r="AW22" i="2"/>
  <c r="AV22" i="2"/>
  <c r="AT22" i="2"/>
  <c r="AS22" i="2"/>
  <c r="AQ22" i="2"/>
  <c r="AP22" i="2"/>
  <c r="AN22" i="2"/>
  <c r="AM22" i="2"/>
  <c r="AH22" i="2"/>
  <c r="AX22" i="2" s="1"/>
  <c r="G22" i="2"/>
  <c r="E22" i="2"/>
  <c r="BB9" i="2"/>
  <c r="AZ9" i="2"/>
  <c r="AY9" i="2"/>
  <c r="AW9" i="2"/>
  <c r="AV9" i="2"/>
  <c r="AT9" i="2"/>
  <c r="AS9" i="2"/>
  <c r="AQ9" i="2"/>
  <c r="AP9" i="2"/>
  <c r="AN9" i="2"/>
  <c r="AM9" i="2"/>
  <c r="AH9" i="2"/>
  <c r="AX9" i="2" s="1"/>
  <c r="AD9" i="2"/>
  <c r="AU9" i="2" s="1"/>
  <c r="Z9" i="2"/>
  <c r="AR9" i="2" s="1"/>
  <c r="G9" i="2"/>
  <c r="E9" i="2"/>
  <c r="BB106" i="2"/>
  <c r="AZ106" i="2"/>
  <c r="AY106" i="2"/>
  <c r="AW106" i="2"/>
  <c r="AV106" i="2"/>
  <c r="AT106" i="2"/>
  <c r="AS106" i="2"/>
  <c r="AQ106" i="2"/>
  <c r="AP106" i="2"/>
  <c r="AN106" i="2"/>
  <c r="AM106" i="2"/>
  <c r="AH106" i="2"/>
  <c r="AX106" i="2" s="1"/>
  <c r="BB105" i="2"/>
  <c r="AZ105" i="2"/>
  <c r="AY105" i="2"/>
  <c r="AW105" i="2"/>
  <c r="AV105" i="2"/>
  <c r="AT105" i="2"/>
  <c r="AS105" i="2"/>
  <c r="AQ105" i="2"/>
  <c r="AP105" i="2"/>
  <c r="AN105" i="2"/>
  <c r="AM105" i="2"/>
  <c r="AH105" i="2"/>
  <c r="AX105" i="2" s="1"/>
  <c r="AD105" i="2"/>
  <c r="AU105" i="2" s="1"/>
  <c r="BB104" i="2"/>
  <c r="AZ104" i="2"/>
  <c r="AY104" i="2"/>
  <c r="AW104" i="2"/>
  <c r="AV104" i="2"/>
  <c r="AT104" i="2"/>
  <c r="AS104" i="2"/>
  <c r="AQ104" i="2"/>
  <c r="AP104" i="2"/>
  <c r="AN104" i="2"/>
  <c r="AM104" i="2"/>
  <c r="AH104" i="2"/>
  <c r="AX104" i="2" s="1"/>
  <c r="AD104" i="2"/>
  <c r="AU104" i="2" s="1"/>
  <c r="BB103" i="2"/>
  <c r="AZ103" i="2"/>
  <c r="AY103" i="2"/>
  <c r="AW103" i="2"/>
  <c r="AV103" i="2"/>
  <c r="AT103" i="2"/>
  <c r="AS103" i="2"/>
  <c r="AQ103" i="2"/>
  <c r="AP103" i="2"/>
  <c r="AN103" i="2"/>
  <c r="AM103" i="2"/>
  <c r="AH103" i="2"/>
  <c r="AX103" i="2" s="1"/>
  <c r="AD103" i="2"/>
  <c r="AU103" i="2" s="1"/>
  <c r="BB102" i="2"/>
  <c r="AZ102" i="2"/>
  <c r="AY102" i="2"/>
  <c r="AW102" i="2"/>
  <c r="AV102" i="2"/>
  <c r="AT102" i="2"/>
  <c r="AS102" i="2"/>
  <c r="AQ102" i="2"/>
  <c r="AP102" i="2"/>
  <c r="AN102" i="2"/>
  <c r="AM102" i="2"/>
  <c r="AH102" i="2"/>
  <c r="AX102" i="2" s="1"/>
  <c r="BB101" i="2"/>
  <c r="AZ101" i="2"/>
  <c r="AY101" i="2"/>
  <c r="AW101" i="2"/>
  <c r="AV101" i="2"/>
  <c r="AT101" i="2"/>
  <c r="AS101" i="2"/>
  <c r="AQ101" i="2"/>
  <c r="AP101" i="2"/>
  <c r="AN101" i="2"/>
  <c r="AM101" i="2"/>
  <c r="AH101" i="2"/>
  <c r="AX101" i="2" s="1"/>
  <c r="AD101" i="2"/>
  <c r="AU101" i="2" s="1"/>
  <c r="BB100" i="2"/>
  <c r="AZ100" i="2"/>
  <c r="AY100" i="2"/>
  <c r="AW100" i="2"/>
  <c r="AV100" i="2"/>
  <c r="AT100" i="2"/>
  <c r="AS100" i="2"/>
  <c r="AQ100" i="2"/>
  <c r="AP100" i="2"/>
  <c r="AN100" i="2"/>
  <c r="AM100" i="2"/>
  <c r="AH100" i="2"/>
  <c r="AX100" i="2" s="1"/>
  <c r="AD100" i="2"/>
  <c r="AU100" i="2" s="1"/>
  <c r="BB99" i="2"/>
  <c r="AZ99" i="2"/>
  <c r="AY99" i="2"/>
  <c r="AW99" i="2"/>
  <c r="AV99" i="2"/>
  <c r="AT99" i="2"/>
  <c r="AS99" i="2"/>
  <c r="AQ99" i="2"/>
  <c r="AP99" i="2"/>
  <c r="AN99" i="2"/>
  <c r="AM99" i="2"/>
  <c r="AH99" i="2"/>
  <c r="AX99" i="2" s="1"/>
  <c r="BB98" i="2"/>
  <c r="AZ98" i="2"/>
  <c r="AY98" i="2"/>
  <c r="AW98" i="2"/>
  <c r="AV98" i="2"/>
  <c r="AT98" i="2"/>
  <c r="AS98" i="2"/>
  <c r="AQ98" i="2"/>
  <c r="AP98" i="2"/>
  <c r="AN98" i="2"/>
  <c r="AM98" i="2"/>
  <c r="AH98" i="2"/>
  <c r="AX98" i="2" s="1"/>
  <c r="AD98" i="2"/>
  <c r="AU98" i="2" s="1"/>
  <c r="BB97" i="2"/>
  <c r="AZ97" i="2"/>
  <c r="AY97" i="2"/>
  <c r="AW97" i="2"/>
  <c r="AV97" i="2"/>
  <c r="AT97" i="2"/>
  <c r="AS97" i="2"/>
  <c r="AQ97" i="2"/>
  <c r="AP97" i="2"/>
  <c r="AN97" i="2"/>
  <c r="AM97" i="2"/>
  <c r="AH97" i="2"/>
  <c r="AX97" i="2" s="1"/>
  <c r="AD97" i="2"/>
  <c r="AU97" i="2" s="1"/>
  <c r="G106" i="2"/>
  <c r="G105" i="2"/>
  <c r="G104" i="2"/>
  <c r="G103" i="2"/>
  <c r="G102" i="2"/>
  <c r="G101" i="2"/>
  <c r="G100" i="2"/>
  <c r="G99" i="2"/>
  <c r="G98" i="2"/>
  <c r="G97" i="2"/>
  <c r="E106" i="2"/>
  <c r="E105" i="2"/>
  <c r="E104" i="2"/>
  <c r="E103" i="2"/>
  <c r="E102" i="2"/>
  <c r="E101" i="2"/>
  <c r="E100" i="2"/>
  <c r="E99" i="2"/>
  <c r="E98" i="2"/>
  <c r="E97" i="2"/>
  <c r="BB96" i="2"/>
  <c r="AZ96" i="2"/>
  <c r="AY96" i="2"/>
  <c r="AW96" i="2"/>
  <c r="AV96" i="2"/>
  <c r="AT96" i="2"/>
  <c r="AS96" i="2"/>
  <c r="AQ96" i="2"/>
  <c r="AP96" i="2"/>
  <c r="AN96" i="2"/>
  <c r="AM96" i="2"/>
  <c r="AH96" i="2"/>
  <c r="AX96" i="2" s="1"/>
  <c r="AD96" i="2"/>
  <c r="AU96" i="2" s="1"/>
  <c r="Z96" i="2"/>
  <c r="AR96" i="2" s="1"/>
  <c r="G96" i="2"/>
  <c r="E96" i="2"/>
  <c r="BB95" i="2"/>
  <c r="AZ95" i="2"/>
  <c r="AY95" i="2"/>
  <c r="AX95" i="2"/>
  <c r="AW95" i="2"/>
  <c r="AV95" i="2"/>
  <c r="AT95" i="2"/>
  <c r="AS95" i="2"/>
  <c r="AQ95" i="2"/>
  <c r="AP95" i="2"/>
  <c r="AN95" i="2"/>
  <c r="AM95" i="2"/>
  <c r="BB94" i="2"/>
  <c r="AZ94" i="2"/>
  <c r="AY94" i="2"/>
  <c r="AX94" i="2"/>
  <c r="AW94" i="2"/>
  <c r="AV94" i="2"/>
  <c r="AT94" i="2"/>
  <c r="AS94" i="2"/>
  <c r="AQ94" i="2"/>
  <c r="AP94" i="2"/>
  <c r="AN94" i="2"/>
  <c r="AM94" i="2"/>
  <c r="BB93" i="2"/>
  <c r="AZ93" i="2"/>
  <c r="AY93" i="2"/>
  <c r="AX93" i="2"/>
  <c r="AW93" i="2"/>
  <c r="AV93" i="2"/>
  <c r="AT93" i="2"/>
  <c r="AS93" i="2"/>
  <c r="AQ93" i="2"/>
  <c r="AP93" i="2"/>
  <c r="AN93" i="2"/>
  <c r="AM93" i="2"/>
  <c r="BB92" i="2"/>
  <c r="AZ92" i="2"/>
  <c r="AY92" i="2"/>
  <c r="AX92" i="2"/>
  <c r="AW92" i="2"/>
  <c r="AV92" i="2"/>
  <c r="AT92" i="2"/>
  <c r="AS92" i="2"/>
  <c r="AQ92" i="2"/>
  <c r="AP92" i="2"/>
  <c r="AN92" i="2"/>
  <c r="AM92" i="2"/>
  <c r="BB91" i="2"/>
  <c r="AZ91" i="2"/>
  <c r="AY91" i="2"/>
  <c r="AX91" i="2"/>
  <c r="AW91" i="2"/>
  <c r="AV91" i="2"/>
  <c r="AT91" i="2"/>
  <c r="AS91" i="2"/>
  <c r="AQ91" i="2"/>
  <c r="AP91" i="2"/>
  <c r="AN91" i="2"/>
  <c r="AM91" i="2"/>
  <c r="G95" i="2"/>
  <c r="G94" i="2"/>
  <c r="G93" i="2"/>
  <c r="G92" i="2"/>
  <c r="G91" i="2"/>
  <c r="E95" i="2"/>
  <c r="E94" i="2"/>
  <c r="E93" i="2"/>
  <c r="E92" i="2"/>
  <c r="E91" i="2"/>
  <c r="AD22" i="2"/>
  <c r="Z22" i="2"/>
  <c r="V22" i="2"/>
  <c r="R103" i="2"/>
  <c r="V101" i="2"/>
  <c r="R22" i="2"/>
  <c r="R97" i="2"/>
  <c r="R87" i="2"/>
  <c r="R92" i="2"/>
  <c r="AD106" i="2"/>
  <c r="Z103" i="2"/>
  <c r="AD93" i="2"/>
  <c r="R90" i="2"/>
  <c r="AD91" i="2"/>
  <c r="R101" i="2"/>
  <c r="Z98" i="2"/>
  <c r="R105" i="2"/>
  <c r="R106" i="2"/>
  <c r="Z95" i="2"/>
  <c r="R88" i="2"/>
  <c r="Z105" i="2"/>
  <c r="Z94" i="2"/>
  <c r="V105" i="2"/>
  <c r="R102" i="2"/>
  <c r="R100" i="2"/>
  <c r="AD102" i="2"/>
  <c r="R99" i="2"/>
  <c r="R85" i="2"/>
  <c r="Z97" i="2"/>
  <c r="Z102" i="2"/>
  <c r="V102" i="2"/>
  <c r="V104" i="2"/>
  <c r="R95" i="2"/>
  <c r="AD94" i="2"/>
  <c r="V98" i="2"/>
  <c r="Z100" i="2"/>
  <c r="V97" i="2"/>
  <c r="V96" i="2"/>
  <c r="V106" i="2"/>
  <c r="V95" i="2"/>
  <c r="Z99" i="2"/>
  <c r="V92" i="2"/>
  <c r="R86" i="2"/>
  <c r="Z106" i="2"/>
  <c r="V94" i="2"/>
  <c r="AD92" i="2"/>
  <c r="AD95" i="2"/>
  <c r="R104" i="2"/>
  <c r="R9" i="2"/>
  <c r="V91" i="2"/>
  <c r="Z104" i="2"/>
  <c r="V93" i="2"/>
  <c r="R93" i="2"/>
  <c r="R98" i="2"/>
  <c r="Z91" i="2"/>
  <c r="Z93" i="2"/>
  <c r="AD99" i="2"/>
  <c r="R96" i="2"/>
  <c r="Z101" i="2"/>
  <c r="V100" i="2"/>
  <c r="R94" i="2"/>
  <c r="V103" i="2"/>
  <c r="Z92" i="2"/>
  <c r="R91" i="2"/>
  <c r="V9" i="2"/>
  <c r="V99" i="2"/>
  <c r="AO9" i="2" l="1"/>
  <c r="AO22" i="2"/>
  <c r="AL22" i="2"/>
  <c r="AR22" i="2"/>
  <c r="AU22" i="2"/>
  <c r="BB22" i="2"/>
  <c r="AL9" i="2"/>
  <c r="AL106" i="2"/>
  <c r="AO106" i="2"/>
  <c r="AL105" i="2"/>
  <c r="AR106" i="2"/>
  <c r="AO105" i="2"/>
  <c r="AU106" i="2"/>
  <c r="AL104" i="2"/>
  <c r="AR105" i="2"/>
  <c r="AO104" i="2"/>
  <c r="AR104" i="2"/>
  <c r="AL103" i="2"/>
  <c r="AO103" i="2"/>
  <c r="AR103" i="2"/>
  <c r="AO102" i="2"/>
  <c r="AL102" i="2"/>
  <c r="AL101" i="2"/>
  <c r="AR102" i="2"/>
  <c r="AO101" i="2"/>
  <c r="AU102" i="2"/>
  <c r="AL100" i="2"/>
  <c r="AR101" i="2"/>
  <c r="AO100" i="2"/>
  <c r="AR100" i="2"/>
  <c r="AL99" i="2"/>
  <c r="AO99" i="2"/>
  <c r="AL98" i="2"/>
  <c r="AR99" i="2"/>
  <c r="AO98" i="2"/>
  <c r="AU99" i="2"/>
  <c r="AL97" i="2"/>
  <c r="AR98" i="2"/>
  <c r="AO97" i="2"/>
  <c r="AR97" i="2"/>
  <c r="AL96" i="2"/>
  <c r="AO96" i="2"/>
  <c r="AR91" i="2"/>
  <c r="AL91" i="2"/>
  <c r="AO91" i="2"/>
  <c r="AL92" i="2"/>
  <c r="AO92" i="2"/>
  <c r="AR92" i="2"/>
  <c r="AL93" i="2"/>
  <c r="AO93" i="2"/>
  <c r="AR93" i="2"/>
  <c r="AU93" i="2"/>
  <c r="AU92" i="2"/>
  <c r="AU91" i="2"/>
  <c r="AL94" i="2"/>
  <c r="AO94" i="2"/>
  <c r="AR94" i="2"/>
  <c r="AU94" i="2"/>
  <c r="AL95" i="2"/>
  <c r="AO95" i="2"/>
  <c r="AR95" i="2"/>
  <c r="AU95" i="2"/>
  <c r="BB90" i="2" l="1"/>
  <c r="AZ90" i="2"/>
  <c r="AY90" i="2"/>
  <c r="AW90" i="2"/>
  <c r="AV90" i="2"/>
  <c r="AT90" i="2"/>
  <c r="AS90" i="2"/>
  <c r="AQ90" i="2"/>
  <c r="AP90" i="2"/>
  <c r="AN90" i="2"/>
  <c r="AM90" i="2"/>
  <c r="BB89" i="2"/>
  <c r="AZ89" i="2"/>
  <c r="AY89" i="2"/>
  <c r="AW89" i="2"/>
  <c r="AV89" i="2"/>
  <c r="AT89" i="2"/>
  <c r="AS89" i="2"/>
  <c r="AQ89" i="2"/>
  <c r="AP89" i="2"/>
  <c r="AN89" i="2"/>
  <c r="AM89" i="2"/>
  <c r="BB88" i="2"/>
  <c r="AZ88" i="2"/>
  <c r="AY88" i="2"/>
  <c r="AW88" i="2"/>
  <c r="AV88" i="2"/>
  <c r="AT88" i="2"/>
  <c r="AS88" i="2"/>
  <c r="AQ88" i="2"/>
  <c r="AP88" i="2"/>
  <c r="AN88" i="2"/>
  <c r="AM88" i="2"/>
  <c r="BB87" i="2"/>
  <c r="AZ87" i="2"/>
  <c r="AY87" i="2"/>
  <c r="AW87" i="2"/>
  <c r="AV87" i="2"/>
  <c r="AT87" i="2"/>
  <c r="AS87" i="2"/>
  <c r="AQ87" i="2"/>
  <c r="AP87" i="2"/>
  <c r="AN87" i="2"/>
  <c r="AM87" i="2"/>
  <c r="BB86" i="2"/>
  <c r="AZ86" i="2"/>
  <c r="AY86" i="2"/>
  <c r="AW86" i="2"/>
  <c r="AV86" i="2"/>
  <c r="AT86" i="2"/>
  <c r="AS86" i="2"/>
  <c r="AQ86" i="2"/>
  <c r="AP86" i="2"/>
  <c r="AN86" i="2"/>
  <c r="AM86" i="2"/>
  <c r="BB85" i="2"/>
  <c r="AZ85" i="2"/>
  <c r="AY85" i="2"/>
  <c r="AW85" i="2"/>
  <c r="AV85" i="2"/>
  <c r="AT85" i="2"/>
  <c r="AS85" i="2"/>
  <c r="AQ85" i="2"/>
  <c r="AP85" i="2"/>
  <c r="AN85" i="2"/>
  <c r="AM85" i="2"/>
  <c r="BB84" i="2"/>
  <c r="AZ84" i="2"/>
  <c r="AY84" i="2"/>
  <c r="AW84" i="2"/>
  <c r="AV84" i="2"/>
  <c r="AT84" i="2"/>
  <c r="AS84" i="2"/>
  <c r="AQ84" i="2"/>
  <c r="AP84" i="2"/>
  <c r="AN84" i="2"/>
  <c r="AM84" i="2"/>
  <c r="AH90" i="2"/>
  <c r="AX90" i="2" s="1"/>
  <c r="AD90" i="2"/>
  <c r="AU90" i="2" s="1"/>
  <c r="Z90" i="2"/>
  <c r="AR90" i="2" s="1"/>
  <c r="V90" i="2"/>
  <c r="AO90" i="2" s="1"/>
  <c r="AL90" i="2"/>
  <c r="AH89" i="2"/>
  <c r="AX89" i="2" s="1"/>
  <c r="AD89" i="2"/>
  <c r="AU89" i="2" s="1"/>
  <c r="Z89" i="2"/>
  <c r="AR89" i="2" s="1"/>
  <c r="V89" i="2"/>
  <c r="AO89" i="2" s="1"/>
  <c r="G90" i="2"/>
  <c r="G89" i="2"/>
  <c r="E90" i="2"/>
  <c r="E89" i="2"/>
  <c r="AH88" i="2"/>
  <c r="AX88" i="2" s="1"/>
  <c r="AH87" i="2"/>
  <c r="AX87" i="2" s="1"/>
  <c r="AH86" i="2"/>
  <c r="AX86" i="2" s="1"/>
  <c r="AH85" i="2"/>
  <c r="AX85" i="2" s="1"/>
  <c r="AH84" i="2"/>
  <c r="AX84" i="2" s="1"/>
  <c r="AD88" i="2"/>
  <c r="AU88" i="2" s="1"/>
  <c r="AD87" i="2"/>
  <c r="AU87" i="2" s="1"/>
  <c r="AD86" i="2"/>
  <c r="AU86" i="2" s="1"/>
  <c r="AD85" i="2"/>
  <c r="AU85" i="2" s="1"/>
  <c r="AD84" i="2"/>
  <c r="AU84" i="2" s="1"/>
  <c r="Z88" i="2"/>
  <c r="AR88" i="2" s="1"/>
  <c r="Z87" i="2"/>
  <c r="AR87" i="2" s="1"/>
  <c r="Z86" i="2"/>
  <c r="AR86" i="2" s="1"/>
  <c r="Z85" i="2"/>
  <c r="AR85" i="2" s="1"/>
  <c r="Z84" i="2"/>
  <c r="AR84" i="2" s="1"/>
  <c r="V88" i="2"/>
  <c r="AO88" i="2" s="1"/>
  <c r="V87" i="2"/>
  <c r="AO87" i="2" s="1"/>
  <c r="V86" i="2"/>
  <c r="AO86" i="2" s="1"/>
  <c r="V84" i="2"/>
  <c r="AO84" i="2" s="1"/>
  <c r="AL88" i="2"/>
  <c r="AL87" i="2"/>
  <c r="AL86" i="2"/>
  <c r="AL85" i="2"/>
  <c r="G88" i="2"/>
  <c r="G87" i="2"/>
  <c r="G86" i="2"/>
  <c r="G85" i="2"/>
  <c r="G84" i="2"/>
  <c r="E88" i="2"/>
  <c r="E87" i="2"/>
  <c r="E86" i="2"/>
  <c r="E85" i="2"/>
  <c r="E84" i="2"/>
  <c r="AN55" i="2"/>
  <c r="BB71" i="2"/>
  <c r="AZ71" i="2"/>
  <c r="AY71" i="2"/>
  <c r="AW71" i="2"/>
  <c r="AV71" i="2"/>
  <c r="AT71" i="2"/>
  <c r="AS71" i="2"/>
  <c r="AQ71" i="2"/>
  <c r="AP71" i="2"/>
  <c r="AN71" i="2"/>
  <c r="AM71" i="2"/>
  <c r="AH71" i="2"/>
  <c r="AX71" i="2" s="1"/>
  <c r="AD71" i="2"/>
  <c r="AU71" i="2" s="1"/>
  <c r="G71" i="2"/>
  <c r="E71" i="2"/>
  <c r="BB70" i="2"/>
  <c r="AZ70" i="2"/>
  <c r="AY70" i="2"/>
  <c r="AW70" i="2"/>
  <c r="AV70" i="2"/>
  <c r="AT70" i="2"/>
  <c r="AS70" i="2"/>
  <c r="AQ70" i="2"/>
  <c r="AP70" i="2"/>
  <c r="AN70" i="2"/>
  <c r="AM70" i="2"/>
  <c r="AH70" i="2"/>
  <c r="AX70" i="2" s="1"/>
  <c r="AD70" i="2"/>
  <c r="AU70" i="2" s="1"/>
  <c r="G70" i="2"/>
  <c r="E70" i="2"/>
  <c r="BB69" i="2"/>
  <c r="AZ69" i="2"/>
  <c r="AY69" i="2"/>
  <c r="AW69" i="2"/>
  <c r="AV69" i="2"/>
  <c r="AT69" i="2"/>
  <c r="AS69" i="2"/>
  <c r="AQ69" i="2"/>
  <c r="AP69" i="2"/>
  <c r="AN69" i="2"/>
  <c r="AM69" i="2"/>
  <c r="AH69" i="2"/>
  <c r="AX69" i="2" s="1"/>
  <c r="AD69" i="2"/>
  <c r="AU69" i="2" s="1"/>
  <c r="G69" i="2"/>
  <c r="E69" i="2"/>
  <c r="BB68" i="2"/>
  <c r="AZ68" i="2"/>
  <c r="AY68" i="2"/>
  <c r="AW68" i="2"/>
  <c r="AV68" i="2"/>
  <c r="AT68" i="2"/>
  <c r="AS68" i="2"/>
  <c r="AQ68" i="2"/>
  <c r="AP68" i="2"/>
  <c r="AN68" i="2"/>
  <c r="AM68" i="2"/>
  <c r="AH68" i="2"/>
  <c r="AX68" i="2" s="1"/>
  <c r="AD68" i="2"/>
  <c r="AU68" i="2" s="1"/>
  <c r="G68" i="2"/>
  <c r="E68" i="2"/>
  <c r="BB67" i="2"/>
  <c r="AZ67" i="2"/>
  <c r="AY67" i="2"/>
  <c r="AW67" i="2"/>
  <c r="AV67" i="2"/>
  <c r="AT67" i="2"/>
  <c r="AS67" i="2"/>
  <c r="AQ67" i="2"/>
  <c r="AP67" i="2"/>
  <c r="AN67" i="2"/>
  <c r="AM67" i="2"/>
  <c r="AH67" i="2"/>
  <c r="AX67" i="2" s="1"/>
  <c r="AD67" i="2"/>
  <c r="AU67" i="2" s="1"/>
  <c r="G67" i="2"/>
  <c r="E67" i="2"/>
  <c r="BB66" i="2"/>
  <c r="AZ66" i="2"/>
  <c r="AY66" i="2"/>
  <c r="AW66" i="2"/>
  <c r="AV66" i="2"/>
  <c r="AT66" i="2"/>
  <c r="AS66" i="2"/>
  <c r="AQ66" i="2"/>
  <c r="AP66" i="2"/>
  <c r="AN66" i="2"/>
  <c r="AM66" i="2"/>
  <c r="AH66" i="2"/>
  <c r="AX66" i="2" s="1"/>
  <c r="AD66" i="2"/>
  <c r="AU66" i="2" s="1"/>
  <c r="G66" i="2"/>
  <c r="E66" i="2"/>
  <c r="BB65" i="2"/>
  <c r="AZ65" i="2"/>
  <c r="AY65" i="2"/>
  <c r="AW65" i="2"/>
  <c r="AV65" i="2"/>
  <c r="AT65" i="2"/>
  <c r="AS65" i="2"/>
  <c r="AQ65" i="2"/>
  <c r="AP65" i="2"/>
  <c r="AN65" i="2"/>
  <c r="AM65" i="2"/>
  <c r="AH65" i="2"/>
  <c r="AX65" i="2" s="1"/>
  <c r="AD65" i="2"/>
  <c r="AU65" i="2" s="1"/>
  <c r="G65" i="2"/>
  <c r="E65" i="2"/>
  <c r="BB64" i="2"/>
  <c r="AZ64" i="2"/>
  <c r="AY64" i="2"/>
  <c r="AW64" i="2"/>
  <c r="AV64" i="2"/>
  <c r="AT64" i="2"/>
  <c r="AS64" i="2"/>
  <c r="AQ64" i="2"/>
  <c r="AP64" i="2"/>
  <c r="AN64" i="2"/>
  <c r="AM64" i="2"/>
  <c r="AH64" i="2"/>
  <c r="AX64" i="2" s="1"/>
  <c r="AD64" i="2"/>
  <c r="AU64" i="2" s="1"/>
  <c r="G64" i="2"/>
  <c r="E64" i="2"/>
  <c r="BB63" i="2"/>
  <c r="AZ63" i="2"/>
  <c r="AY63" i="2"/>
  <c r="AW63" i="2"/>
  <c r="AV63" i="2"/>
  <c r="AT63" i="2"/>
  <c r="AS63" i="2"/>
  <c r="AQ63" i="2"/>
  <c r="AP63" i="2"/>
  <c r="AN63" i="2"/>
  <c r="AM63" i="2"/>
  <c r="AH63" i="2"/>
  <c r="AX63" i="2" s="1"/>
  <c r="AD63" i="2"/>
  <c r="AU63" i="2" s="1"/>
  <c r="G63" i="2"/>
  <c r="E63" i="2"/>
  <c r="BB62" i="2"/>
  <c r="AZ62" i="2"/>
  <c r="AY62" i="2"/>
  <c r="AW62" i="2"/>
  <c r="AV62" i="2"/>
  <c r="AT62" i="2"/>
  <c r="AS62" i="2"/>
  <c r="AQ62" i="2"/>
  <c r="AP62" i="2"/>
  <c r="AN62" i="2"/>
  <c r="AM62" i="2"/>
  <c r="AH62" i="2"/>
  <c r="AX62" i="2" s="1"/>
  <c r="AD62" i="2"/>
  <c r="AU62" i="2" s="1"/>
  <c r="G62" i="2"/>
  <c r="E62" i="2"/>
  <c r="BB61" i="2"/>
  <c r="AZ61" i="2"/>
  <c r="AY61" i="2"/>
  <c r="AW61" i="2"/>
  <c r="AV61" i="2"/>
  <c r="AT61" i="2"/>
  <c r="AS61" i="2"/>
  <c r="AQ61" i="2"/>
  <c r="AP61" i="2"/>
  <c r="AN61" i="2"/>
  <c r="AM61" i="2"/>
  <c r="AH61" i="2"/>
  <c r="AX61" i="2" s="1"/>
  <c r="AD61" i="2"/>
  <c r="AU61" i="2" s="1"/>
  <c r="G61" i="2"/>
  <c r="E61" i="2"/>
  <c r="BB60" i="2"/>
  <c r="AZ60" i="2"/>
  <c r="AY60" i="2"/>
  <c r="AW60" i="2"/>
  <c r="AV60" i="2"/>
  <c r="AT60" i="2"/>
  <c r="AS60" i="2"/>
  <c r="AQ60" i="2"/>
  <c r="AP60" i="2"/>
  <c r="AN60" i="2"/>
  <c r="AM60" i="2"/>
  <c r="AH60" i="2"/>
  <c r="AX60" i="2" s="1"/>
  <c r="AD60" i="2"/>
  <c r="AU60" i="2" s="1"/>
  <c r="G60" i="2"/>
  <c r="E60" i="2"/>
  <c r="BB59" i="2"/>
  <c r="AZ59" i="2"/>
  <c r="AY59" i="2"/>
  <c r="AW59" i="2"/>
  <c r="AV59" i="2"/>
  <c r="AT59" i="2"/>
  <c r="AS59" i="2"/>
  <c r="AQ59" i="2"/>
  <c r="AP59" i="2"/>
  <c r="AN59" i="2"/>
  <c r="AM59" i="2"/>
  <c r="AH59" i="2"/>
  <c r="AX59" i="2" s="1"/>
  <c r="AD59" i="2"/>
  <c r="AU59" i="2" s="1"/>
  <c r="G59" i="2"/>
  <c r="E59" i="2"/>
  <c r="BB58" i="2"/>
  <c r="AZ58" i="2"/>
  <c r="AY58" i="2"/>
  <c r="AW58" i="2"/>
  <c r="AV58" i="2"/>
  <c r="AT58" i="2"/>
  <c r="AS58" i="2"/>
  <c r="AQ58" i="2"/>
  <c r="AP58" i="2"/>
  <c r="AN58" i="2"/>
  <c r="AM58" i="2"/>
  <c r="AH58" i="2"/>
  <c r="AX58" i="2" s="1"/>
  <c r="AD58" i="2"/>
  <c r="AU58" i="2" s="1"/>
  <c r="G58" i="2"/>
  <c r="E58" i="2"/>
  <c r="BB57" i="2"/>
  <c r="AZ57" i="2"/>
  <c r="AY57" i="2"/>
  <c r="AW57" i="2"/>
  <c r="AV57" i="2"/>
  <c r="AT57" i="2"/>
  <c r="AS57" i="2"/>
  <c r="AQ57" i="2"/>
  <c r="AP57" i="2"/>
  <c r="AN57" i="2"/>
  <c r="AM57" i="2"/>
  <c r="AH57" i="2"/>
  <c r="AX57" i="2" s="1"/>
  <c r="AD57" i="2"/>
  <c r="AU57" i="2" s="1"/>
  <c r="G57" i="2"/>
  <c r="E57" i="2"/>
  <c r="BB56" i="2"/>
  <c r="AZ56" i="2"/>
  <c r="AY56" i="2"/>
  <c r="AW56" i="2"/>
  <c r="AV56" i="2"/>
  <c r="AT56" i="2"/>
  <c r="AS56" i="2"/>
  <c r="AQ56" i="2"/>
  <c r="AP56" i="2"/>
  <c r="AN56" i="2"/>
  <c r="AM56" i="2"/>
  <c r="AH56" i="2"/>
  <c r="AX56" i="2" s="1"/>
  <c r="AD56" i="2"/>
  <c r="AU56" i="2" s="1"/>
  <c r="G56" i="2"/>
  <c r="E56" i="2"/>
  <c r="BB55" i="2"/>
  <c r="AZ55" i="2"/>
  <c r="AY55" i="2"/>
  <c r="AW55" i="2"/>
  <c r="AV55" i="2"/>
  <c r="AT55" i="2"/>
  <c r="AS55" i="2"/>
  <c r="AQ55" i="2"/>
  <c r="AP55" i="2"/>
  <c r="AM55" i="2"/>
  <c r="AH55" i="2"/>
  <c r="AX55" i="2" s="1"/>
  <c r="AD55" i="2"/>
  <c r="AU55" i="2" s="1"/>
  <c r="G55" i="2"/>
  <c r="E55" i="2"/>
  <c r="BB54" i="2"/>
  <c r="AZ54" i="2"/>
  <c r="AY54" i="2"/>
  <c r="AW54" i="2"/>
  <c r="AV54" i="2"/>
  <c r="AT54" i="2"/>
  <c r="AS54" i="2"/>
  <c r="AQ54" i="2"/>
  <c r="AP54" i="2"/>
  <c r="AN54" i="2"/>
  <c r="AM54" i="2"/>
  <c r="AH54" i="2"/>
  <c r="AX54" i="2" s="1"/>
  <c r="AD54" i="2"/>
  <c r="AU54" i="2" s="1"/>
  <c r="G54" i="2"/>
  <c r="E54" i="2"/>
  <c r="BB53" i="2"/>
  <c r="AZ53" i="2"/>
  <c r="AY53" i="2"/>
  <c r="AW53" i="2"/>
  <c r="AV53" i="2"/>
  <c r="AT53" i="2"/>
  <c r="AS53" i="2"/>
  <c r="AQ53" i="2"/>
  <c r="AP53" i="2"/>
  <c r="AN53" i="2"/>
  <c r="AM53" i="2"/>
  <c r="AH53" i="2"/>
  <c r="AX53" i="2" s="1"/>
  <c r="AD53" i="2"/>
  <c r="AU53" i="2" s="1"/>
  <c r="G53" i="2"/>
  <c r="E53" i="2"/>
  <c r="BB52" i="2"/>
  <c r="AZ52" i="2"/>
  <c r="AY52" i="2"/>
  <c r="AW52" i="2"/>
  <c r="AV52" i="2"/>
  <c r="AT52" i="2"/>
  <c r="AS52" i="2"/>
  <c r="AQ52" i="2"/>
  <c r="AP52" i="2"/>
  <c r="AN52" i="2"/>
  <c r="AM52" i="2"/>
  <c r="AH52" i="2"/>
  <c r="AX52" i="2" s="1"/>
  <c r="AD52" i="2"/>
  <c r="AU52" i="2" s="1"/>
  <c r="G52" i="2"/>
  <c r="E52" i="2"/>
  <c r="BB51" i="2"/>
  <c r="AZ51" i="2"/>
  <c r="AY51" i="2"/>
  <c r="AW51" i="2"/>
  <c r="AV51" i="2"/>
  <c r="AT51" i="2"/>
  <c r="AS51" i="2"/>
  <c r="AQ51" i="2"/>
  <c r="AP51" i="2"/>
  <c r="AN51" i="2"/>
  <c r="AM51" i="2"/>
  <c r="AH51" i="2"/>
  <c r="AX51" i="2" s="1"/>
  <c r="AD51" i="2"/>
  <c r="AU51" i="2" s="1"/>
  <c r="G51" i="2"/>
  <c r="E51" i="2"/>
  <c r="BB50" i="2"/>
  <c r="AZ50" i="2"/>
  <c r="AY50" i="2"/>
  <c r="AW50" i="2"/>
  <c r="AV50" i="2"/>
  <c r="AT50" i="2"/>
  <c r="AS50" i="2"/>
  <c r="AQ50" i="2"/>
  <c r="AP50" i="2"/>
  <c r="AN50" i="2"/>
  <c r="AM50" i="2"/>
  <c r="AH50" i="2"/>
  <c r="AX50" i="2" s="1"/>
  <c r="AD50" i="2"/>
  <c r="AU50" i="2" s="1"/>
  <c r="G50" i="2"/>
  <c r="E50" i="2"/>
  <c r="BB49" i="2"/>
  <c r="AZ49" i="2"/>
  <c r="AY49" i="2"/>
  <c r="AW49" i="2"/>
  <c r="AV49" i="2"/>
  <c r="AT49" i="2"/>
  <c r="AS49" i="2"/>
  <c r="AQ49" i="2"/>
  <c r="AP49" i="2"/>
  <c r="AN49" i="2"/>
  <c r="AM49" i="2"/>
  <c r="AH49" i="2"/>
  <c r="AX49" i="2" s="1"/>
  <c r="AD49" i="2"/>
  <c r="AU49" i="2" s="1"/>
  <c r="G49" i="2"/>
  <c r="E49" i="2"/>
  <c r="BB48" i="2"/>
  <c r="AZ48" i="2"/>
  <c r="AY48" i="2"/>
  <c r="AW48" i="2"/>
  <c r="AV48" i="2"/>
  <c r="AT48" i="2"/>
  <c r="AS48" i="2"/>
  <c r="AQ48" i="2"/>
  <c r="AP48" i="2"/>
  <c r="AN48" i="2"/>
  <c r="AM48" i="2"/>
  <c r="AH48" i="2"/>
  <c r="AX48" i="2" s="1"/>
  <c r="AD48" i="2"/>
  <c r="AU48" i="2" s="1"/>
  <c r="G48" i="2"/>
  <c r="E48" i="2"/>
  <c r="E27" i="2"/>
  <c r="G27" i="2"/>
  <c r="E28" i="2"/>
  <c r="G28" i="2"/>
  <c r="E29" i="2"/>
  <c r="G29" i="2"/>
  <c r="E30" i="2"/>
  <c r="G30" i="2"/>
  <c r="E31" i="2"/>
  <c r="G31" i="2"/>
  <c r="E32" i="2"/>
  <c r="G32" i="2"/>
  <c r="E33" i="2"/>
  <c r="G33" i="2"/>
  <c r="E34" i="2"/>
  <c r="G34" i="2"/>
  <c r="E35" i="2"/>
  <c r="G35" i="2"/>
  <c r="AZ35" i="2"/>
  <c r="AY35" i="2"/>
  <c r="AW35" i="2"/>
  <c r="AV35" i="2"/>
  <c r="AT35" i="2"/>
  <c r="AS35" i="2"/>
  <c r="AQ35" i="2"/>
  <c r="AP35" i="2"/>
  <c r="AN35" i="2"/>
  <c r="AM35" i="2"/>
  <c r="AZ34" i="2"/>
  <c r="AY34" i="2"/>
  <c r="AW34" i="2"/>
  <c r="AV34" i="2"/>
  <c r="AT34" i="2"/>
  <c r="AS34" i="2"/>
  <c r="AQ34" i="2"/>
  <c r="AP34" i="2"/>
  <c r="AN34" i="2"/>
  <c r="AM34" i="2"/>
  <c r="BB33" i="2"/>
  <c r="AZ33" i="2"/>
  <c r="AY33" i="2"/>
  <c r="AW33" i="2"/>
  <c r="AV33" i="2"/>
  <c r="AT33" i="2"/>
  <c r="AS33" i="2"/>
  <c r="AQ33" i="2"/>
  <c r="AP33" i="2"/>
  <c r="AN33" i="2"/>
  <c r="AM33" i="2"/>
  <c r="BB32" i="2"/>
  <c r="AZ32" i="2"/>
  <c r="AY32" i="2"/>
  <c r="AW32" i="2"/>
  <c r="AV32" i="2"/>
  <c r="AT32" i="2"/>
  <c r="AS32" i="2"/>
  <c r="AQ32" i="2"/>
  <c r="AP32" i="2"/>
  <c r="AN32" i="2"/>
  <c r="AM32" i="2"/>
  <c r="AZ31" i="2"/>
  <c r="AY31" i="2"/>
  <c r="AW31" i="2"/>
  <c r="AV31" i="2"/>
  <c r="AT31" i="2"/>
  <c r="AS31" i="2"/>
  <c r="AQ31" i="2"/>
  <c r="AP31" i="2"/>
  <c r="AN31" i="2"/>
  <c r="AM31" i="2"/>
  <c r="BB30" i="2"/>
  <c r="AZ30" i="2"/>
  <c r="AY30" i="2"/>
  <c r="AW30" i="2"/>
  <c r="AV30" i="2"/>
  <c r="AT30" i="2"/>
  <c r="AS30" i="2"/>
  <c r="AQ30" i="2"/>
  <c r="AP30" i="2"/>
  <c r="AN30" i="2"/>
  <c r="AM30" i="2"/>
  <c r="BB29" i="2"/>
  <c r="AZ29" i="2"/>
  <c r="AY29" i="2"/>
  <c r="AW29" i="2"/>
  <c r="AV29" i="2"/>
  <c r="AT29" i="2"/>
  <c r="AS29" i="2"/>
  <c r="AQ29" i="2"/>
  <c r="AP29" i="2"/>
  <c r="AN29" i="2"/>
  <c r="AM29" i="2"/>
  <c r="AZ28" i="2"/>
  <c r="AY28" i="2"/>
  <c r="AW28" i="2"/>
  <c r="AV28" i="2"/>
  <c r="AT28" i="2"/>
  <c r="AS28" i="2"/>
  <c r="AQ28" i="2"/>
  <c r="AP28" i="2"/>
  <c r="AN28" i="2"/>
  <c r="AM28" i="2"/>
  <c r="BB27" i="2"/>
  <c r="AZ27" i="2"/>
  <c r="AY27" i="2"/>
  <c r="AW27" i="2"/>
  <c r="AV27" i="2"/>
  <c r="AT27" i="2"/>
  <c r="AS27" i="2"/>
  <c r="AQ27" i="2"/>
  <c r="AP27" i="2"/>
  <c r="AN27" i="2"/>
  <c r="AM27" i="2"/>
  <c r="BB26" i="2"/>
  <c r="AZ26" i="2"/>
  <c r="AY26" i="2"/>
  <c r="AW26" i="2"/>
  <c r="AV26" i="2"/>
  <c r="AT26" i="2"/>
  <c r="AS26" i="2"/>
  <c r="AQ26" i="2"/>
  <c r="AP26" i="2"/>
  <c r="AN26" i="2"/>
  <c r="AM26" i="2"/>
  <c r="BB25" i="2"/>
  <c r="AZ25" i="2"/>
  <c r="AY25" i="2"/>
  <c r="AW25" i="2"/>
  <c r="AV25" i="2"/>
  <c r="AT25" i="2"/>
  <c r="AS25" i="2"/>
  <c r="AQ25" i="2"/>
  <c r="AP25" i="2"/>
  <c r="AN25" i="2"/>
  <c r="AM25" i="2"/>
  <c r="BB24" i="2"/>
  <c r="AZ24" i="2"/>
  <c r="AY24" i="2"/>
  <c r="AW24" i="2"/>
  <c r="AV24" i="2"/>
  <c r="AT24" i="2"/>
  <c r="AS24" i="2"/>
  <c r="AQ24" i="2"/>
  <c r="AP24" i="2"/>
  <c r="AN24" i="2"/>
  <c r="AM24" i="2"/>
  <c r="AH35" i="2"/>
  <c r="AX35" i="2" s="1"/>
  <c r="AH34" i="2"/>
  <c r="AX34" i="2" s="1"/>
  <c r="AH33" i="2"/>
  <c r="AX33" i="2" s="1"/>
  <c r="AH32" i="2"/>
  <c r="AX32" i="2" s="1"/>
  <c r="AH31" i="2"/>
  <c r="AX31" i="2" s="1"/>
  <c r="AH30" i="2"/>
  <c r="AX30" i="2" s="1"/>
  <c r="AH29" i="2"/>
  <c r="AX29" i="2" s="1"/>
  <c r="AH28" i="2"/>
  <c r="AX28" i="2" s="1"/>
  <c r="AH27" i="2"/>
  <c r="AX27" i="2" s="1"/>
  <c r="AH26" i="2"/>
  <c r="AX26" i="2" s="1"/>
  <c r="AH25" i="2"/>
  <c r="AX25" i="2" s="1"/>
  <c r="AH24" i="2"/>
  <c r="AX24" i="2" s="1"/>
  <c r="AD35" i="2"/>
  <c r="AU35" i="2" s="1"/>
  <c r="AD34" i="2"/>
  <c r="AU34" i="2" s="1"/>
  <c r="AD33" i="2"/>
  <c r="AU33" i="2" s="1"/>
  <c r="AD32" i="2"/>
  <c r="AU32" i="2" s="1"/>
  <c r="AD31" i="2"/>
  <c r="AU31" i="2" s="1"/>
  <c r="AD30" i="2"/>
  <c r="AU30" i="2" s="1"/>
  <c r="AD29" i="2"/>
  <c r="AU29" i="2" s="1"/>
  <c r="AD28" i="2"/>
  <c r="AU28" i="2" s="1"/>
  <c r="AD27" i="2"/>
  <c r="AU27" i="2" s="1"/>
  <c r="AD26" i="2"/>
  <c r="AU26" i="2" s="1"/>
  <c r="AD25" i="2"/>
  <c r="AU25" i="2" s="1"/>
  <c r="AD24" i="2"/>
  <c r="AU24" i="2" s="1"/>
  <c r="G26" i="2"/>
  <c r="G25" i="2"/>
  <c r="G24" i="2"/>
  <c r="E26" i="2"/>
  <c r="E25" i="2"/>
  <c r="V69" i="2"/>
  <c r="V66" i="2"/>
  <c r="V63" i="2"/>
  <c r="V60" i="2"/>
  <c r="V57" i="2"/>
  <c r="V54" i="2"/>
  <c r="V51" i="2"/>
  <c r="V48" i="2"/>
  <c r="Z62" i="2"/>
  <c r="Z59" i="2"/>
  <c r="Z53" i="2"/>
  <c r="Z50" i="2"/>
  <c r="Z71" i="2"/>
  <c r="Z68" i="2"/>
  <c r="Z65" i="2"/>
  <c r="Z56" i="2"/>
  <c r="V71" i="2"/>
  <c r="V68" i="2"/>
  <c r="V65" i="2"/>
  <c r="V62" i="2"/>
  <c r="V59" i="2"/>
  <c r="V56" i="2"/>
  <c r="V53" i="2"/>
  <c r="V50" i="2"/>
  <c r="Z70" i="2"/>
  <c r="Z67" i="2"/>
  <c r="Z64" i="2"/>
  <c r="Z61" i="2"/>
  <c r="Z58" i="2"/>
  <c r="Z55" i="2"/>
  <c r="Z52" i="2"/>
  <c r="Z49" i="2"/>
  <c r="Z66" i="2"/>
  <c r="Z60" i="2"/>
  <c r="Z57" i="2"/>
  <c r="V70" i="2"/>
  <c r="V67" i="2"/>
  <c r="V64" i="2"/>
  <c r="V61" i="2"/>
  <c r="V58" i="2"/>
  <c r="V55" i="2"/>
  <c r="V52" i="2"/>
  <c r="V49" i="2"/>
  <c r="Z69" i="2"/>
  <c r="Z63" i="2"/>
  <c r="Z54" i="2"/>
  <c r="Z51" i="2"/>
  <c r="Z48" i="2"/>
  <c r="V85" i="2"/>
  <c r="AO85" i="2" s="1"/>
  <c r="R31" i="2"/>
  <c r="R25" i="2"/>
  <c r="Z31" i="2"/>
  <c r="R29" i="2"/>
  <c r="Z33" i="2"/>
  <c r="R66" i="2"/>
  <c r="Z28" i="2"/>
  <c r="R34" i="2"/>
  <c r="V29" i="2"/>
  <c r="R53" i="2"/>
  <c r="R33" i="2"/>
  <c r="Z30" i="2"/>
  <c r="R35" i="2"/>
  <c r="R70" i="2"/>
  <c r="R61" i="2"/>
  <c r="R51" i="2"/>
  <c r="R67" i="2"/>
  <c r="Z24" i="2"/>
  <c r="Z26" i="2"/>
  <c r="R49" i="2"/>
  <c r="R60" i="2"/>
  <c r="R50" i="2"/>
  <c r="R65" i="2"/>
  <c r="Z27" i="2"/>
  <c r="Z35" i="2"/>
  <c r="Z25" i="2"/>
  <c r="V31" i="2"/>
  <c r="R32" i="2"/>
  <c r="V32" i="2"/>
  <c r="V26" i="2"/>
  <c r="R59" i="2"/>
  <c r="R64" i="2"/>
  <c r="R71" i="2"/>
  <c r="R58" i="2"/>
  <c r="R54" i="2"/>
  <c r="R56" i="2"/>
  <c r="V30" i="2"/>
  <c r="R24" i="2"/>
  <c r="R63" i="2"/>
  <c r="V25" i="2"/>
  <c r="V27" i="2"/>
  <c r="V28" i="2"/>
  <c r="R48" i="2"/>
  <c r="V33" i="2"/>
  <c r="R62" i="2"/>
  <c r="R52" i="2"/>
  <c r="Z34" i="2"/>
  <c r="V24" i="2"/>
  <c r="R30" i="2"/>
  <c r="Z29" i="2"/>
  <c r="V34" i="2"/>
  <c r="R84" i="2"/>
  <c r="R69" i="2"/>
  <c r="Z32" i="2"/>
  <c r="R55" i="2"/>
  <c r="R26" i="2"/>
  <c r="V35" i="2"/>
  <c r="R57" i="2"/>
  <c r="R27" i="2"/>
  <c r="R28" i="2"/>
  <c r="R89" i="2"/>
  <c r="R68" i="2"/>
  <c r="AL84" i="2" l="1"/>
  <c r="AL89" i="2"/>
  <c r="AR48" i="2"/>
  <c r="AR51" i="2"/>
  <c r="AL52" i="2"/>
  <c r="AR54" i="2"/>
  <c r="AL55" i="2"/>
  <c r="AR63" i="2"/>
  <c r="AL64" i="2"/>
  <c r="AR69" i="2"/>
  <c r="AL70" i="2"/>
  <c r="AO49" i="2"/>
  <c r="AO52" i="2"/>
  <c r="AO55" i="2"/>
  <c r="AO58" i="2"/>
  <c r="AO61" i="2"/>
  <c r="AO64" i="2"/>
  <c r="AO67" i="2"/>
  <c r="AO70" i="2"/>
  <c r="AR57" i="2"/>
  <c r="AL58" i="2"/>
  <c r="AR60" i="2"/>
  <c r="AL61" i="2"/>
  <c r="AR66" i="2"/>
  <c r="AL67" i="2"/>
  <c r="AR49" i="2"/>
  <c r="AL50" i="2"/>
  <c r="AR52" i="2"/>
  <c r="AL53" i="2"/>
  <c r="AR55" i="2"/>
  <c r="AL56" i="2"/>
  <c r="AR58" i="2"/>
  <c r="AL59" i="2"/>
  <c r="AR61" i="2"/>
  <c r="AL62" i="2"/>
  <c r="AR64" i="2"/>
  <c r="AL65" i="2"/>
  <c r="AR67" i="2"/>
  <c r="AL68" i="2"/>
  <c r="AR70" i="2"/>
  <c r="AL71" i="2"/>
  <c r="AL49" i="2"/>
  <c r="AO50" i="2"/>
  <c r="AO53" i="2"/>
  <c r="AO56" i="2"/>
  <c r="AO59" i="2"/>
  <c r="AO62" i="2"/>
  <c r="AO65" i="2"/>
  <c r="AO68" i="2"/>
  <c r="AO71" i="2"/>
  <c r="AR56" i="2"/>
  <c r="AL60" i="2"/>
  <c r="AL63" i="2"/>
  <c r="AR65" i="2"/>
  <c r="AL66" i="2"/>
  <c r="AR68" i="2"/>
  <c r="AL69" i="2"/>
  <c r="AR71" i="2"/>
  <c r="AL48" i="2"/>
  <c r="AR50" i="2"/>
  <c r="AL51" i="2"/>
  <c r="AR53" i="2"/>
  <c r="AL54" i="2"/>
  <c r="AL57" i="2"/>
  <c r="AR59" i="2"/>
  <c r="AR62" i="2"/>
  <c r="AO48" i="2"/>
  <c r="AO51" i="2"/>
  <c r="AO54" i="2"/>
  <c r="AO57" i="2"/>
  <c r="AO60" i="2"/>
  <c r="AO63" i="2"/>
  <c r="AO66" i="2"/>
  <c r="AO69" i="2"/>
  <c r="BB35" i="2"/>
  <c r="BB28" i="2"/>
  <c r="BB34" i="2"/>
  <c r="BB31" i="2"/>
  <c r="AR32" i="2"/>
  <c r="AR34" i="2"/>
  <c r="AO34" i="2"/>
  <c r="AO33" i="2"/>
  <c r="AO35" i="2"/>
  <c r="AO32" i="2"/>
  <c r="AR33" i="2"/>
  <c r="AR35" i="2"/>
  <c r="AO30" i="2"/>
  <c r="AR28" i="2"/>
  <c r="AO28" i="2"/>
  <c r="AO29" i="2"/>
  <c r="AO31" i="2"/>
  <c r="AR30" i="2"/>
  <c r="AR29" i="2"/>
  <c r="AR31" i="2"/>
  <c r="AL28" i="2"/>
  <c r="AL34" i="2"/>
  <c r="AL29" i="2"/>
  <c r="AL30" i="2"/>
  <c r="AL32" i="2"/>
  <c r="AL35" i="2"/>
  <c r="AL31" i="2"/>
  <c r="AL33" i="2"/>
  <c r="AR25" i="2"/>
  <c r="AO25" i="2"/>
  <c r="AO26" i="2"/>
  <c r="AR26" i="2"/>
  <c r="AO27" i="2"/>
  <c r="AR27" i="2"/>
  <c r="AL24" i="2"/>
  <c r="AL26" i="2"/>
  <c r="AL25" i="2"/>
  <c r="AL27" i="2"/>
  <c r="AO24" i="2"/>
  <c r="AR24" i="2"/>
  <c r="E24" i="2" l="1"/>
  <c r="G16" i="2" l="1"/>
  <c r="G15" i="2"/>
  <c r="G14" i="2"/>
  <c r="G13" i="2"/>
  <c r="G12" i="2"/>
  <c r="G11" i="2"/>
  <c r="G10" i="2"/>
  <c r="G19" i="2"/>
  <c r="G18" i="2"/>
  <c r="G17" i="2"/>
  <c r="G8" i="2"/>
  <c r="G2" i="2"/>
  <c r="BB15" i="2" l="1"/>
  <c r="BB12" i="2"/>
  <c r="BB11" i="2"/>
  <c r="BB10" i="2"/>
  <c r="BB17" i="2"/>
  <c r="BB8" i="2"/>
  <c r="BB2" i="2"/>
  <c r="Q2" i="2"/>
  <c r="Q8" i="2"/>
  <c r="BA2" i="2" l="1"/>
  <c r="V15" i="2"/>
  <c r="AD15" i="2"/>
  <c r="BA3" i="2" l="1"/>
  <c r="AZ12" i="2"/>
  <c r="AY12" i="2"/>
  <c r="AW12" i="2"/>
  <c r="AV12" i="2"/>
  <c r="AT12" i="2"/>
  <c r="AS12" i="2"/>
  <c r="AQ12" i="2"/>
  <c r="AP12" i="2"/>
  <c r="AN12" i="2"/>
  <c r="AM12" i="2"/>
  <c r="AH12" i="2"/>
  <c r="AX12" i="2" s="1"/>
  <c r="E12" i="2"/>
  <c r="AZ11" i="2"/>
  <c r="AY11" i="2"/>
  <c r="AW11" i="2"/>
  <c r="AV11" i="2"/>
  <c r="AT11" i="2"/>
  <c r="AS11" i="2"/>
  <c r="AQ11" i="2"/>
  <c r="AP11" i="2"/>
  <c r="AN11" i="2"/>
  <c r="AM11" i="2"/>
  <c r="AH11" i="2"/>
  <c r="AX11" i="2" s="1"/>
  <c r="AD11" i="2"/>
  <c r="E11" i="2"/>
  <c r="AZ10" i="2"/>
  <c r="AY10" i="2"/>
  <c r="AW10" i="2"/>
  <c r="AV10" i="2"/>
  <c r="AT10" i="2"/>
  <c r="AS10" i="2"/>
  <c r="AQ10" i="2"/>
  <c r="AP10" i="2"/>
  <c r="AN10" i="2"/>
  <c r="AM10" i="2"/>
  <c r="AH10" i="2"/>
  <c r="AX10" i="2" s="1"/>
  <c r="AD10" i="2"/>
  <c r="E10" i="2"/>
  <c r="AZ16" i="2"/>
  <c r="AY16" i="2"/>
  <c r="AW16" i="2"/>
  <c r="AV16" i="2"/>
  <c r="AT16" i="2"/>
  <c r="AS16" i="2"/>
  <c r="AQ16" i="2"/>
  <c r="AP16" i="2"/>
  <c r="AN16" i="2"/>
  <c r="AM16" i="2"/>
  <c r="AZ15" i="2"/>
  <c r="AY15" i="2"/>
  <c r="AW15" i="2"/>
  <c r="AV15" i="2"/>
  <c r="AT15" i="2"/>
  <c r="AS15" i="2"/>
  <c r="AQ15" i="2"/>
  <c r="AP15" i="2"/>
  <c r="AN15" i="2"/>
  <c r="AM15" i="2"/>
  <c r="AZ14" i="2"/>
  <c r="AY14" i="2"/>
  <c r="AW14" i="2"/>
  <c r="AV14" i="2"/>
  <c r="AT14" i="2"/>
  <c r="AS14" i="2"/>
  <c r="AQ14" i="2"/>
  <c r="AP14" i="2"/>
  <c r="AN14" i="2"/>
  <c r="AM14" i="2"/>
  <c r="AZ13" i="2"/>
  <c r="AY13" i="2"/>
  <c r="AW13" i="2"/>
  <c r="AV13" i="2"/>
  <c r="AT13" i="2"/>
  <c r="AS13" i="2"/>
  <c r="AQ13" i="2"/>
  <c r="AP13" i="2"/>
  <c r="AN13" i="2"/>
  <c r="AM13" i="2"/>
  <c r="AZ19" i="2"/>
  <c r="AY19" i="2"/>
  <c r="AW19" i="2"/>
  <c r="AV19" i="2"/>
  <c r="AT19" i="2"/>
  <c r="AS19" i="2"/>
  <c r="AQ19" i="2"/>
  <c r="AP19" i="2"/>
  <c r="AN19" i="2"/>
  <c r="AM19" i="2"/>
  <c r="AZ18" i="2"/>
  <c r="AY18" i="2"/>
  <c r="AW18" i="2"/>
  <c r="AV18" i="2"/>
  <c r="AT18" i="2"/>
  <c r="AS18" i="2"/>
  <c r="AQ18" i="2"/>
  <c r="AP18" i="2"/>
  <c r="AN18" i="2"/>
  <c r="AM18" i="2"/>
  <c r="AZ17" i="2"/>
  <c r="AY17" i="2"/>
  <c r="AW17" i="2"/>
  <c r="AV17" i="2"/>
  <c r="AT17" i="2"/>
  <c r="AS17" i="2"/>
  <c r="AQ17" i="2"/>
  <c r="AP17" i="2"/>
  <c r="AN17" i="2"/>
  <c r="AM17" i="2"/>
  <c r="AZ8" i="2"/>
  <c r="AY8" i="2"/>
  <c r="AW8" i="2"/>
  <c r="AV8" i="2"/>
  <c r="AT8" i="2"/>
  <c r="AS8" i="2"/>
  <c r="AQ8" i="2"/>
  <c r="AP8" i="2"/>
  <c r="AN8" i="2"/>
  <c r="AM8" i="2"/>
  <c r="AZ2" i="2"/>
  <c r="AY2" i="2"/>
  <c r="AW2" i="2"/>
  <c r="AV2" i="2"/>
  <c r="AT2" i="2"/>
  <c r="AS2" i="2"/>
  <c r="AQ2" i="2"/>
  <c r="AP2" i="2"/>
  <c r="AN2" i="2"/>
  <c r="AM2" i="2"/>
  <c r="AH16" i="2"/>
  <c r="AX16" i="2" s="1"/>
  <c r="AD16" i="2"/>
  <c r="AU16" i="2" s="1"/>
  <c r="Z16" i="2"/>
  <c r="AH15" i="2"/>
  <c r="AU15" i="2"/>
  <c r="AO15" i="2"/>
  <c r="AH14" i="2"/>
  <c r="AX14" i="2" s="1"/>
  <c r="AD14" i="2"/>
  <c r="AU14" i="2" s="1"/>
  <c r="Z14" i="2"/>
  <c r="AR14" i="2" s="1"/>
  <c r="V14" i="2"/>
  <c r="AH13" i="2"/>
  <c r="AX13" i="2" s="1"/>
  <c r="AH19" i="2"/>
  <c r="AX19" i="2" s="1"/>
  <c r="E16" i="2"/>
  <c r="E15" i="2"/>
  <c r="E14" i="2"/>
  <c r="E13" i="2"/>
  <c r="E19" i="2"/>
  <c r="E18" i="2"/>
  <c r="E17" i="2"/>
  <c r="E8" i="2"/>
  <c r="E2" i="2"/>
  <c r="AH18" i="2"/>
  <c r="AX18" i="2" s="1"/>
  <c r="AD18" i="2"/>
  <c r="AU18" i="2" s="1"/>
  <c r="AH17" i="2"/>
  <c r="AX17" i="2" s="1"/>
  <c r="AH8" i="2"/>
  <c r="AX8" i="2" s="1"/>
  <c r="AH2" i="2"/>
  <c r="AX2" i="2" s="1"/>
  <c r="AD8" i="2"/>
  <c r="AU8" i="2" s="1"/>
  <c r="AD2" i="2"/>
  <c r="AU2" i="2" s="1"/>
  <c r="Z8" i="2"/>
  <c r="AR8" i="2" s="1"/>
  <c r="Z2" i="2"/>
  <c r="AR2" i="2" s="1"/>
  <c r="V2" i="2"/>
  <c r="AD13" i="2"/>
  <c r="AD12" i="2"/>
  <c r="Z18" i="2"/>
  <c r="R14" i="2"/>
  <c r="R11" i="2"/>
  <c r="V11" i="2"/>
  <c r="R18" i="2"/>
  <c r="R16" i="2"/>
  <c r="AD19" i="2"/>
  <c r="Z10" i="2"/>
  <c r="Z13" i="2"/>
  <c r="Z15" i="2"/>
  <c r="R10" i="2"/>
  <c r="V17" i="2"/>
  <c r="V12" i="2"/>
  <c r="V19" i="2"/>
  <c r="R12" i="2"/>
  <c r="R13" i="2"/>
  <c r="R2" i="2"/>
  <c r="V18" i="2"/>
  <c r="AD17" i="2"/>
  <c r="V10" i="2"/>
  <c r="Z11" i="2"/>
  <c r="V8" i="2"/>
  <c r="Z17" i="2"/>
  <c r="R19" i="2"/>
  <c r="Z12" i="2"/>
  <c r="R15" i="2"/>
  <c r="Z19" i="2"/>
  <c r="V16" i="2"/>
  <c r="V13" i="2"/>
  <c r="R17" i="2"/>
  <c r="R8" i="2"/>
  <c r="BA4" i="2" l="1"/>
  <c r="BA5" i="2" s="1"/>
  <c r="BA6" i="2" s="1"/>
  <c r="BA7" i="2" s="1"/>
  <c r="BA8" i="2" s="1"/>
  <c r="BA9" i="2" s="1"/>
  <c r="AR18" i="2"/>
  <c r="AU19" i="2"/>
  <c r="AR19" i="2"/>
  <c r="AO19" i="2"/>
  <c r="AO18" i="2"/>
  <c r="AU17" i="2"/>
  <c r="AR17" i="2"/>
  <c r="AU10" i="2"/>
  <c r="AO14" i="2"/>
  <c r="AU11" i="2"/>
  <c r="AX15" i="2"/>
  <c r="AR16" i="2"/>
  <c r="BB13" i="2"/>
  <c r="BB19" i="2"/>
  <c r="BB14" i="2"/>
  <c r="BB16" i="2"/>
  <c r="BB18" i="2"/>
  <c r="AO16" i="2"/>
  <c r="AR15" i="2"/>
  <c r="AU13" i="2"/>
  <c r="AR13" i="2"/>
  <c r="AO13" i="2"/>
  <c r="AU12" i="2"/>
  <c r="AR10" i="2"/>
  <c r="AR11" i="2"/>
  <c r="AR12" i="2"/>
  <c r="AO11" i="2"/>
  <c r="AO10" i="2"/>
  <c r="AO12" i="2"/>
  <c r="AL12" i="2"/>
  <c r="AL11" i="2"/>
  <c r="AL10" i="2"/>
  <c r="AL2" i="2"/>
  <c r="AL8" i="2"/>
  <c r="AO2" i="2"/>
  <c r="AL17" i="2"/>
  <c r="AL15" i="2"/>
  <c r="AL19" i="2"/>
  <c r="AL14" i="2"/>
  <c r="AL18" i="2"/>
  <c r="AL13" i="2"/>
  <c r="AL16" i="2"/>
  <c r="AO17" i="2"/>
  <c r="AO8" i="2"/>
  <c r="D11" i="1" l="1"/>
  <c r="D10" i="1"/>
  <c r="D9" i="1"/>
  <c r="D8" i="1"/>
  <c r="D7" i="1"/>
  <c r="D6" i="1"/>
  <c r="D5" i="1"/>
  <c r="D4" i="1"/>
  <c r="D3" i="1"/>
  <c r="D2" i="1"/>
  <c r="C2" i="1" s="1"/>
  <c r="C3" i="1" s="1"/>
  <c r="C4" i="1" s="1"/>
  <c r="C5" i="1" s="1"/>
  <c r="C6" i="1" s="1"/>
  <c r="C7" i="1" s="1"/>
  <c r="C8" i="1" s="1"/>
  <c r="C9" i="1" s="1"/>
  <c r="C10" i="1" s="1"/>
  <c r="C11" i="1" s="1"/>
  <c r="F2" i="1" l="1"/>
  <c r="BA10" i="2" l="1"/>
  <c r="BA11" i="2" s="1"/>
  <c r="BA12" i="2" s="1"/>
  <c r="BA13" i="2" l="1"/>
  <c r="BA14" i="2" s="1"/>
  <c r="BA15" i="2" s="1"/>
  <c r="BA16" i="2" s="1"/>
  <c r="BA17" i="2" s="1"/>
  <c r="BA18" i="2" s="1"/>
  <c r="BA19" i="2" s="1"/>
  <c r="BA20" i="2" s="1"/>
  <c r="BA21" i="2" s="1"/>
  <c r="BA22" i="2" l="1"/>
  <c r="BA23" i="2" l="1"/>
  <c r="BA24" i="2" s="1"/>
  <c r="BA25" i="2" s="1"/>
  <c r="BA26" i="2" s="1"/>
  <c r="BA27" i="2" s="1"/>
  <c r="BA28" i="2" s="1"/>
  <c r="BA29" i="2" s="1"/>
  <c r="BA30" i="2" s="1"/>
  <c r="BA31" i="2" s="1"/>
  <c r="BA32" i="2" s="1"/>
  <c r="BA33" i="2" s="1"/>
  <c r="BA34" i="2" s="1"/>
  <c r="BA35" i="2" s="1"/>
  <c r="BA36" i="2" l="1"/>
  <c r="BA37" i="2" s="1"/>
  <c r="BA38" i="2" s="1"/>
  <c r="BA39" i="2" s="1"/>
  <c r="BA40" i="2" s="1"/>
  <c r="BA41" i="2" s="1"/>
  <c r="BA42" i="2" s="1"/>
  <c r="BA43" i="2" s="1"/>
  <c r="BA44" i="2" s="1"/>
  <c r="BA45" i="2" s="1"/>
  <c r="BA46" i="2" s="1"/>
  <c r="BA47" i="2" s="1"/>
  <c r="BA48" i="2" s="1"/>
  <c r="BA49" i="2" s="1"/>
  <c r="BA50" i="2" s="1"/>
  <c r="BA51" i="2" s="1"/>
  <c r="BA52" i="2" s="1"/>
  <c r="BA53" i="2" s="1"/>
  <c r="BA54" i="2" s="1"/>
  <c r="BA55" i="2" s="1"/>
  <c r="BA56" i="2" s="1"/>
  <c r="BA57" i="2" s="1"/>
  <c r="BA58" i="2" s="1"/>
  <c r="BA59" i="2" s="1"/>
  <c r="BA60" i="2" s="1"/>
  <c r="BA61" i="2" s="1"/>
  <c r="BA62" i="2" s="1"/>
  <c r="BA63" i="2" s="1"/>
  <c r="BA64" i="2" s="1"/>
  <c r="BA65" i="2" s="1"/>
  <c r="BA66" i="2" s="1"/>
  <c r="BA67" i="2" s="1"/>
  <c r="BA68" i="2" s="1"/>
  <c r="BA69" i="2" s="1"/>
  <c r="BA70" i="2" s="1"/>
  <c r="BA71" i="2" s="1"/>
  <c r="BA72" i="2" l="1"/>
  <c r="BA73" i="2" s="1"/>
  <c r="BA74" i="2" s="1"/>
  <c r="BA75" i="2" s="1"/>
  <c r="BA76" i="2" s="1"/>
  <c r="BA77" i="2" s="1"/>
  <c r="BA78" i="2" s="1"/>
  <c r="BA79" i="2" s="1"/>
  <c r="BA80" i="2" s="1"/>
  <c r="BA81" i="2" s="1"/>
  <c r="BA82" i="2" s="1"/>
  <c r="BA83" i="2" s="1"/>
  <c r="BA84" i="2" s="1"/>
  <c r="BA85" i="2" s="1"/>
  <c r="BA86" i="2" s="1"/>
  <c r="BA87" i="2" s="1"/>
  <c r="BA88" i="2" s="1"/>
  <c r="BA89" i="2" s="1"/>
  <c r="BA90" i="2" s="1"/>
  <c r="BA91" i="2" s="1"/>
  <c r="BA92" i="2" s="1"/>
  <c r="BA93" i="2" s="1"/>
  <c r="BA94" i="2" s="1"/>
  <c r="BA95" i="2" s="1"/>
  <c r="BA96" i="2" s="1"/>
  <c r="BA97" i="2" s="1"/>
  <c r="BA98" i="2" s="1"/>
  <c r="BA99" i="2" s="1"/>
  <c r="BA100" i="2" s="1"/>
  <c r="BA101" i="2" s="1"/>
  <c r="BA102" i="2" s="1"/>
  <c r="BA103" i="2" s="1"/>
  <c r="BA104" i="2" s="1"/>
  <c r="BA105" i="2" s="1"/>
  <c r="BA106" i="2" s="1"/>
  <c r="BA107" i="2" s="1"/>
  <c r="BA108" i="2" s="1"/>
  <c r="BA109" i="2" s="1"/>
  <c r="BA110" i="2" s="1"/>
  <c r="BA111" i="2" s="1"/>
  <c r="BA112" i="2" s="1"/>
  <c r="BA113" i="2" s="1"/>
  <c r="BA114" i="2" s="1"/>
  <c r="BA115" i="2" s="1"/>
  <c r="BA116" i="2" s="1"/>
  <c r="BA117" i="2" s="1"/>
  <c r="BA118" i="2" s="1"/>
  <c r="BS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  <author>Ju &amp; Hoo</author>
  </authors>
  <commentList>
    <comment ref="A1" authorId="0" shapeId="0" xr:uid="{827B38CC-DD99-4F6D-93D8-7CDC436EA4BE}">
      <text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J1" authorId="1" shapeId="0" xr:uid="{479AED80-1176-4ED6-92FA-316F9E65A4E1}">
      <text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A23" authorId="1" shapeId="0" xr:uid="{1AFC108C-615B-4E76-BBF6-1A1D9C7498FD}">
      <text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스펠
</t>
        </r>
        <r>
          <rPr>
            <sz val="9"/>
            <color indexed="81"/>
            <rFont val="Tahoma"/>
            <family val="2"/>
          </rPr>
          <t>2, 3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</t>
        </r>
      </text>
    </comment>
    <comment ref="A24" authorId="0" shapeId="0" xr:uid="{EF70A7DA-85AE-4561-BAB8-6F76F6F64ECF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36" authorId="0" shapeId="0" xr:uid="{E1CD9E33-7E2E-4404-88BD-38CAE7016DF3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T84" authorId="0" shapeId="0" xr:uid="{0150D5CF-BC2E-49A2-8DC9-BA37E2604E75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T89" authorId="0" shapeId="0" xr:uid="{F563BEFF-1276-43CE-A30C-792AD7B15788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A91" authorId="1" shapeId="0" xr:uid="{6952BAC6-5E8C-4B20-8924-E29C8F9467A2}">
      <text>
        <r>
          <rPr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나타낸다</t>
        </r>
      </text>
    </comment>
    <comment ref="T96" authorId="1" shapeId="0" xr:uid="{D1C54C41-5516-47CF-96D5-6001196B2F7E}">
      <text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월정액은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데일리젬을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일시지급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T110" authorId="0" shapeId="0" xr:uid="{F1A64B74-5CA9-40A9-A59D-6163A476FAB6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sharedStrings.xml><?xml version="1.0" encoding="utf-8"?>
<sst xmlns="http://schemas.openxmlformats.org/spreadsheetml/2006/main" count="1182" uniqueCount="440">
  <si>
    <t>내용</t>
    <phoneticPr fontId="1" type="noConversion"/>
  </si>
  <si>
    <t>level|Int</t>
    <phoneticPr fontId="1" type="noConversion"/>
  </si>
  <si>
    <t>eng|Float</t>
    <phoneticPr fontId="1" type="noConversion"/>
  </si>
  <si>
    <t>kor|Int</t>
    <phoneticPr fontId="1" type="noConversion"/>
  </si>
  <si>
    <t>serverItemId|String</t>
    <phoneticPr fontId="1" type="noConversion"/>
  </si>
  <si>
    <t>productId|String</t>
    <phoneticPr fontId="1" type="noConversion"/>
  </si>
  <si>
    <t>다 떨어졌을 때 5분 빅부스트</t>
    <phoneticPr fontId="1" type="noConversion"/>
  </si>
  <si>
    <t>계정당 하나 사는 레벨 패스</t>
    <phoneticPr fontId="1" type="noConversion"/>
  </si>
  <si>
    <t>energy|Int</t>
    <phoneticPr fontId="1" type="noConversion"/>
  </si>
  <si>
    <t>Jason화</t>
    <phoneticPr fontId="1" type="noConversion"/>
  </si>
  <si>
    <t>테이블연결</t>
    <phoneticPr fontId="1" type="noConversion"/>
  </si>
  <si>
    <t>lpsEn</t>
    <phoneticPr fontId="1" type="noConversion"/>
  </si>
  <si>
    <t>free|Bool</t>
    <phoneticPr fontId="1" type="noConversion"/>
  </si>
  <si>
    <t>Cash_bLevelPass</t>
  </si>
  <si>
    <t>cu</t>
    <phoneticPr fontId="1" type="noConversion"/>
  </si>
  <si>
    <t>GO</t>
    <phoneticPr fontId="1" type="noConversion"/>
  </si>
  <si>
    <t>재화</t>
  </si>
  <si>
    <t>재화</t>
    <phoneticPr fontId="1" type="noConversion"/>
  </si>
  <si>
    <t>tp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</si>
  <si>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</si>
  <si>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</si>
  <si>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</si>
  <si>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</si>
  <si>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</si>
  <si>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</si>
  <si>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</si>
  <si>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</si>
  <si>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</si>
  <si>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</si>
  <si>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</si>
  <si>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</si>
  <si>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tp_Verify</t>
  </si>
  <si>
    <t>value</t>
    <phoneticPr fontId="1" type="noConversion"/>
  </si>
  <si>
    <t>아이템</t>
  </si>
  <si>
    <t>아이템</t>
    <phoneticPr fontId="1" type="noConversion"/>
  </si>
  <si>
    <t>it</t>
    <phoneticPr fontId="1" type="noConversion"/>
  </si>
  <si>
    <t>EN</t>
    <phoneticPr fontId="1" type="noConversion"/>
  </si>
  <si>
    <t>tp3</t>
  </si>
  <si>
    <t>vl3</t>
  </si>
  <si>
    <t>cn3</t>
  </si>
  <si>
    <t>tp4</t>
  </si>
  <si>
    <t>vl4</t>
  </si>
  <si>
    <t>cn4</t>
  </si>
  <si>
    <t>tp5</t>
  </si>
  <si>
    <t>vl5</t>
  </si>
  <si>
    <t>cn5</t>
  </si>
  <si>
    <t>rewardType3|String</t>
  </si>
  <si>
    <t>rewardValue3|String</t>
  </si>
  <si>
    <t>rewardCount3|Int</t>
  </si>
  <si>
    <t>rewardType4|String</t>
  </si>
  <si>
    <t>rewardValue4|String</t>
  </si>
  <si>
    <t>rewardCount4|Int</t>
  </si>
  <si>
    <t>rewardType5|String</t>
  </si>
  <si>
    <t>rewardValue5|String</t>
  </si>
  <si>
    <t>rewardCount5|Int</t>
  </si>
  <si>
    <t>id</t>
    <phoneticPr fontId="1" type="noConversion"/>
  </si>
  <si>
    <t>EN</t>
  </si>
  <si>
    <t>Cash_sBrokenEnergy</t>
    <phoneticPr fontId="1" type="noConversion"/>
  </si>
  <si>
    <t>id|String</t>
    <phoneticPr fontId="1" type="noConversion"/>
  </si>
  <si>
    <t>name|String</t>
    <phoneticPr fontId="1" type="noConversion"/>
  </si>
  <si>
    <t>indexSub|Int</t>
    <phoneticPr fontId="1" type="noConversion"/>
  </si>
  <si>
    <t>ev4_conti_3</t>
  </si>
  <si>
    <t>ev4_conti_4</t>
  </si>
  <si>
    <t>ev5_oneplustwo_1</t>
    <phoneticPr fontId="1" type="noConversion"/>
  </si>
  <si>
    <t>ev5_oneplustwo_2</t>
    <phoneticPr fontId="1" type="noConversion"/>
  </si>
  <si>
    <t>ev5_oneplustwo_3</t>
    <phoneticPr fontId="1" type="noConversion"/>
  </si>
  <si>
    <t>ev3_oneofthree_1</t>
    <phoneticPr fontId="1" type="noConversion"/>
  </si>
  <si>
    <t>ev3_oneofthree_2</t>
  </si>
  <si>
    <t>ev3_oneofthree_3</t>
  </si>
  <si>
    <t>ev4_conti_1</t>
    <phoneticPr fontId="1" type="noConversion"/>
  </si>
  <si>
    <t>ev4_conti_2</t>
  </si>
  <si>
    <t>sProd</t>
    <phoneticPr fontId="1" type="noConversion"/>
  </si>
  <si>
    <t>key</t>
    <phoneticPr fontId="1" type="noConversion"/>
  </si>
  <si>
    <t>key|Int</t>
    <phoneticPr fontId="1" type="noConversion"/>
  </si>
  <si>
    <t>이벤트프로덕트카운트참고</t>
    <phoneticPr fontId="1" type="noConversion"/>
  </si>
  <si>
    <t>등록상품개수</t>
    <phoneticPr fontId="1" type="noConversion"/>
  </si>
  <si>
    <t>seventotalgroup1_1</t>
    <phoneticPr fontId="1" type="noConversion"/>
  </si>
  <si>
    <t>seventotalgroup1_2</t>
  </si>
  <si>
    <t>seventotalgroup1_3</t>
  </si>
  <si>
    <t>seventotalgroup1_4</t>
  </si>
  <si>
    <t>seventotalgroup2_1</t>
    <phoneticPr fontId="1" type="noConversion"/>
  </si>
  <si>
    <t>seventotalgroup2_2</t>
    <phoneticPr fontId="1" type="noConversion"/>
  </si>
  <si>
    <t>seventotalgroup2_3</t>
    <phoneticPr fontId="1" type="noConversion"/>
  </si>
  <si>
    <t>seventotalgroup2_4</t>
    <phoneticPr fontId="1" type="noConversion"/>
  </si>
  <si>
    <t>seventotalgroup3_1</t>
    <phoneticPr fontId="1" type="noConversion"/>
  </si>
  <si>
    <t>seventotalgroup3_2</t>
    <phoneticPr fontId="1" type="noConversion"/>
  </si>
  <si>
    <t>seventotalgroup3_3</t>
    <phoneticPr fontId="1" type="noConversion"/>
  </si>
  <si>
    <t>seventotalgroup3_4</t>
    <phoneticPr fontId="1" type="noConversion"/>
  </si>
  <si>
    <t>그외</t>
    <phoneticPr fontId="1" type="noConversion"/>
  </si>
  <si>
    <t>Cash_sBrokenEnergy</t>
  </si>
  <si>
    <t>Cash_sEv4ContiNext</t>
  </si>
  <si>
    <t>Cash_sEv5OnePlTwoCash</t>
  </si>
  <si>
    <t>서버아이템</t>
    <phoneticPr fontId="1" type="noConversion"/>
  </si>
  <si>
    <t>제공 목록 없음</t>
    <phoneticPr fontId="1" type="noConversion"/>
  </si>
  <si>
    <t>서버재화</t>
    <phoneticPr fontId="1" type="noConversion"/>
  </si>
  <si>
    <t>cashshopenergy_1</t>
  </si>
  <si>
    <t>cashshopenergy_1</t>
    <phoneticPr fontId="1" type="noConversion"/>
  </si>
  <si>
    <t>cashshopenergy_2</t>
  </si>
  <si>
    <t>cashshopenergy_3</t>
  </si>
  <si>
    <t>cashshopenergy_4</t>
  </si>
  <si>
    <t>cashshopenergy_5</t>
  </si>
  <si>
    <t>cashshopenergy_6</t>
  </si>
  <si>
    <t>cashshopenergy_1_more</t>
  </si>
  <si>
    <t>cashshopenergy_1_more</t>
    <phoneticPr fontId="1" type="noConversion"/>
  </si>
  <si>
    <t>cashshopenergy_2_more</t>
  </si>
  <si>
    <t>cashshopenergy_3_more</t>
  </si>
  <si>
    <t>cashshopenergy_4_more</t>
  </si>
  <si>
    <t>cashshopenergy_5_more</t>
  </si>
  <si>
    <t>cashshopenergy_6_more</t>
  </si>
  <si>
    <t>cashshopgold_1</t>
  </si>
  <si>
    <t>cashshopgold_1</t>
    <phoneticPr fontId="1" type="noConversion"/>
  </si>
  <si>
    <t>cashshopgold_2</t>
  </si>
  <si>
    <t>cashshopgold_3</t>
  </si>
  <si>
    <t>cashshopgold_4</t>
  </si>
  <si>
    <t>cashshopgold_5</t>
  </si>
  <si>
    <t>cashshopgold_6</t>
  </si>
  <si>
    <t>cashshopgold_1_more</t>
  </si>
  <si>
    <t>cashshopgold_1_more</t>
    <phoneticPr fontId="1" type="noConversion"/>
  </si>
  <si>
    <t>cashshopgold_2_more</t>
  </si>
  <si>
    <t>cashshopgold_3_more</t>
  </si>
  <si>
    <t>cashshopgold_4_more</t>
  </si>
  <si>
    <t>cashshopgold_5_more</t>
  </si>
  <si>
    <t>cashshopgold_6_more</t>
  </si>
  <si>
    <t>petsale_1</t>
  </si>
  <si>
    <t>petsale_1</t>
    <phoneticPr fontId="1" type="noConversion"/>
  </si>
  <si>
    <t>petsale_2</t>
  </si>
  <si>
    <t>petsale_3</t>
  </si>
  <si>
    <t>petsale_4</t>
  </si>
  <si>
    <t>petsale_5</t>
  </si>
  <si>
    <t>펫 대량 판매</t>
    <phoneticPr fontId="1" type="noConversion"/>
  </si>
  <si>
    <t>상점 에너지</t>
    <phoneticPr fontId="1" type="noConversion"/>
  </si>
  <si>
    <t>상점 에너지 200% 더</t>
    <phoneticPr fontId="1" type="noConversion"/>
  </si>
  <si>
    <t xml:space="preserve">세븐데이즈 </t>
    <phoneticPr fontId="1" type="noConversion"/>
  </si>
  <si>
    <t>petcapture_better</t>
    <phoneticPr fontId="1" type="noConversion"/>
  </si>
  <si>
    <t>petcapture_best</t>
    <phoneticPr fontId="1" type="noConversion"/>
  </si>
  <si>
    <t>펫 포획도구</t>
    <phoneticPr fontId="1" type="noConversion"/>
  </si>
  <si>
    <t>Cash_sPetSale</t>
    <phoneticPr fontId="1" type="noConversion"/>
  </si>
  <si>
    <t>Cash_sFortuneWheel</t>
    <phoneticPr fontId="1" type="noConversion"/>
  </si>
  <si>
    <t>stageclear_1</t>
    <phoneticPr fontId="1" type="noConversion"/>
  </si>
  <si>
    <t>stageclear_2</t>
  </si>
  <si>
    <t>stageclear_3</t>
  </si>
  <si>
    <t>stageclear_5</t>
    <phoneticPr fontId="1" type="noConversion"/>
  </si>
  <si>
    <t>stageclear_10</t>
    <phoneticPr fontId="1" type="noConversion"/>
  </si>
  <si>
    <t>Item_cCaptureBest</t>
  </si>
  <si>
    <t>Item_cCaptureBetter</t>
  </si>
  <si>
    <t>Item_cDailyGem</t>
  </si>
  <si>
    <t>n층 돌파 패키지</t>
    <phoneticPr fontId="1" type="noConversion"/>
  </si>
  <si>
    <t>다이아 월정액</t>
    <phoneticPr fontId="1" type="noConversion"/>
  </si>
  <si>
    <t>DI</t>
    <phoneticPr fontId="1" type="noConversion"/>
  </si>
  <si>
    <t>relay_1</t>
  </si>
  <si>
    <t>relay_1</t>
    <phoneticPr fontId="1" type="noConversion"/>
  </si>
  <si>
    <t>relay_2</t>
  </si>
  <si>
    <t>relay_3</t>
  </si>
  <si>
    <t>relay_4</t>
  </si>
  <si>
    <t>relay_5</t>
  </si>
  <si>
    <t>relay_6</t>
  </si>
  <si>
    <t>relay_7</t>
  </si>
  <si>
    <t>relay_8</t>
  </si>
  <si>
    <t>relay_9</t>
  </si>
  <si>
    <t>relay_10</t>
  </si>
  <si>
    <t>릴레이팩</t>
    <phoneticPr fontId="1" type="noConversion"/>
  </si>
  <si>
    <t>없는 거 신규 패키지</t>
    <phoneticPr fontId="1" type="noConversion"/>
  </si>
  <si>
    <t>Cash_sCharacterGacha</t>
  </si>
  <si>
    <t>Cash_sEquipGacha</t>
  </si>
  <si>
    <t>Cash_sFortuneWheel</t>
  </si>
  <si>
    <t>Cash_sPetSale</t>
  </si>
  <si>
    <t>Cash_sSpellGacha</t>
  </si>
  <si>
    <t>levelpass</t>
    <phoneticPr fontId="1" type="noConversion"/>
  </si>
  <si>
    <t>fortunewheel</t>
    <phoneticPr fontId="1" type="noConversion"/>
  </si>
  <si>
    <t>dailygem</t>
  </si>
  <si>
    <t>dailygem</t>
    <phoneticPr fontId="1" type="noConversion"/>
  </si>
  <si>
    <t>festivalgroup1_1</t>
  </si>
  <si>
    <t>festivalgroup1_2</t>
  </si>
  <si>
    <t>festivalgroup1_3</t>
  </si>
  <si>
    <t>festivalgroup1_4</t>
  </si>
  <si>
    <t>페스티발</t>
  </si>
  <si>
    <t>GO</t>
  </si>
  <si>
    <t>festivalgroup2_1</t>
  </si>
  <si>
    <t>festivalgroup2_1</t>
    <phoneticPr fontId="1" type="noConversion"/>
  </si>
  <si>
    <t>festivalgroup2_2</t>
  </si>
  <si>
    <t>festivalgroup2_3</t>
  </si>
  <si>
    <t>festivalgroup2_4</t>
  </si>
  <si>
    <t>festivalgroup3_1</t>
  </si>
  <si>
    <t>festivalgroup3_1</t>
    <phoneticPr fontId="1" type="noConversion"/>
  </si>
  <si>
    <t>festivalgroup3_2</t>
  </si>
  <si>
    <t>festivalgroup3_3</t>
  </si>
  <si>
    <t>festivalgroup3_4</t>
  </si>
  <si>
    <t>ev1_bigboost</t>
  </si>
  <si>
    <t>ev1_bigboost</t>
    <phoneticPr fontId="1" type="noConversion"/>
  </si>
  <si>
    <t>Cash_sSevenTotal</t>
  </si>
  <si>
    <t>Cash_sSevenTotal</t>
    <phoneticPr fontId="1" type="noConversion"/>
  </si>
  <si>
    <t>Cash_sFestivalTotal</t>
  </si>
  <si>
    <t>Cash_sFestivalTotal</t>
    <phoneticPr fontId="1" type="noConversion"/>
  </si>
  <si>
    <t>num|Int</t>
    <phoneticPr fontId="1" type="noConversion"/>
  </si>
  <si>
    <t>stagecleared|Int</t>
    <phoneticPr fontId="1" type="noConversion"/>
  </si>
  <si>
    <t>shopProductId|String</t>
    <phoneticPr fontId="1" type="noConversion"/>
  </si>
  <si>
    <t>stageclear_1</t>
  </si>
  <si>
    <t>stageclear_5</t>
  </si>
  <si>
    <t>stageclear_10</t>
  </si>
  <si>
    <t>times|Int</t>
    <phoneticPr fontId="1" type="noConversion"/>
  </si>
  <si>
    <t>ev2_almostthere</t>
    <phoneticPr fontId="1" type="noConversion"/>
  </si>
  <si>
    <t>ev11_flashsale</t>
  </si>
  <si>
    <t>ev11_flashsale</t>
    <phoneticPr fontId="1" type="noConversion"/>
  </si>
  <si>
    <t>ev12_nuclearsale</t>
  </si>
  <si>
    <t>ev12_nuclearsale</t>
    <phoneticPr fontId="1" type="noConversion"/>
  </si>
  <si>
    <t>firstpurchase</t>
    <phoneticPr fontId="1" type="noConversion"/>
  </si>
  <si>
    <t>Spell_0003</t>
  </si>
  <si>
    <t>DI</t>
  </si>
  <si>
    <t>분석 부스트</t>
    <phoneticPr fontId="1" type="noConversion"/>
  </si>
  <si>
    <t>analysisboost_1</t>
    <phoneticPr fontId="1" type="noConversion"/>
  </si>
  <si>
    <t>analysisboost_2</t>
    <phoneticPr fontId="1" type="noConversion"/>
  </si>
  <si>
    <t>analysisboost_3</t>
    <phoneticPr fontId="1" type="noConversion"/>
  </si>
  <si>
    <t>Spell_0019</t>
    <phoneticPr fontId="1" type="noConversion"/>
  </si>
  <si>
    <t>Spell_0018</t>
    <phoneticPr fontId="1" type="noConversion"/>
  </si>
  <si>
    <t>Spell_0001</t>
  </si>
  <si>
    <t>Spell_0002</t>
  </si>
  <si>
    <t>spellId|String</t>
    <phoneticPr fontId="1" type="noConversion"/>
  </si>
  <si>
    <t>count|Int</t>
    <phoneticPr fontId="1" type="noConversion"/>
  </si>
  <si>
    <t>ev13_acquiredspell</t>
  </si>
  <si>
    <t>ev14_unacquiredspell</t>
  </si>
  <si>
    <t>ev13_acquiredspell_0001</t>
  </si>
  <si>
    <t>ev13_acquiredspell_0002</t>
  </si>
  <si>
    <t>Cash_sAcquiredSpell</t>
  </si>
  <si>
    <t>actorId|String</t>
    <phoneticPr fontId="1" type="noConversion"/>
  </si>
  <si>
    <t>Actor2238</t>
    <phoneticPr fontId="1" type="noConversion"/>
  </si>
  <si>
    <t>Actor0240</t>
    <phoneticPr fontId="1" type="noConversion"/>
  </si>
  <si>
    <t>Actor2103</t>
    <phoneticPr fontId="1" type="noConversion"/>
  </si>
  <si>
    <t>Actor2010</t>
    <phoneticPr fontId="1" type="noConversion"/>
  </si>
  <si>
    <t>Actor2011</t>
    <phoneticPr fontId="1" type="noConversion"/>
  </si>
  <si>
    <t>acquired|Int</t>
    <phoneticPr fontId="1" type="noConversion"/>
  </si>
  <si>
    <t>Cash_sUnacquiredSpell</t>
  </si>
  <si>
    <t>Cash_sAcquiredCompanion</t>
  </si>
  <si>
    <t>Cash_sAcquiredCompanionPp</t>
  </si>
  <si>
    <t>Cash_sUnacquiredCompanion</t>
  </si>
  <si>
    <t>pickSpe</t>
    <phoneticPr fontId="1" type="noConversion"/>
  </si>
  <si>
    <t>acq</t>
    <phoneticPr fontId="1" type="noConversion"/>
  </si>
  <si>
    <t>cnt</t>
    <phoneticPr fontId="1" type="noConversion"/>
  </si>
  <si>
    <t>acquired|bool</t>
    <phoneticPr fontId="1" type="noConversion"/>
  </si>
  <si>
    <t>pickCha</t>
    <phoneticPr fontId="1" type="noConversion"/>
  </si>
  <si>
    <t>ev14_acquiredspell_0001</t>
    <phoneticPr fontId="1" type="noConversion"/>
  </si>
  <si>
    <t>ev14_acquiredspell_0002</t>
    <phoneticPr fontId="1" type="noConversion"/>
  </si>
  <si>
    <t>ev14_acquiredspell</t>
    <phoneticPr fontId="1" type="noConversion"/>
  </si>
  <si>
    <t>ev13_unacquiredspell</t>
    <phoneticPr fontId="1" type="noConversion"/>
  </si>
  <si>
    <t>ev15_unacquiredcompanion</t>
  </si>
  <si>
    <t>ev15_unacquiredcompanion</t>
    <phoneticPr fontId="1" type="noConversion"/>
  </si>
  <si>
    <t>ev16_acquiredcompanion</t>
  </si>
  <si>
    <t>ev16_acquiredcompanion</t>
    <phoneticPr fontId="1" type="noConversion"/>
  </si>
  <si>
    <t>ev17_acquiredcompanionpp</t>
  </si>
  <si>
    <t>ev17_acquiredcompanionpp</t>
    <phoneticPr fontId="1" type="noConversion"/>
  </si>
  <si>
    <t>Cash_sAcquiredSpell</t>
    <phoneticPr fontId="1" type="noConversion"/>
  </si>
  <si>
    <t>Cash_sUnacquiredCompanion</t>
    <phoneticPr fontId="1" type="noConversion"/>
  </si>
  <si>
    <t>Cash_sAcquiredCompanion</t>
    <phoneticPr fontId="1" type="noConversion"/>
  </si>
  <si>
    <t>Cash_sAcquiredCompanionPp</t>
    <phoneticPr fontId="1" type="noConversion"/>
  </si>
  <si>
    <t>brokenenergy_1</t>
  </si>
  <si>
    <t>brokenenergy_1</t>
    <phoneticPr fontId="1" type="noConversion"/>
  </si>
  <si>
    <t>brokenenergy_2</t>
  </si>
  <si>
    <t>brokenenergy_3</t>
  </si>
  <si>
    <t>brokenenergy_4</t>
  </si>
  <si>
    <t>brokenenergy_5</t>
  </si>
  <si>
    <t>minEnergy|Int</t>
    <phoneticPr fontId="1" type="noConversion"/>
  </si>
  <si>
    <t>maxEnergy|Int</t>
    <phoneticPr fontId="1" type="noConversion"/>
  </si>
  <si>
    <t>brkMx</t>
    <phoneticPr fontId="1" type="noConversion"/>
  </si>
  <si>
    <t>lv</t>
    <phoneticPr fontId="1" type="noConversion"/>
  </si>
  <si>
    <t>maxEn</t>
    <phoneticPr fontId="1" type="noConversion"/>
  </si>
  <si>
    <t>cashshopgem_1</t>
  </si>
  <si>
    <t>cashshopgem_2</t>
  </si>
  <si>
    <t>cashshopgem_3</t>
  </si>
  <si>
    <t>cashshopgem_4</t>
  </si>
  <si>
    <t>cashshopgem_5</t>
  </si>
  <si>
    <t>cashshopgem_6</t>
  </si>
  <si>
    <t>cashshopgem_1_more</t>
  </si>
  <si>
    <t>cashshopgem_2_more</t>
  </si>
  <si>
    <t>cashshopgem_3_more</t>
  </si>
  <si>
    <t>cashshopgem_4_more</t>
  </si>
  <si>
    <t>cashshopgem_5_more</t>
  </si>
  <si>
    <t>cashshopgem_6_more</t>
  </si>
  <si>
    <t>petpass</t>
  </si>
  <si>
    <t>petpass</t>
    <phoneticPr fontId="1" type="noConversion"/>
  </si>
  <si>
    <t>Cash_sPetPass</t>
    <phoneticPr fontId="1" type="noConversion"/>
  </si>
  <si>
    <t>순번</t>
    <phoneticPr fontId="1" type="noConversion"/>
  </si>
  <si>
    <t>티어_Verify</t>
    <phoneticPr fontId="1" type="noConversion"/>
  </si>
  <si>
    <t>달러</t>
  </si>
  <si>
    <t>한화</t>
  </si>
  <si>
    <t>카운트</t>
    <phoneticPr fontId="1" type="noConversion"/>
  </si>
  <si>
    <t>1Tier</t>
  </si>
  <si>
    <t>2Tier</t>
  </si>
  <si>
    <t>3Tier</t>
  </si>
  <si>
    <t>4Tier</t>
  </si>
  <si>
    <t>5Tier</t>
  </si>
  <si>
    <t>6Tier</t>
  </si>
  <si>
    <t>7Tier</t>
  </si>
  <si>
    <t>8Tier</t>
  </si>
  <si>
    <t>9Tier</t>
  </si>
  <si>
    <t>10Tier</t>
  </si>
  <si>
    <t>12Tier</t>
  </si>
  <si>
    <t>19Tier</t>
  </si>
  <si>
    <t>20Tier</t>
  </si>
  <si>
    <t>30Tier</t>
  </si>
  <si>
    <t>50Tier</t>
  </si>
  <si>
    <t>53Tier</t>
  </si>
  <si>
    <t>56Tier</t>
  </si>
  <si>
    <t>60Tier</t>
  </si>
  <si>
    <t>티어</t>
    <phoneticPr fontId="1" type="noConversion"/>
  </si>
  <si>
    <t>영어 이름</t>
  </si>
  <si>
    <t>한글 이름</t>
  </si>
  <si>
    <t>Level Pass</t>
  </si>
  <si>
    <t>레벨 패스</t>
  </si>
  <si>
    <t>Energy Piggy Bank</t>
  </si>
  <si>
    <t>에너지 저금통</t>
  </si>
  <si>
    <t>Energy Piggy Bank 2</t>
  </si>
  <si>
    <t>에너지 저금통2</t>
  </si>
  <si>
    <t>Energy Piggy Bank 3</t>
  </si>
  <si>
    <t>에너지 저금통3</t>
  </si>
  <si>
    <t>Energy Piggy Bank 4</t>
  </si>
  <si>
    <t>에너지 저금통4</t>
  </si>
  <si>
    <t>Energy Piggy Bank 5</t>
  </si>
  <si>
    <t>에너지 저금통5</t>
  </si>
  <si>
    <t>Big Boost</t>
  </si>
  <si>
    <t>빅 부스트</t>
  </si>
  <si>
    <t>Almost There Pack</t>
  </si>
  <si>
    <t>고지가 눈앞 패키지</t>
  </si>
  <si>
    <t>Standard Pack</t>
  </si>
  <si>
    <t>스탠다드 팩</t>
  </si>
  <si>
    <t>Premium Pack</t>
  </si>
  <si>
    <t>프리미엄 팩</t>
  </si>
  <si>
    <t>Royal Family Pack</t>
  </si>
  <si>
    <t>로열패밀리 팩</t>
  </si>
  <si>
    <t>Flash Sale</t>
  </si>
  <si>
    <t>번쩍 세일</t>
  </si>
  <si>
    <t>Nuclear Sale</t>
  </si>
  <si>
    <t>핵폭탄 세일</t>
  </si>
  <si>
    <t>Golden Roulette</t>
  </si>
  <si>
    <t>황금 룰렛</t>
  </si>
  <si>
    <t>7-Day Mission Pack 1</t>
  </si>
  <si>
    <t>7일 미션 1팩</t>
  </si>
  <si>
    <t>7-Day Mission Pack 2</t>
  </si>
  <si>
    <t>7일 미션 2팩</t>
  </si>
  <si>
    <t>7-Day Mission Pack 3</t>
  </si>
  <si>
    <t>7일 미션 3팩</t>
  </si>
  <si>
    <t>7-Day Mission Pack 4</t>
  </si>
  <si>
    <t>7일 미션 4팩</t>
  </si>
  <si>
    <t>Festival Pack 1</t>
  </si>
  <si>
    <t>페스티벌 1팩</t>
  </si>
  <si>
    <t>Festival Pack 2</t>
  </si>
  <si>
    <t>페스티벌 2팩</t>
  </si>
  <si>
    <t>Festival Pack 3</t>
  </si>
  <si>
    <t>페스티벌 3팩</t>
  </si>
  <si>
    <t>Festival Pack 4</t>
  </si>
  <si>
    <t>페스티벌 4팩</t>
  </si>
  <si>
    <t>Energy Pack 1</t>
  </si>
  <si>
    <t>에너지 상품1</t>
  </si>
  <si>
    <t>Energy Pack 2</t>
  </si>
  <si>
    <t>에너지 상품2</t>
  </si>
  <si>
    <t>Energy Pack 3</t>
  </si>
  <si>
    <t>에너지 상품3</t>
  </si>
  <si>
    <t>Energy Pack 4</t>
  </si>
  <si>
    <t>에너지 상품4</t>
  </si>
  <si>
    <t>Energy Pack 5</t>
  </si>
  <si>
    <t>에너지 상품5</t>
  </si>
  <si>
    <t>Energy Pack 6</t>
  </si>
  <si>
    <t>에너지 상품6</t>
  </si>
  <si>
    <t>Gold Pack 1</t>
  </si>
  <si>
    <t>골드 상품1</t>
  </si>
  <si>
    <t>Gold Pack 2</t>
  </si>
  <si>
    <t>골드 상품2</t>
  </si>
  <si>
    <t>Gold Pack 3</t>
  </si>
  <si>
    <t>골드 상품3</t>
  </si>
  <si>
    <t>Gold Pack 4</t>
  </si>
  <si>
    <t>골드 상품4</t>
  </si>
  <si>
    <t>Gold Pack 5</t>
  </si>
  <si>
    <t>골드 상품5</t>
  </si>
  <si>
    <t>Gold Pack 6</t>
  </si>
  <si>
    <t>골드 상품6</t>
  </si>
  <si>
    <t>Gem Pack 1</t>
  </si>
  <si>
    <t>보석 상품1</t>
  </si>
  <si>
    <t>Gem Pack 2</t>
  </si>
  <si>
    <t>보석 상품2</t>
  </si>
  <si>
    <t>Gem Pack 3</t>
  </si>
  <si>
    <t>보석 상품3</t>
  </si>
  <si>
    <t>Gem Pack 4</t>
  </si>
  <si>
    <t>보석 상품4</t>
  </si>
  <si>
    <t>Gem Pack 5</t>
  </si>
  <si>
    <t>보석 상품5</t>
  </si>
  <si>
    <t>Gem Pack 6</t>
  </si>
  <si>
    <t>보석 상품6</t>
  </si>
  <si>
    <t>Massive Pets 1 Star</t>
  </si>
  <si>
    <t>펫 무리 1성</t>
  </si>
  <si>
    <t>Massive Pets 2 Star</t>
  </si>
  <si>
    <t>펫 무리 2성</t>
  </si>
  <si>
    <t>Massive Pets 3 Star</t>
  </si>
  <si>
    <t>펫 무리 3성</t>
  </si>
  <si>
    <t>Massive Pets 4 Star</t>
  </si>
  <si>
    <t>펫 무리 4성</t>
  </si>
  <si>
    <t>Massive Pets 5 Star</t>
  </si>
  <si>
    <t>펫 무리 5성</t>
  </si>
  <si>
    <t>Superior Capture Tool</t>
  </si>
  <si>
    <t>상급 포획도구</t>
  </si>
  <si>
    <t>Supreme Capture Tool</t>
  </si>
  <si>
    <t>최상급 포획도구</t>
  </si>
  <si>
    <t>Daily Gems Pack</t>
  </si>
  <si>
    <t>매일 매일 보석 팩</t>
  </si>
  <si>
    <t>Analysis Boost 1-Day Pack</t>
  </si>
  <si>
    <t>분석 부스트 1일팩</t>
  </si>
  <si>
    <t>Analysis Boost 7-Day Pack</t>
  </si>
  <si>
    <t>분석 부스트 7일팩</t>
  </si>
  <si>
    <t>Analysis Boost Bundle Pack</t>
  </si>
  <si>
    <t>분석 부스트 가득 팩</t>
  </si>
  <si>
    <t>Great Discount</t>
  </si>
  <si>
    <t>특급 할인</t>
  </si>
  <si>
    <t>Special Offer</t>
  </si>
  <si>
    <t>스페셜 오퍼</t>
  </si>
  <si>
    <t>Legend Time</t>
  </si>
  <si>
    <t>전설 출격</t>
  </si>
  <si>
    <t>Transcendence Power</t>
  </si>
  <si>
    <t>초월의 힘</t>
  </si>
  <si>
    <t>Speedy Growth</t>
  </si>
  <si>
    <t>폭풍 성장</t>
  </si>
  <si>
    <t>Pet Growth Pass</t>
  </si>
  <si>
    <t>펫 성장 패스</t>
  </si>
  <si>
    <t>free검증</t>
    <phoneticPr fontId="1" type="noConversion"/>
  </si>
  <si>
    <t>Spell_0018</t>
  </si>
  <si>
    <t>Cash_sAnalysisBoost</t>
  </si>
  <si>
    <t>teampass</t>
    <phoneticPr fontId="1" type="noConversion"/>
  </si>
  <si>
    <t>팀 전투 패스(14일)</t>
    <phoneticPr fontId="1" type="noConversion"/>
  </si>
  <si>
    <t>펫 성장 패스(28일)</t>
    <phoneticPr fontId="1" type="noConversion"/>
  </si>
  <si>
    <t>Team Advance Pass</t>
    <phoneticPr fontId="1" type="noConversion"/>
  </si>
  <si>
    <t>팀 향상 패스</t>
    <phoneticPr fontId="1" type="noConversion"/>
  </si>
  <si>
    <t>Cash_sTeamPass</t>
    <phoneticPr fontId="1" type="noConversion"/>
  </si>
  <si>
    <t>relay1</t>
    <phoneticPr fontId="1" type="noConversion"/>
  </si>
  <si>
    <t>relay2</t>
  </si>
  <si>
    <t>relay3</t>
  </si>
  <si>
    <t>relay4</t>
  </si>
  <si>
    <t>relay5</t>
  </si>
  <si>
    <t>relay6</t>
  </si>
  <si>
    <t>relay7</t>
  </si>
  <si>
    <t>relay8</t>
  </si>
  <si>
    <t>relay9</t>
  </si>
  <si>
    <t>relay10</t>
  </si>
  <si>
    <t>atk|Int</t>
    <phoneticPr fontId="1" type="noConversion"/>
  </si>
  <si>
    <t>passAtk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</si>
</sst>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2B73-115D-48F7-A0C9-818F1519DCCC}">
  <dimension ref="A1:BS118"/>
  <sheetViews>
    <sheetView tabSelected="1" workbookViewId="0">
      <pane xSplit="2" ySplit="1" topLeftCell="AZ101" activePane="bottomRight" state="frozen"/>
      <selection pane="topRight" activeCell="C1" sqref="C1"/>
      <selection pane="bottomLeft" activeCell="A2" sqref="A2"/>
      <selection pane="bottomRight" activeCell="A119" sqref="A119"/>
    </sheetView>
  </sheetViews>
  <sheetFormatPr defaultRowHeight="16.5" outlineLevelCol="1"/>
  <cols>
    <col min="1" max="1" width="25.25" customWidth="1"/>
    <col min="2" max="2" width="26.25" customWidth="1" outlineLevel="1"/>
    <col min="3" max="3" width="14.25" customWidth="1" outlineLevel="1"/>
    <col min="4" max="4" width="15" customWidth="1" outlineLevel="1"/>
    <col min="5" max="5" width="20.125" customWidth="1" outlineLevel="1"/>
    <col min="6" max="6" width="17.75" customWidth="1" outlineLevel="1"/>
    <col min="7" max="7" width="9" customWidth="1" outlineLevel="1"/>
    <col min="8" max="8" width="9" customWidth="1"/>
    <col min="9" max="10" width="9.25" customWidth="1"/>
    <col min="11" max="12" width="9.25" customWidth="1" outlineLevel="1"/>
    <col min="14" max="14" width="9.25" bestFit="1" customWidth="1"/>
    <col min="15" max="15" width="27" bestFit="1" customWidth="1"/>
    <col min="16" max="16" width="6.625" customWidth="1" outlineLevel="1"/>
    <col min="17" max="17" width="6.625" customWidth="1"/>
    <col min="18" max="18" width="3.5" customWidth="1" outlineLevel="1"/>
    <col min="19" max="19" width="9" customWidth="1" outlineLevel="1"/>
    <col min="20" max="20" width="27.5" customWidth="1" outlineLevel="1"/>
    <col min="21" max="21" width="9" customWidth="1" outlineLevel="1"/>
    <col min="22" max="22" width="3.5" customWidth="1" outlineLevel="1"/>
    <col min="23" max="23" width="9" customWidth="1" outlineLevel="1"/>
    <col min="24" max="24" width="18.75" customWidth="1" outlineLevel="1"/>
    <col min="25" max="25" width="9" customWidth="1" outlineLevel="1"/>
    <col min="26" max="26" width="3.5" customWidth="1" outlineLevel="1"/>
    <col min="27" max="27" width="9" customWidth="1" outlineLevel="1"/>
    <col min="28" max="28" width="18.75" customWidth="1" outlineLevel="1"/>
    <col min="29" max="29" width="9" customWidth="1" outlineLevel="1"/>
    <col min="30" max="30" width="3.5" customWidth="1" outlineLevel="1"/>
    <col min="31" max="31" width="9" customWidth="1" outlineLevel="1"/>
    <col min="32" max="32" width="18.75" customWidth="1" outlineLevel="1"/>
    <col min="33" max="33" width="9" customWidth="1" outlineLevel="1"/>
    <col min="34" max="34" width="3.5" customWidth="1" outlineLevel="1"/>
    <col min="35" max="35" width="9" customWidth="1" outlineLevel="1"/>
    <col min="36" max="36" width="18.75" customWidth="1" outlineLevel="1"/>
    <col min="37" max="37" width="9" customWidth="1" outlineLevel="1"/>
    <col min="39" max="39" width="28.875" bestFit="1" customWidth="1"/>
    <col min="42" max="42" width="19.5" bestFit="1" customWidth="1"/>
    <col min="45" max="45" width="19.5" bestFit="1" customWidth="1"/>
    <col min="48" max="48" width="19.5" bestFit="1" customWidth="1"/>
    <col min="51" max="51" width="19.5" bestFit="1" customWidth="1"/>
    <col min="53" max="54" width="9" customWidth="1" outlineLevel="1"/>
    <col min="56" max="57" width="9" customWidth="1" outlineLevel="1"/>
    <col min="59" max="59" width="9" customWidth="1" outlineLevel="1"/>
    <col min="61" max="61" width="9" customWidth="1" outlineLevel="1"/>
    <col min="63" max="63" width="9" customWidth="1" outlineLevel="1"/>
    <col min="65" max="69" width="9" customWidth="1" outlineLevel="1"/>
    <col min="71" max="71" width="9" customWidth="1" outlineLevel="1"/>
  </cols>
  <sheetData>
    <row r="1" spans="1:71" ht="27" customHeight="1">
      <c r="A1" s="4" t="s">
        <v>5</v>
      </c>
      <c r="B1" t="s">
        <v>0</v>
      </c>
      <c r="C1" s="1" t="s">
        <v>303</v>
      </c>
      <c r="D1" s="1" t="s">
        <v>304</v>
      </c>
      <c r="E1" s="2" t="s">
        <v>55</v>
      </c>
      <c r="F1" s="1" t="s">
        <v>74</v>
      </c>
      <c r="G1" s="1" t="s">
        <v>75</v>
      </c>
      <c r="H1" s="1" t="s">
        <v>60</v>
      </c>
      <c r="I1" s="1" t="s">
        <v>12</v>
      </c>
      <c r="J1" s="6" t="s">
        <v>199</v>
      </c>
      <c r="K1" s="1" t="s">
        <v>419</v>
      </c>
      <c r="L1" t="s">
        <v>302</v>
      </c>
      <c r="M1" s="2" t="s">
        <v>2</v>
      </c>
      <c r="N1" s="2" t="s">
        <v>3</v>
      </c>
      <c r="O1" s="3" t="s">
        <v>4</v>
      </c>
      <c r="P1" s="2" t="s">
        <v>72</v>
      </c>
      <c r="Q1" s="1" t="s">
        <v>73</v>
      </c>
      <c r="R1" s="3" t="s">
        <v>19</v>
      </c>
      <c r="S1" t="s">
        <v>18</v>
      </c>
      <c r="T1" s="2" t="s">
        <v>20</v>
      </c>
      <c r="U1" s="2" t="s">
        <v>21</v>
      </c>
      <c r="V1" s="3" t="s">
        <v>22</v>
      </c>
      <c r="W1" t="s">
        <v>18</v>
      </c>
      <c r="X1" s="2" t="s">
        <v>23</v>
      </c>
      <c r="Y1" s="2" t="s">
        <v>24</v>
      </c>
      <c r="Z1" s="3" t="s">
        <v>37</v>
      </c>
      <c r="AA1" t="s">
        <v>18</v>
      </c>
      <c r="AB1" s="2" t="s">
        <v>38</v>
      </c>
      <c r="AC1" s="2" t="s">
        <v>39</v>
      </c>
      <c r="AD1" s="3" t="s">
        <v>40</v>
      </c>
      <c r="AE1" t="s">
        <v>18</v>
      </c>
      <c r="AF1" s="2" t="s">
        <v>41</v>
      </c>
      <c r="AG1" s="2" t="s">
        <v>42</v>
      </c>
      <c r="AH1" s="3" t="s">
        <v>43</v>
      </c>
      <c r="AI1" t="s">
        <v>18</v>
      </c>
      <c r="AJ1" s="2" t="s">
        <v>44</v>
      </c>
      <c r="AK1" s="2" t="s">
        <v>45</v>
      </c>
      <c r="AL1" s="1" t="s">
        <v>25</v>
      </c>
      <c r="AM1" s="1" t="s">
        <v>26</v>
      </c>
      <c r="AN1" s="1" t="s">
        <v>27</v>
      </c>
      <c r="AO1" s="1" t="s">
        <v>28</v>
      </c>
      <c r="AP1" s="1" t="s">
        <v>29</v>
      </c>
      <c r="AQ1" s="1" t="s">
        <v>30</v>
      </c>
      <c r="AR1" s="1" t="s">
        <v>46</v>
      </c>
      <c r="AS1" s="1" t="s">
        <v>47</v>
      </c>
      <c r="AT1" s="1" t="s">
        <v>48</v>
      </c>
      <c r="AU1" s="1" t="s">
        <v>49</v>
      </c>
      <c r="AV1" s="1" t="s">
        <v>50</v>
      </c>
      <c r="AW1" s="1" t="s">
        <v>51</v>
      </c>
      <c r="AX1" s="1" t="s">
        <v>52</v>
      </c>
      <c r="AY1" s="1" t="s">
        <v>53</v>
      </c>
      <c r="AZ1" s="1" t="s">
        <v>54</v>
      </c>
      <c r="BA1" s="1" t="s">
        <v>10</v>
      </c>
      <c r="BB1" s="1" t="s">
        <v>9</v>
      </c>
      <c r="BD1" t="s">
        <v>31</v>
      </c>
      <c r="BE1" t="s">
        <v>32</v>
      </c>
      <c r="BG1" t="s">
        <v>94</v>
      </c>
      <c r="BI1" t="s">
        <v>92</v>
      </c>
      <c r="BK1" t="s">
        <v>88</v>
      </c>
      <c r="BM1" t="s">
        <v>279</v>
      </c>
      <c r="BN1" t="s">
        <v>280</v>
      </c>
      <c r="BO1" t="s">
        <v>281</v>
      </c>
      <c r="BP1" t="s">
        <v>282</v>
      </c>
      <c r="BQ1" t="s">
        <v>283</v>
      </c>
      <c r="BS1" t="s">
        <v>71</v>
      </c>
    </row>
    <row r="2" spans="1:71">
      <c r="A2" t="s">
        <v>167</v>
      </c>
      <c r="B2" t="s">
        <v>7</v>
      </c>
      <c r="C2" t="s">
        <v>305</v>
      </c>
      <c r="D2" t="s">
        <v>306</v>
      </c>
      <c r="E2" t="str">
        <f t="shared" ref="E2:E47" si="0">A2</f>
        <v>levelpass</v>
      </c>
      <c r="F2" t="str">
        <f>IF(ISERROR(FIND("_",A2)),A2,
LEFT(A2,FIND("_",A2)-1))</f>
        <v>levelpass</v>
      </c>
      <c r="G2">
        <f>COUNTA(S2,W2,AA2,AE2,AI2)</f>
        <v>1</v>
      </c>
      <c r="I2" t="b">
        <v>0</v>
      </c>
      <c r="K2" t="str">
        <f>IF(AND(I2=FALSE,ISBLANK(L2)),"가격필요","")</f>
        <v/>
      </c>
      <c r="L2" t="s">
        <v>293</v>
      </c>
      <c r="M2">
        <f t="shared" ref="M2:M14" si="1">IF(ISBLANK($L2),"",VLOOKUP($L2,$BN:$BP,MATCH($BO$1,$BN$1:$BP$1,0),0))</f>
        <v>9.99</v>
      </c>
      <c r="N2">
        <f t="shared" ref="N2:N14" si="2">IF(ISBLANK($L2),"",VLOOKUP($L2,$BN:$BP,MATCH($BP$1,$BN$1:$BP$1,0),0))</f>
        <v>15000</v>
      </c>
      <c r="O2" t="s">
        <v>167</v>
      </c>
      <c r="P2">
        <v>744</v>
      </c>
      <c r="Q2">
        <f>P2</f>
        <v>744</v>
      </c>
      <c r="R2" t="str">
        <f t="shared" ref="R2:R8" ca="1" si="3">IF(ISBLANK(S2),"",
VLOOKUP(S2,OFFSET(INDIRECT("$A:$B"),0,MATCH(S$1&amp;"_Verify",INDIRECT("$1:$1"),0)-1),2,0)
)</f>
        <v>it</v>
      </c>
      <c r="S2" t="s">
        <v>33</v>
      </c>
      <c r="T2" t="s">
        <v>13</v>
      </c>
      <c r="U2">
        <v>1</v>
      </c>
      <c r="V2" t="str">
        <f t="shared" ref="V2:V8" ca="1" si="4">IF(ISBLANK(W2),"",
VLOOKUP(W2,OFFSET(INDIRECT("$A:$B"),0,MATCH(W$1&amp;"_Verify",INDIRECT("$1:$1"),0)-1),2,0)
)</f>
        <v/>
      </c>
      <c r="Z2" t="str">
        <f t="shared" ref="Z2:Z8" ca="1" si="5">IF(ISBLANK(AA2),"",
VLOOKUP(AA2,OFFSET(INDIRECT("$A:$B"),0,MATCH(AA$1&amp;"_Verify",INDIRECT("$1:$1"),0)-1),2,0)
)</f>
        <v/>
      </c>
      <c r="AD2" t="str">
        <f t="shared" ref="AD2:AD8" ca="1" si="6">IF(ISBLANK(AE2),"",
VLOOKUP(AE2,OFFSET(INDIRECT("$A:$B"),0,MATCH(AE$1&amp;"_Verify",INDIRECT("$1:$1"),0)-1),2,0)
)</f>
        <v/>
      </c>
      <c r="AH2" t="str">
        <f t="shared" ref="AH2:AH8" ca="1" si="7">IF(ISBLANK(AI2),"",
VLOOKUP(AI2,OFFSET(INDIRECT("$A:$B"),0,MATCH(AI$1&amp;"_Verify",INDIRECT("$1:$1"),0)-1),2,0)
)</f>
        <v/>
      </c>
      <c r="AL2" t="str">
        <f t="shared" ref="AL2:AL16" ca="1" si="8">IF(LEN(R2)=0,"",R2)</f>
        <v>it</v>
      </c>
      <c r="AM2" t="str">
        <f t="shared" ref="AM2:AM16" si="9">IF(LEN(T2)=0,"",T2)</f>
        <v>Cash_bLevelPass</v>
      </c>
      <c r="AN2">
        <f t="shared" ref="AN2:AN16" si="10">IF(LEN(U2)=0,"",U2)</f>
        <v>1</v>
      </c>
      <c r="AO2" t="str">
        <f t="shared" ref="AO2:AO16" ca="1" si="11">IF(LEN(V2)=0,"",V2)</f>
        <v/>
      </c>
      <c r="AP2" t="str">
        <f t="shared" ref="AP2:AP16" si="12">IF(LEN(X2)=0,"",X2)</f>
        <v/>
      </c>
      <c r="AQ2" t="str">
        <f t="shared" ref="AQ2:AQ16" si="13">IF(LEN(Y2)=0,"",Y2)</f>
        <v/>
      </c>
      <c r="AR2" t="str">
        <f t="shared" ref="AR2:AR16" ca="1" si="14">IF(LEN(Z2)=0,"",Z2)</f>
        <v/>
      </c>
      <c r="AS2" t="str">
        <f t="shared" ref="AS2:AS16" si="15">IF(LEN(AB2)=0,"",AB2)</f>
        <v/>
      </c>
      <c r="AT2" t="str">
        <f t="shared" ref="AT2:AT16" si="16">IF(LEN(AC2)=0,"",AC2)</f>
        <v/>
      </c>
      <c r="AU2" t="str">
        <f t="shared" ref="AU2:AU16" ca="1" si="17">IF(LEN(AD2)=0,"",AD2)</f>
        <v/>
      </c>
      <c r="AV2" t="str">
        <f t="shared" ref="AV2:AV16" si="18">IF(LEN(AF2)=0,"",AF2)</f>
        <v/>
      </c>
      <c r="AW2" t="str">
        <f t="shared" ref="AW2:AW16" si="19">IF(LEN(AG2)=0,"",AG2)</f>
        <v/>
      </c>
      <c r="AX2" t="str">
        <f t="shared" ref="AX2:AX16" ca="1" si="20">IF(LEN(AH2)=0,"",AH2)</f>
        <v/>
      </c>
      <c r="AY2" t="str">
        <f t="shared" ref="AY2:AY16" si="21">IF(LEN(AJ2)=0,"",AJ2)</f>
        <v/>
      </c>
      <c r="AZ2" t="str">
        <f t="shared" ref="AZ2:AZ16" si="22">IF(LEN(AK2)=0,"",AK2)</f>
        <v/>
      </c>
      <c r="BA2" t="str">
        <f ca="1">IF(ROW()=2,BB2,OFFSET(BA2,-1,0)&amp;IF(LEN(BB2)=0,"",","&amp;BB2))</f>
        <v/>
      </c>
      <c r="BB2" t="str">
        <f t="shared" ref="BB2:BB33" si="23">IF(I2=FALSE,"",
"{"""&amp;E$1&amp;""":"""&amp;E2&amp;""""
&amp;","""&amp;P$1&amp;""":"&amp;P2
&amp;IF(LEN(R2)=0,"",","""&amp;R$1&amp;""":"""&amp;R2&amp;"""")
&amp;IF(LEN(T2)=0,"",","""&amp;T$1&amp;""":"""&amp;T2&amp;"""")
&amp;IF(LEN(U2)=0,"",","""&amp;U$1&amp;""":"&amp;U2)
&amp;IF(LEN(V2)=0,"",","""&amp;V$1&amp;""":"""&amp;V2&amp;"""")
&amp;IF(LEN(X2)=0,"",","""&amp;X$1&amp;""":"""&amp;X2&amp;"""")
&amp;IF(LEN(Y2)=0,"",","""&amp;Y$1&amp;""":"&amp;Y2)
&amp;IF(LEN(Z2)=0,"",","""&amp;Z$1&amp;""":"""&amp;Z2&amp;"""")
&amp;IF(LEN(AB2)=0,"",","""&amp;AB$1&amp;""":"""&amp;AB2&amp;"""")
&amp;IF(LEN(AC2)=0,"",","""&amp;AC$1&amp;""":"&amp;AC2)
&amp;IF(LEN(AD2)=0,"",","""&amp;AD$1&amp;""":"""&amp;AD2&amp;"""")
&amp;IF(LEN(AF2)=0,"",","""&amp;AF$1&amp;""":"""&amp;AF2&amp;"""")
&amp;IF(LEN(AG2)=0,"",","""&amp;AG$1&amp;""":"&amp;AG2)
&amp;IF(LEN(AH2)=0,"",","""&amp;AH$1&amp;""":"""&amp;AH2&amp;"""")
&amp;IF(LEN(AJ2)=0,"",","""&amp;AJ$1&amp;""":"""&amp;AJ2&amp;"""")
&amp;IF(LEN(AK2)=0,"",","""&amp;AK$1&amp;""":"&amp;AK2)&amp;"}")</f>
        <v/>
      </c>
      <c r="BD2" t="s">
        <v>17</v>
      </c>
      <c r="BE2" t="s">
        <v>14</v>
      </c>
      <c r="BG2" t="s">
        <v>36</v>
      </c>
      <c r="BI2" t="s">
        <v>13</v>
      </c>
      <c r="BK2" t="s">
        <v>93</v>
      </c>
      <c r="BM2">
        <v>1</v>
      </c>
      <c r="BN2" t="s">
        <v>284</v>
      </c>
      <c r="BO2">
        <v>0.99</v>
      </c>
      <c r="BP2">
        <v>1100</v>
      </c>
      <c r="BQ2">
        <f t="shared" ref="BQ2:BQ19" si="24">COUNTIF(L:L,BN2)</f>
        <v>9</v>
      </c>
      <c r="BS2" t="str">
        <f ca="1">"["&amp;
IF(LEFT(OFFSET(BA1,COUNTA(BA:BA)-1,0),1)=",",SUBSTITUTE(OFFSET(BA1,COUNTA(BA:BA)-1,0),",","",1),OFFSET(BA1,COUNTA(BA:BA)-1,0))
&amp;"]"</f>
        <v>[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]</v>
      </c>
    </row>
    <row r="3" spans="1:71">
      <c r="A3" t="s">
        <v>254</v>
      </c>
      <c r="C3" t="s">
        <v>307</v>
      </c>
      <c r="D3" t="s">
        <v>308</v>
      </c>
      <c r="E3" t="str">
        <f t="shared" ref="E3" si="25">A3</f>
        <v>brokenenergy_1</v>
      </c>
      <c r="F3" t="str">
        <f t="shared" ref="F3" si="26">IF(ISERROR(FIND("_",A3)),A3,
LEFT(A3,FIND("_",A3)-1))</f>
        <v>brokenenergy</v>
      </c>
      <c r="G3">
        <f t="shared" ref="G3" si="27">COUNTA(S3,W3,AA3,AE3,AI3)</f>
        <v>1</v>
      </c>
      <c r="I3" t="b">
        <v>0</v>
      </c>
      <c r="K3" t="str">
        <f t="shared" ref="K3:K66" si="28">IF(AND(I3=FALSE,ISBLANK(L3)),"가격필요","")</f>
        <v/>
      </c>
      <c r="L3" t="s">
        <v>284</v>
      </c>
      <c r="M3">
        <f t="shared" si="1"/>
        <v>0.99</v>
      </c>
      <c r="N3">
        <f t="shared" si="2"/>
        <v>1100</v>
      </c>
      <c r="O3" t="s">
        <v>253</v>
      </c>
      <c r="P3">
        <v>493</v>
      </c>
      <c r="Q3">
        <f t="shared" ref="Q3" si="29">P3</f>
        <v>493</v>
      </c>
      <c r="R3" t="str">
        <f t="shared" ca="1" si="3"/>
        <v>it</v>
      </c>
      <c r="S3" t="s">
        <v>33</v>
      </c>
      <c r="T3" t="s">
        <v>89</v>
      </c>
      <c r="U3">
        <v>1</v>
      </c>
      <c r="V3" t="str">
        <f t="shared" ca="1" si="4"/>
        <v/>
      </c>
      <c r="Z3" t="str">
        <f t="shared" ca="1" si="5"/>
        <v/>
      </c>
      <c r="AD3" t="str">
        <f t="shared" ca="1" si="6"/>
        <v/>
      </c>
      <c r="AH3" t="str">
        <f t="shared" ca="1" si="7"/>
        <v/>
      </c>
      <c r="AL3" t="str">
        <f t="shared" ca="1" si="8"/>
        <v>it</v>
      </c>
      <c r="AM3" t="str">
        <f t="shared" si="9"/>
        <v>Cash_sBrokenEnergy</v>
      </c>
      <c r="AN3">
        <f t="shared" si="10"/>
        <v>1</v>
      </c>
      <c r="AO3" t="str">
        <f t="shared" ca="1" si="11"/>
        <v/>
      </c>
      <c r="AP3" t="str">
        <f t="shared" si="12"/>
        <v/>
      </c>
      <c r="AQ3" t="str">
        <f t="shared" si="13"/>
        <v/>
      </c>
      <c r="AR3" t="str">
        <f t="shared" ca="1" si="14"/>
        <v/>
      </c>
      <c r="AS3" t="str">
        <f t="shared" si="15"/>
        <v/>
      </c>
      <c r="AT3" t="str">
        <f t="shared" si="16"/>
        <v/>
      </c>
      <c r="AU3" t="str">
        <f t="shared" ca="1" si="17"/>
        <v/>
      </c>
      <c r="AV3" t="str">
        <f t="shared" si="18"/>
        <v/>
      </c>
      <c r="AW3" t="str">
        <f t="shared" si="19"/>
        <v/>
      </c>
      <c r="AX3" t="str">
        <f t="shared" ca="1" si="20"/>
        <v/>
      </c>
      <c r="AY3" t="str">
        <f t="shared" si="21"/>
        <v/>
      </c>
      <c r="AZ3" t="str">
        <f t="shared" si="22"/>
        <v/>
      </c>
      <c r="BA3" t="str">
        <f ca="1">IF(ROW()=2,BB3,OFFSET(BA3,-1,0)&amp;IF(LEN(BB3)=0,"",","&amp;BB3))</f>
        <v/>
      </c>
      <c r="BB3" t="str">
        <f t="shared" si="23"/>
        <v/>
      </c>
      <c r="BD3" t="s">
        <v>34</v>
      </c>
      <c r="BE3" t="s">
        <v>35</v>
      </c>
      <c r="BG3" t="s">
        <v>15</v>
      </c>
      <c r="BI3" t="s">
        <v>89</v>
      </c>
      <c r="BM3">
        <v>2</v>
      </c>
      <c r="BN3" t="s">
        <v>285</v>
      </c>
      <c r="BO3">
        <v>1.99</v>
      </c>
      <c r="BP3">
        <v>3000</v>
      </c>
      <c r="BQ3">
        <f t="shared" si="24"/>
        <v>4</v>
      </c>
    </row>
    <row r="4" spans="1:71">
      <c r="A4" t="s">
        <v>255</v>
      </c>
      <c r="C4" t="s">
        <v>309</v>
      </c>
      <c r="D4" t="s">
        <v>310</v>
      </c>
      <c r="E4" t="str">
        <f t="shared" ref="E4:E7" si="30">A4</f>
        <v>brokenenergy_2</v>
      </c>
      <c r="F4" t="str">
        <f t="shared" ref="F4:F7" si="31">IF(ISERROR(FIND("_",A4)),A4,
LEFT(A4,FIND("_",A4)-1))</f>
        <v>brokenenergy</v>
      </c>
      <c r="G4">
        <f t="shared" ref="G4:G7" si="32">COUNTA(S4,W4,AA4,AE4,AI4)</f>
        <v>1</v>
      </c>
      <c r="I4" t="b">
        <v>0</v>
      </c>
      <c r="K4" t="str">
        <f t="shared" si="28"/>
        <v/>
      </c>
      <c r="L4" t="s">
        <v>285</v>
      </c>
      <c r="M4">
        <f t="shared" si="1"/>
        <v>1.99</v>
      </c>
      <c r="N4">
        <f t="shared" si="2"/>
        <v>3000</v>
      </c>
      <c r="O4" t="s">
        <v>255</v>
      </c>
      <c r="P4">
        <v>585</v>
      </c>
      <c r="Q4">
        <f t="shared" ref="Q4:Q7" si="33">P4</f>
        <v>585</v>
      </c>
      <c r="R4" t="str">
        <f t="shared" ref="R4:R7" ca="1" si="34">IF(ISBLANK(S4),"",
VLOOKUP(S4,OFFSET(INDIRECT("$A:$B"),0,MATCH(S$1&amp;"_Verify",INDIRECT("$1:$1"),0)-1),2,0)
)</f>
        <v>it</v>
      </c>
      <c r="S4" t="s">
        <v>33</v>
      </c>
      <c r="T4" t="s">
        <v>89</v>
      </c>
      <c r="U4">
        <v>1</v>
      </c>
      <c r="V4" t="str">
        <f t="shared" ref="V4:V7" ca="1" si="35">IF(ISBLANK(W4),"",
VLOOKUP(W4,OFFSET(INDIRECT("$A:$B"),0,MATCH(W$1&amp;"_Verify",INDIRECT("$1:$1"),0)-1),2,0)
)</f>
        <v/>
      </c>
      <c r="Z4" t="str">
        <f t="shared" ref="Z4:Z7" ca="1" si="36">IF(ISBLANK(AA4),"",
VLOOKUP(AA4,OFFSET(INDIRECT("$A:$B"),0,MATCH(AA$1&amp;"_Verify",INDIRECT("$1:$1"),0)-1),2,0)
)</f>
        <v/>
      </c>
      <c r="AD4" t="str">
        <f t="shared" ref="AD4:AD7" ca="1" si="37">IF(ISBLANK(AE4),"",
VLOOKUP(AE4,OFFSET(INDIRECT("$A:$B"),0,MATCH(AE$1&amp;"_Verify",INDIRECT("$1:$1"),0)-1),2,0)
)</f>
        <v/>
      </c>
      <c r="AH4" t="str">
        <f t="shared" ref="AH4:AH7" ca="1" si="38">IF(ISBLANK(AI4),"",
VLOOKUP(AI4,OFFSET(INDIRECT("$A:$B"),0,MATCH(AI$1&amp;"_Verify",INDIRECT("$1:$1"),0)-1),2,0)
)</f>
        <v/>
      </c>
      <c r="AL4" t="str">
        <f t="shared" ref="AL4:AL7" ca="1" si="39">IF(LEN(R4)=0,"",R4)</f>
        <v>it</v>
      </c>
      <c r="AM4" t="str">
        <f t="shared" ref="AM4:AM7" si="40">IF(LEN(T4)=0,"",T4)</f>
        <v>Cash_sBrokenEnergy</v>
      </c>
      <c r="AN4">
        <f t="shared" ref="AN4:AN7" si="41">IF(LEN(U4)=0,"",U4)</f>
        <v>1</v>
      </c>
      <c r="AO4" t="str">
        <f t="shared" ref="AO4:AO7" ca="1" si="42">IF(LEN(V4)=0,"",V4)</f>
        <v/>
      </c>
      <c r="AP4" t="str">
        <f t="shared" ref="AP4:AP7" si="43">IF(LEN(X4)=0,"",X4)</f>
        <v/>
      </c>
      <c r="AQ4" t="str">
        <f t="shared" ref="AQ4:AQ7" si="44">IF(LEN(Y4)=0,"",Y4)</f>
        <v/>
      </c>
      <c r="AR4" t="str">
        <f t="shared" ref="AR4:AR7" ca="1" si="45">IF(LEN(Z4)=0,"",Z4)</f>
        <v/>
      </c>
      <c r="AS4" t="str">
        <f t="shared" ref="AS4:AS7" si="46">IF(LEN(AB4)=0,"",AB4)</f>
        <v/>
      </c>
      <c r="AT4" t="str">
        <f t="shared" ref="AT4:AT7" si="47">IF(LEN(AC4)=0,"",AC4)</f>
        <v/>
      </c>
      <c r="AU4" t="str">
        <f t="shared" ref="AU4:AU7" ca="1" si="48">IF(LEN(AD4)=0,"",AD4)</f>
        <v/>
      </c>
      <c r="AV4" t="str">
        <f t="shared" ref="AV4:AV7" si="49">IF(LEN(AF4)=0,"",AF4)</f>
        <v/>
      </c>
      <c r="AW4" t="str">
        <f t="shared" ref="AW4:AW7" si="50">IF(LEN(AG4)=0,"",AG4)</f>
        <v/>
      </c>
      <c r="AX4" t="str">
        <f t="shared" ref="AX4:AX7" ca="1" si="51">IF(LEN(AH4)=0,"",AH4)</f>
        <v/>
      </c>
      <c r="AY4" t="str">
        <f t="shared" ref="AY4:AY7" si="52">IF(LEN(AJ4)=0,"",AJ4)</f>
        <v/>
      </c>
      <c r="AZ4" t="str">
        <f t="shared" ref="AZ4:AZ7" si="53">IF(LEN(AK4)=0,"",AK4)</f>
        <v/>
      </c>
      <c r="BA4" t="str">
        <f t="shared" ref="BA4:BA7" ca="1" si="54">IF(ROW()=2,BB4,OFFSET(BA4,-1,0)&amp;IF(LEN(BB4)=0,"",","&amp;BB4))</f>
        <v/>
      </c>
      <c r="BB4" t="str">
        <f t="shared" si="23"/>
        <v/>
      </c>
      <c r="BG4" t="s">
        <v>148</v>
      </c>
      <c r="BI4" t="s">
        <v>162</v>
      </c>
      <c r="BM4">
        <v>3</v>
      </c>
      <c r="BN4" t="s">
        <v>286</v>
      </c>
      <c r="BO4">
        <v>2.99</v>
      </c>
      <c r="BP4">
        <v>4400</v>
      </c>
      <c r="BQ4">
        <f t="shared" si="24"/>
        <v>0</v>
      </c>
    </row>
    <row r="5" spans="1:71">
      <c r="A5" t="s">
        <v>256</v>
      </c>
      <c r="C5" t="s">
        <v>311</v>
      </c>
      <c r="D5" t="s">
        <v>312</v>
      </c>
      <c r="E5" t="str">
        <f t="shared" si="30"/>
        <v>brokenenergy_3</v>
      </c>
      <c r="F5" t="str">
        <f t="shared" si="31"/>
        <v>brokenenergy</v>
      </c>
      <c r="G5">
        <f t="shared" si="32"/>
        <v>1</v>
      </c>
      <c r="I5" t="b">
        <v>0</v>
      </c>
      <c r="K5" t="str">
        <f t="shared" si="28"/>
        <v/>
      </c>
      <c r="L5" t="s">
        <v>287</v>
      </c>
      <c r="M5">
        <f t="shared" si="1"/>
        <v>3.99</v>
      </c>
      <c r="N5">
        <f t="shared" si="2"/>
        <v>6000</v>
      </c>
      <c r="O5" t="s">
        <v>256</v>
      </c>
      <c r="P5">
        <v>752</v>
      </c>
      <c r="Q5">
        <f t="shared" si="33"/>
        <v>752</v>
      </c>
      <c r="R5" t="str">
        <f t="shared" ca="1" si="34"/>
        <v>it</v>
      </c>
      <c r="S5" t="s">
        <v>33</v>
      </c>
      <c r="T5" t="s">
        <v>89</v>
      </c>
      <c r="U5">
        <v>1</v>
      </c>
      <c r="V5" t="str">
        <f t="shared" ca="1" si="35"/>
        <v/>
      </c>
      <c r="Z5" t="str">
        <f t="shared" ca="1" si="36"/>
        <v/>
      </c>
      <c r="AD5" t="str">
        <f t="shared" ca="1" si="37"/>
        <v/>
      </c>
      <c r="AH5" t="str">
        <f t="shared" ca="1" si="38"/>
        <v/>
      </c>
      <c r="AL5" t="str">
        <f t="shared" ca="1" si="39"/>
        <v>it</v>
      </c>
      <c r="AM5" t="str">
        <f t="shared" si="40"/>
        <v>Cash_sBrokenEnergy</v>
      </c>
      <c r="AN5">
        <f t="shared" si="41"/>
        <v>1</v>
      </c>
      <c r="AO5" t="str">
        <f t="shared" ca="1" si="42"/>
        <v/>
      </c>
      <c r="AP5" t="str">
        <f t="shared" si="43"/>
        <v/>
      </c>
      <c r="AQ5" t="str">
        <f t="shared" si="44"/>
        <v/>
      </c>
      <c r="AR5" t="str">
        <f t="shared" ca="1" si="45"/>
        <v/>
      </c>
      <c r="AS5" t="str">
        <f t="shared" si="46"/>
        <v/>
      </c>
      <c r="AT5" t="str">
        <f t="shared" si="47"/>
        <v/>
      </c>
      <c r="AU5" t="str">
        <f t="shared" ca="1" si="48"/>
        <v/>
      </c>
      <c r="AV5" t="str">
        <f t="shared" si="49"/>
        <v/>
      </c>
      <c r="AW5" t="str">
        <f t="shared" si="50"/>
        <v/>
      </c>
      <c r="AX5" t="str">
        <f t="shared" ca="1" si="51"/>
        <v/>
      </c>
      <c r="AY5" t="str">
        <f t="shared" si="52"/>
        <v/>
      </c>
      <c r="AZ5" t="str">
        <f t="shared" si="53"/>
        <v/>
      </c>
      <c r="BA5" t="str">
        <f t="shared" ca="1" si="54"/>
        <v/>
      </c>
      <c r="BB5" t="str">
        <f t="shared" si="23"/>
        <v/>
      </c>
      <c r="BI5" t="s">
        <v>163</v>
      </c>
      <c r="BM5">
        <v>4</v>
      </c>
      <c r="BN5" t="s">
        <v>287</v>
      </c>
      <c r="BO5">
        <v>3.99</v>
      </c>
      <c r="BP5">
        <v>6000</v>
      </c>
      <c r="BQ5">
        <f t="shared" si="24"/>
        <v>9</v>
      </c>
    </row>
    <row r="6" spans="1:71">
      <c r="A6" t="s">
        <v>257</v>
      </c>
      <c r="C6" t="s">
        <v>313</v>
      </c>
      <c r="D6" t="s">
        <v>314</v>
      </c>
      <c r="E6" t="str">
        <f t="shared" si="30"/>
        <v>brokenenergy_4</v>
      </c>
      <c r="F6" t="str">
        <f t="shared" si="31"/>
        <v>brokenenergy</v>
      </c>
      <c r="G6">
        <f t="shared" si="32"/>
        <v>1</v>
      </c>
      <c r="I6" t="b">
        <v>0</v>
      </c>
      <c r="K6" t="str">
        <f t="shared" si="28"/>
        <v/>
      </c>
      <c r="L6" t="s">
        <v>289</v>
      </c>
      <c r="M6">
        <f t="shared" si="1"/>
        <v>5.99</v>
      </c>
      <c r="N6">
        <f t="shared" si="2"/>
        <v>8800</v>
      </c>
      <c r="O6" t="s">
        <v>257</v>
      </c>
      <c r="P6">
        <v>529</v>
      </c>
      <c r="Q6">
        <f t="shared" si="33"/>
        <v>529</v>
      </c>
      <c r="R6" t="str">
        <f t="shared" ca="1" si="34"/>
        <v>it</v>
      </c>
      <c r="S6" t="s">
        <v>33</v>
      </c>
      <c r="T6" t="s">
        <v>89</v>
      </c>
      <c r="U6">
        <v>1</v>
      </c>
      <c r="V6" t="str">
        <f t="shared" ca="1" si="35"/>
        <v/>
      </c>
      <c r="Z6" t="str">
        <f t="shared" ca="1" si="36"/>
        <v/>
      </c>
      <c r="AD6" t="str">
        <f t="shared" ca="1" si="37"/>
        <v/>
      </c>
      <c r="AH6" t="str">
        <f t="shared" ca="1" si="38"/>
        <v/>
      </c>
      <c r="AL6" t="str">
        <f t="shared" ca="1" si="39"/>
        <v>it</v>
      </c>
      <c r="AM6" t="str">
        <f t="shared" si="40"/>
        <v>Cash_sBrokenEnergy</v>
      </c>
      <c r="AN6">
        <f t="shared" si="41"/>
        <v>1</v>
      </c>
      <c r="AO6" t="str">
        <f t="shared" ca="1" si="42"/>
        <v/>
      </c>
      <c r="AP6" t="str">
        <f t="shared" si="43"/>
        <v/>
      </c>
      <c r="AQ6" t="str">
        <f t="shared" si="44"/>
        <v/>
      </c>
      <c r="AR6" t="str">
        <f t="shared" ca="1" si="45"/>
        <v/>
      </c>
      <c r="AS6" t="str">
        <f t="shared" si="46"/>
        <v/>
      </c>
      <c r="AT6" t="str">
        <f t="shared" si="47"/>
        <v/>
      </c>
      <c r="AU6" t="str">
        <f t="shared" ca="1" si="48"/>
        <v/>
      </c>
      <c r="AV6" t="str">
        <f t="shared" si="49"/>
        <v/>
      </c>
      <c r="AW6" t="str">
        <f t="shared" si="50"/>
        <v/>
      </c>
      <c r="AX6" t="str">
        <f t="shared" ca="1" si="51"/>
        <v/>
      </c>
      <c r="AY6" t="str">
        <f t="shared" si="52"/>
        <v/>
      </c>
      <c r="AZ6" t="str">
        <f t="shared" si="53"/>
        <v/>
      </c>
      <c r="BA6" t="str">
        <f t="shared" ca="1" si="54"/>
        <v/>
      </c>
      <c r="BB6" t="str">
        <f t="shared" si="23"/>
        <v/>
      </c>
      <c r="BI6" t="s">
        <v>90</v>
      </c>
      <c r="BM6">
        <v>5</v>
      </c>
      <c r="BN6" t="s">
        <v>288</v>
      </c>
      <c r="BO6">
        <v>4.99</v>
      </c>
      <c r="BP6">
        <v>7500</v>
      </c>
      <c r="BQ6">
        <f t="shared" si="24"/>
        <v>5</v>
      </c>
    </row>
    <row r="7" spans="1:71">
      <c r="A7" t="s">
        <v>258</v>
      </c>
      <c r="C7" t="s">
        <v>315</v>
      </c>
      <c r="D7" t="s">
        <v>316</v>
      </c>
      <c r="E7" t="str">
        <f t="shared" si="30"/>
        <v>brokenenergy_5</v>
      </c>
      <c r="F7" t="str">
        <f t="shared" si="31"/>
        <v>brokenenergy</v>
      </c>
      <c r="G7">
        <f t="shared" si="32"/>
        <v>1</v>
      </c>
      <c r="I7" t="b">
        <v>0</v>
      </c>
      <c r="K7" t="str">
        <f t="shared" si="28"/>
        <v/>
      </c>
      <c r="L7" t="s">
        <v>293</v>
      </c>
      <c r="M7">
        <f t="shared" si="1"/>
        <v>9.99</v>
      </c>
      <c r="N7">
        <f t="shared" si="2"/>
        <v>15000</v>
      </c>
      <c r="O7" t="s">
        <v>258</v>
      </c>
      <c r="P7">
        <v>743</v>
      </c>
      <c r="Q7">
        <f t="shared" si="33"/>
        <v>743</v>
      </c>
      <c r="R7" t="str">
        <f t="shared" ca="1" si="34"/>
        <v>it</v>
      </c>
      <c r="S7" t="s">
        <v>33</v>
      </c>
      <c r="T7" t="s">
        <v>89</v>
      </c>
      <c r="U7">
        <v>1</v>
      </c>
      <c r="V7" t="str">
        <f t="shared" ca="1" si="35"/>
        <v/>
      </c>
      <c r="Z7" t="str">
        <f t="shared" ca="1" si="36"/>
        <v/>
      </c>
      <c r="AD7" t="str">
        <f t="shared" ca="1" si="37"/>
        <v/>
      </c>
      <c r="AH7" t="str">
        <f t="shared" ca="1" si="38"/>
        <v/>
      </c>
      <c r="AL7" t="str">
        <f t="shared" ca="1" si="39"/>
        <v>it</v>
      </c>
      <c r="AM7" t="str">
        <f t="shared" si="40"/>
        <v>Cash_sBrokenEnergy</v>
      </c>
      <c r="AN7">
        <f t="shared" si="41"/>
        <v>1</v>
      </c>
      <c r="AO7" t="str">
        <f t="shared" ca="1" si="42"/>
        <v/>
      </c>
      <c r="AP7" t="str">
        <f t="shared" si="43"/>
        <v/>
      </c>
      <c r="AQ7" t="str">
        <f t="shared" si="44"/>
        <v/>
      </c>
      <c r="AR7" t="str">
        <f t="shared" ca="1" si="45"/>
        <v/>
      </c>
      <c r="AS7" t="str">
        <f t="shared" si="46"/>
        <v/>
      </c>
      <c r="AT7" t="str">
        <f t="shared" si="47"/>
        <v/>
      </c>
      <c r="AU7" t="str">
        <f t="shared" ca="1" si="48"/>
        <v/>
      </c>
      <c r="AV7" t="str">
        <f t="shared" si="49"/>
        <v/>
      </c>
      <c r="AW7" t="str">
        <f t="shared" si="50"/>
        <v/>
      </c>
      <c r="AX7" t="str">
        <f t="shared" ca="1" si="51"/>
        <v/>
      </c>
      <c r="AY7" t="str">
        <f t="shared" si="52"/>
        <v/>
      </c>
      <c r="AZ7" t="str">
        <f t="shared" si="53"/>
        <v/>
      </c>
      <c r="BA7" t="str">
        <f t="shared" ca="1" si="54"/>
        <v/>
      </c>
      <c r="BB7" t="str">
        <f t="shared" si="23"/>
        <v/>
      </c>
      <c r="BI7" t="s">
        <v>91</v>
      </c>
      <c r="BM7">
        <v>6</v>
      </c>
      <c r="BN7" t="s">
        <v>289</v>
      </c>
      <c r="BO7">
        <v>5.99</v>
      </c>
      <c r="BP7">
        <v>8800</v>
      </c>
      <c r="BQ7">
        <f t="shared" si="24"/>
        <v>1</v>
      </c>
    </row>
    <row r="8" spans="1:71">
      <c r="A8" t="s">
        <v>188</v>
      </c>
      <c r="B8" t="s">
        <v>6</v>
      </c>
      <c r="C8" t="s">
        <v>317</v>
      </c>
      <c r="D8" t="s">
        <v>318</v>
      </c>
      <c r="E8" t="str">
        <f t="shared" si="0"/>
        <v>ev1_bigboost</v>
      </c>
      <c r="F8" t="str">
        <f t="shared" ref="F8:F86" si="55">IF(ISERROR(FIND("_",A8)),A8,
LEFT(A8,FIND("_",A8)-1))</f>
        <v>ev1</v>
      </c>
      <c r="G8">
        <f t="shared" ref="G8:G16" si="56">COUNTA(S8,W8,AA8,AE8,AI8)</f>
        <v>2</v>
      </c>
      <c r="I8" t="b">
        <v>0</v>
      </c>
      <c r="K8" t="str">
        <f t="shared" si="28"/>
        <v/>
      </c>
      <c r="L8" t="s">
        <v>285</v>
      </c>
      <c r="M8">
        <f t="shared" si="1"/>
        <v>1.99</v>
      </c>
      <c r="N8">
        <f t="shared" si="2"/>
        <v>3000</v>
      </c>
      <c r="O8" t="s">
        <v>187</v>
      </c>
      <c r="P8">
        <v>234</v>
      </c>
      <c r="Q8">
        <f t="shared" ref="Q8:Q94" si="57">P8</f>
        <v>234</v>
      </c>
      <c r="R8" t="str">
        <f t="shared" ca="1" si="3"/>
        <v>cu</v>
      </c>
      <c r="S8" t="s">
        <v>16</v>
      </c>
      <c r="T8" t="s">
        <v>36</v>
      </c>
      <c r="U8">
        <v>600</v>
      </c>
      <c r="V8" t="str">
        <f t="shared" ca="1" si="4"/>
        <v>cu</v>
      </c>
      <c r="W8" t="s">
        <v>16</v>
      </c>
      <c r="X8" t="s">
        <v>15</v>
      </c>
      <c r="Y8">
        <v>50000</v>
      </c>
      <c r="Z8" t="str">
        <f t="shared" ca="1" si="5"/>
        <v/>
      </c>
      <c r="AD8" t="str">
        <f t="shared" ca="1" si="6"/>
        <v/>
      </c>
      <c r="AH8" t="str">
        <f t="shared" ca="1" si="7"/>
        <v/>
      </c>
      <c r="AL8" t="str">
        <f t="shared" ca="1" si="8"/>
        <v>cu</v>
      </c>
      <c r="AM8" t="str">
        <f t="shared" si="9"/>
        <v>EN</v>
      </c>
      <c r="AN8">
        <f t="shared" si="10"/>
        <v>600</v>
      </c>
      <c r="AO8" t="str">
        <f t="shared" ca="1" si="11"/>
        <v>cu</v>
      </c>
      <c r="AP8" t="str">
        <f t="shared" si="12"/>
        <v>GO</v>
      </c>
      <c r="AQ8">
        <f t="shared" si="13"/>
        <v>50000</v>
      </c>
      <c r="AR8" t="str">
        <f t="shared" ca="1" si="14"/>
        <v/>
      </c>
      <c r="AS8" t="str">
        <f t="shared" si="15"/>
        <v/>
      </c>
      <c r="AT8" t="str">
        <f t="shared" si="16"/>
        <v/>
      </c>
      <c r="AU8" t="str">
        <f t="shared" ca="1" si="17"/>
        <v/>
      </c>
      <c r="AV8" t="str">
        <f t="shared" si="18"/>
        <v/>
      </c>
      <c r="AW8" t="str">
        <f t="shared" si="19"/>
        <v/>
      </c>
      <c r="AX8" t="str">
        <f t="shared" ca="1" si="20"/>
        <v/>
      </c>
      <c r="AY8" t="str">
        <f t="shared" si="21"/>
        <v/>
      </c>
      <c r="AZ8" t="str">
        <f t="shared" si="22"/>
        <v/>
      </c>
      <c r="BA8" t="str">
        <f t="shared" ref="BA8:BA16" ca="1" si="58">IF(ROW()=2,BB8,OFFSET(BA8,-1,0)&amp;IF(LEN(BB8)=0,"",","&amp;BB8))</f>
        <v/>
      </c>
      <c r="BB8" t="str">
        <f t="shared" si="23"/>
        <v/>
      </c>
      <c r="BI8" t="s">
        <v>164</v>
      </c>
      <c r="BM8">
        <v>7</v>
      </c>
      <c r="BN8" t="s">
        <v>290</v>
      </c>
      <c r="BO8">
        <v>6.99</v>
      </c>
      <c r="BP8">
        <v>9900</v>
      </c>
      <c r="BQ8">
        <f t="shared" si="24"/>
        <v>5</v>
      </c>
    </row>
    <row r="9" spans="1:71">
      <c r="A9" t="s">
        <v>200</v>
      </c>
      <c r="C9" t="s">
        <v>319</v>
      </c>
      <c r="D9" t="s">
        <v>320</v>
      </c>
      <c r="E9" t="str">
        <f t="shared" si="0"/>
        <v>ev2_almostthere</v>
      </c>
      <c r="F9" t="str">
        <f t="shared" si="55"/>
        <v>ev2</v>
      </c>
      <c r="G9">
        <f t="shared" ref="G9" si="59">COUNTA(S9,W9,AA9,AE9,AI9)</f>
        <v>2</v>
      </c>
      <c r="I9" t="b">
        <v>0</v>
      </c>
      <c r="K9" t="str">
        <f t="shared" si="28"/>
        <v/>
      </c>
      <c r="L9" t="s">
        <v>288</v>
      </c>
      <c r="M9">
        <f t="shared" si="1"/>
        <v>4.99</v>
      </c>
      <c r="N9">
        <f t="shared" si="2"/>
        <v>7500</v>
      </c>
      <c r="O9" t="s">
        <v>200</v>
      </c>
      <c r="P9">
        <v>125</v>
      </c>
      <c r="Q9">
        <f t="shared" si="57"/>
        <v>125</v>
      </c>
      <c r="R9" t="str">
        <f t="shared" ref="R9" ca="1" si="60">IF(ISBLANK(S9),"",
VLOOKUP(S9,OFFSET(INDIRECT("$A:$B"),0,MATCH(S$1&amp;"_Verify",INDIRECT("$1:$1"),0)-1),2,0)
)</f>
        <v>cu</v>
      </c>
      <c r="S9" t="s">
        <v>16</v>
      </c>
      <c r="T9" t="s">
        <v>56</v>
      </c>
      <c r="U9">
        <v>500</v>
      </c>
      <c r="V9" t="str">
        <f t="shared" ref="V9" ca="1" si="61">IF(ISBLANK(W9),"",
VLOOKUP(W9,OFFSET(INDIRECT("$A:$B"),0,MATCH(W$1&amp;"_Verify",INDIRECT("$1:$1"),0)-1),2,0)
)</f>
        <v>cu</v>
      </c>
      <c r="W9" t="s">
        <v>16</v>
      </c>
      <c r="X9" t="s">
        <v>15</v>
      </c>
      <c r="Y9">
        <v>40000</v>
      </c>
      <c r="Z9" t="str">
        <f t="shared" ref="Z9" ca="1" si="62">IF(ISBLANK(AA9),"",
VLOOKUP(AA9,OFFSET(INDIRECT("$A:$B"),0,MATCH(AA$1&amp;"_Verify",INDIRECT("$1:$1"),0)-1),2,0)
)</f>
        <v/>
      </c>
      <c r="AD9" t="str">
        <f t="shared" ref="AD9" ca="1" si="63">IF(ISBLANK(AE9),"",
VLOOKUP(AE9,OFFSET(INDIRECT("$A:$B"),0,MATCH(AE$1&amp;"_Verify",INDIRECT("$1:$1"),0)-1),2,0)
)</f>
        <v/>
      </c>
      <c r="AH9" t="str">
        <f t="shared" ref="AH9" ca="1" si="64">IF(ISBLANK(AI9),"",
VLOOKUP(AI9,OFFSET(INDIRECT("$A:$B"),0,MATCH(AI$1&amp;"_Verify",INDIRECT("$1:$1"),0)-1),2,0)
)</f>
        <v/>
      </c>
      <c r="AL9" t="str">
        <f t="shared" ref="AL9" ca="1" si="65">IF(LEN(R9)=0,"",R9)</f>
        <v>cu</v>
      </c>
      <c r="AM9" t="str">
        <f t="shared" ref="AM9" si="66">IF(LEN(T9)=0,"",T9)</f>
        <v>EN</v>
      </c>
      <c r="AN9">
        <f t="shared" ref="AN9" si="67">IF(LEN(U9)=0,"",U9)</f>
        <v>500</v>
      </c>
      <c r="AO9" t="str">
        <f t="shared" ref="AO9" ca="1" si="68">IF(LEN(V9)=0,"",V9)</f>
        <v>cu</v>
      </c>
      <c r="AP9" t="str">
        <f t="shared" ref="AP9" si="69">IF(LEN(X9)=0,"",X9)</f>
        <v>GO</v>
      </c>
      <c r="AQ9">
        <f t="shared" ref="AQ9" si="70">IF(LEN(Y9)=0,"",Y9)</f>
        <v>40000</v>
      </c>
      <c r="AR9" t="str">
        <f t="shared" ref="AR9" ca="1" si="71">IF(LEN(Z9)=0,"",Z9)</f>
        <v/>
      </c>
      <c r="AS9" t="str">
        <f t="shared" ref="AS9" si="72">IF(LEN(AB9)=0,"",AB9)</f>
        <v/>
      </c>
      <c r="AT9" t="str">
        <f t="shared" ref="AT9" si="73">IF(LEN(AC9)=0,"",AC9)</f>
        <v/>
      </c>
      <c r="AU9" t="str">
        <f t="shared" ref="AU9" ca="1" si="74">IF(LEN(AD9)=0,"",AD9)</f>
        <v/>
      </c>
      <c r="AV9" t="str">
        <f t="shared" ref="AV9" si="75">IF(LEN(AF9)=0,"",AF9)</f>
        <v/>
      </c>
      <c r="AW9" t="str">
        <f t="shared" ref="AW9" si="76">IF(LEN(AG9)=0,"",AG9)</f>
        <v/>
      </c>
      <c r="AX9" t="str">
        <f t="shared" ref="AX9" ca="1" si="77">IF(LEN(AH9)=0,"",AH9)</f>
        <v/>
      </c>
      <c r="AY9" t="str">
        <f t="shared" ref="AY9" si="78">IF(LEN(AJ9)=0,"",AJ9)</f>
        <v/>
      </c>
      <c r="AZ9" t="str">
        <f t="shared" ref="AZ9" si="79">IF(LEN(AK9)=0,"",AK9)</f>
        <v/>
      </c>
      <c r="BA9" t="str">
        <f ca="1">IF(ROW()=2,BB9,OFFSET(BA9,-1,0)&amp;IF(LEN(BB9)=0,"",","&amp;BB9))</f>
        <v/>
      </c>
      <c r="BB9" t="str">
        <f t="shared" si="23"/>
        <v/>
      </c>
      <c r="BI9" t="s">
        <v>165</v>
      </c>
      <c r="BM9">
        <v>8</v>
      </c>
      <c r="BN9" t="s">
        <v>291</v>
      </c>
      <c r="BO9">
        <v>7.99</v>
      </c>
      <c r="BP9">
        <v>12000</v>
      </c>
      <c r="BQ9">
        <f t="shared" si="24"/>
        <v>6</v>
      </c>
    </row>
    <row r="10" spans="1:71">
      <c r="A10" t="s">
        <v>66</v>
      </c>
      <c r="C10" t="s">
        <v>321</v>
      </c>
      <c r="D10" t="s">
        <v>322</v>
      </c>
      <c r="E10" t="str">
        <f t="shared" ref="E10:E12" si="80">A10</f>
        <v>ev3_oneofthree_1</v>
      </c>
      <c r="F10" t="str">
        <f t="shared" si="55"/>
        <v>ev3</v>
      </c>
      <c r="G10">
        <f t="shared" si="56"/>
        <v>3</v>
      </c>
      <c r="I10" t="b">
        <v>0</v>
      </c>
      <c r="K10" t="str">
        <f t="shared" si="28"/>
        <v/>
      </c>
      <c r="L10" t="s">
        <v>290</v>
      </c>
      <c r="M10">
        <f t="shared" si="1"/>
        <v>6.99</v>
      </c>
      <c r="N10">
        <f t="shared" si="2"/>
        <v>9900</v>
      </c>
      <c r="O10" t="s">
        <v>66</v>
      </c>
      <c r="P10">
        <v>348</v>
      </c>
      <c r="Q10">
        <f t="shared" si="57"/>
        <v>348</v>
      </c>
      <c r="R10" t="str">
        <f t="shared" ref="R10:R12" ca="1" si="81">IF(ISBLANK(S10),"",
VLOOKUP(S10,OFFSET(INDIRECT("$A:$B"),0,MATCH(S$1&amp;"_Verify",INDIRECT("$1:$1"),0)-1),2,0)
)</f>
        <v>cu</v>
      </c>
      <c r="S10" t="s">
        <v>16</v>
      </c>
      <c r="T10" t="s">
        <v>56</v>
      </c>
      <c r="U10">
        <v>30</v>
      </c>
      <c r="V10" t="str">
        <f t="shared" ref="V10:V12" ca="1" si="82">IF(ISBLANK(W10),"",
VLOOKUP(W10,OFFSET(INDIRECT("$A:$B"),0,MATCH(W$1&amp;"_Verify",INDIRECT("$1:$1"),0)-1),2,0)
)</f>
        <v>cu</v>
      </c>
      <c r="W10" t="s">
        <v>16</v>
      </c>
      <c r="X10" t="s">
        <v>15</v>
      </c>
      <c r="Y10">
        <v>25000</v>
      </c>
      <c r="Z10" t="str">
        <f t="shared" ref="Z10:Z12" ca="1" si="83">IF(ISBLANK(AA10),"",
VLOOKUP(AA10,OFFSET(INDIRECT("$A:$B"),0,MATCH(AA$1&amp;"_Verify",INDIRECT("$1:$1"),0)-1),2,0)
)</f>
        <v>cu</v>
      </c>
      <c r="AA10" t="s">
        <v>16</v>
      </c>
      <c r="AB10" t="s">
        <v>56</v>
      </c>
      <c r="AC10">
        <v>100</v>
      </c>
      <c r="AD10" t="str">
        <f t="shared" ref="AD10:AD12" ca="1" si="84">IF(ISBLANK(AE10),"",
VLOOKUP(AE10,OFFSET(INDIRECT("$A:$B"),0,MATCH(AE$1&amp;"_Verify",INDIRECT("$1:$1"),0)-1),2,0)
)</f>
        <v/>
      </c>
      <c r="AH10" t="str">
        <f t="shared" ref="AH10:AH12" ca="1" si="85">IF(ISBLANK(AI10),"",
VLOOKUP(AI10,OFFSET(INDIRECT("$A:$B"),0,MATCH(AI$1&amp;"_Verify",INDIRECT("$1:$1"),0)-1),2,0)
)</f>
        <v/>
      </c>
      <c r="AL10" t="str">
        <f t="shared" ref="AL10:AL12" ca="1" si="86">IF(LEN(R10)=0,"",R10)</f>
        <v>cu</v>
      </c>
      <c r="AM10" t="str">
        <f t="shared" ref="AM10:AM12" si="87">IF(LEN(T10)=0,"",T10)</f>
        <v>EN</v>
      </c>
      <c r="AN10">
        <f t="shared" ref="AN10:AN12" si="88">IF(LEN(U10)=0,"",U10)</f>
        <v>30</v>
      </c>
      <c r="AO10" t="str">
        <f t="shared" ref="AO10:AO12" ca="1" si="89">IF(LEN(V10)=0,"",V10)</f>
        <v>cu</v>
      </c>
      <c r="AP10" t="str">
        <f t="shared" ref="AP10:AP12" si="90">IF(LEN(X10)=0,"",X10)</f>
        <v>GO</v>
      </c>
      <c r="AQ10">
        <f t="shared" ref="AQ10:AQ12" si="91">IF(LEN(Y10)=0,"",Y10)</f>
        <v>25000</v>
      </c>
      <c r="AR10" t="str">
        <f t="shared" ref="AR10:AR12" ca="1" si="92">IF(LEN(Z10)=0,"",Z10)</f>
        <v>cu</v>
      </c>
      <c r="AS10" t="str">
        <f t="shared" ref="AS10:AS12" si="93">IF(LEN(AB10)=0,"",AB10)</f>
        <v>EN</v>
      </c>
      <c r="AT10">
        <f t="shared" ref="AT10:AT12" si="94">IF(LEN(AC10)=0,"",AC10)</f>
        <v>100</v>
      </c>
      <c r="AU10" t="str">
        <f t="shared" ref="AU10:AU12" ca="1" si="95">IF(LEN(AD10)=0,"",AD10)</f>
        <v/>
      </c>
      <c r="AV10" t="str">
        <f t="shared" ref="AV10:AV12" si="96">IF(LEN(AF10)=0,"",AF10)</f>
        <v/>
      </c>
      <c r="AW10" t="str">
        <f t="shared" ref="AW10:AW12" si="97">IF(LEN(AG10)=0,"",AG10)</f>
        <v/>
      </c>
      <c r="AX10" t="str">
        <f t="shared" ref="AX10:AX12" ca="1" si="98">IF(LEN(AH10)=0,"",AH10)</f>
        <v/>
      </c>
      <c r="AY10" t="str">
        <f t="shared" ref="AY10:AY12" si="99">IF(LEN(AJ10)=0,"",AJ10)</f>
        <v/>
      </c>
      <c r="AZ10" t="str">
        <f t="shared" ref="AZ10:AZ12" si="100">IF(LEN(AK10)=0,"",AK10)</f>
        <v/>
      </c>
      <c r="BA10" t="str">
        <f t="shared" ca="1" si="58"/>
        <v/>
      </c>
      <c r="BB10" t="str">
        <f t="shared" si="23"/>
        <v/>
      </c>
      <c r="BI10" t="s">
        <v>190</v>
      </c>
      <c r="BM10">
        <v>9</v>
      </c>
      <c r="BN10" t="s">
        <v>292</v>
      </c>
      <c r="BO10">
        <v>8.99</v>
      </c>
      <c r="BP10">
        <v>14000</v>
      </c>
      <c r="BQ10">
        <f t="shared" si="24"/>
        <v>1</v>
      </c>
    </row>
    <row r="11" spans="1:71">
      <c r="A11" t="s">
        <v>67</v>
      </c>
      <c r="C11" t="s">
        <v>323</v>
      </c>
      <c r="D11" t="s">
        <v>324</v>
      </c>
      <c r="E11" t="str">
        <f t="shared" si="80"/>
        <v>ev3_oneofthree_2</v>
      </c>
      <c r="F11" t="str">
        <f t="shared" si="55"/>
        <v>ev3</v>
      </c>
      <c r="G11">
        <f t="shared" si="56"/>
        <v>3</v>
      </c>
      <c r="I11" t="b">
        <v>0</v>
      </c>
      <c r="K11" t="str">
        <f t="shared" si="28"/>
        <v/>
      </c>
      <c r="L11" t="s">
        <v>294</v>
      </c>
      <c r="M11">
        <f t="shared" si="1"/>
        <v>11.99</v>
      </c>
      <c r="N11">
        <f t="shared" si="2"/>
        <v>19000</v>
      </c>
      <c r="O11" t="s">
        <v>67</v>
      </c>
      <c r="P11">
        <v>431</v>
      </c>
      <c r="Q11">
        <f t="shared" si="57"/>
        <v>431</v>
      </c>
      <c r="R11" t="str">
        <f t="shared" ca="1" si="81"/>
        <v>cu</v>
      </c>
      <c r="S11" t="s">
        <v>16</v>
      </c>
      <c r="T11" t="s">
        <v>56</v>
      </c>
      <c r="U11">
        <v>60</v>
      </c>
      <c r="V11" t="str">
        <f t="shared" ca="1" si="82"/>
        <v>cu</v>
      </c>
      <c r="W11" t="s">
        <v>16</v>
      </c>
      <c r="X11" t="s">
        <v>15</v>
      </c>
      <c r="Y11">
        <v>15000</v>
      </c>
      <c r="Z11" t="str">
        <f t="shared" ca="1" si="83"/>
        <v>cu</v>
      </c>
      <c r="AA11" t="s">
        <v>16</v>
      </c>
      <c r="AB11" t="s">
        <v>56</v>
      </c>
      <c r="AC11">
        <v>120</v>
      </c>
      <c r="AD11" t="str">
        <f t="shared" ca="1" si="84"/>
        <v/>
      </c>
      <c r="AH11" t="str">
        <f t="shared" ca="1" si="85"/>
        <v/>
      </c>
      <c r="AL11" t="str">
        <f t="shared" ca="1" si="86"/>
        <v>cu</v>
      </c>
      <c r="AM11" t="str">
        <f t="shared" si="87"/>
        <v>EN</v>
      </c>
      <c r="AN11">
        <f t="shared" si="88"/>
        <v>60</v>
      </c>
      <c r="AO11" t="str">
        <f t="shared" ca="1" si="89"/>
        <v>cu</v>
      </c>
      <c r="AP11" t="str">
        <f t="shared" si="90"/>
        <v>GO</v>
      </c>
      <c r="AQ11">
        <f t="shared" si="91"/>
        <v>15000</v>
      </c>
      <c r="AR11" t="str">
        <f t="shared" ca="1" si="92"/>
        <v>cu</v>
      </c>
      <c r="AS11" t="str">
        <f t="shared" si="93"/>
        <v>EN</v>
      </c>
      <c r="AT11">
        <f t="shared" si="94"/>
        <v>120</v>
      </c>
      <c r="AU11" t="str">
        <f t="shared" ca="1" si="95"/>
        <v/>
      </c>
      <c r="AV11" t="str">
        <f t="shared" si="96"/>
        <v/>
      </c>
      <c r="AW11" t="str">
        <f t="shared" si="97"/>
        <v/>
      </c>
      <c r="AX11" t="str">
        <f t="shared" ca="1" si="98"/>
        <v/>
      </c>
      <c r="AY11" t="str">
        <f t="shared" si="99"/>
        <v/>
      </c>
      <c r="AZ11" t="str">
        <f t="shared" si="100"/>
        <v/>
      </c>
      <c r="BA11" t="str">
        <f t="shared" ca="1" si="58"/>
        <v/>
      </c>
      <c r="BB11" t="str">
        <f t="shared" si="23"/>
        <v/>
      </c>
      <c r="BI11" t="s">
        <v>192</v>
      </c>
      <c r="BM11">
        <v>10</v>
      </c>
      <c r="BN11" t="s">
        <v>293</v>
      </c>
      <c r="BO11">
        <v>9.99</v>
      </c>
      <c r="BP11">
        <v>15000</v>
      </c>
      <c r="BQ11">
        <f t="shared" si="24"/>
        <v>5</v>
      </c>
    </row>
    <row r="12" spans="1:71">
      <c r="A12" t="s">
        <v>68</v>
      </c>
      <c r="C12" t="s">
        <v>325</v>
      </c>
      <c r="D12" t="s">
        <v>326</v>
      </c>
      <c r="E12" t="str">
        <f t="shared" si="80"/>
        <v>ev3_oneofthree_3</v>
      </c>
      <c r="F12" t="str">
        <f t="shared" si="55"/>
        <v>ev3</v>
      </c>
      <c r="G12">
        <f t="shared" si="56"/>
        <v>4</v>
      </c>
      <c r="I12" t="b">
        <v>0</v>
      </c>
      <c r="K12" t="str">
        <f t="shared" si="28"/>
        <v/>
      </c>
      <c r="L12" t="s">
        <v>297</v>
      </c>
      <c r="M12">
        <f t="shared" si="1"/>
        <v>29.99</v>
      </c>
      <c r="N12">
        <f t="shared" si="2"/>
        <v>45000</v>
      </c>
      <c r="O12" t="s">
        <v>68</v>
      </c>
      <c r="P12">
        <v>969</v>
      </c>
      <c r="Q12">
        <f t="shared" si="57"/>
        <v>969</v>
      </c>
      <c r="R12" t="str">
        <f t="shared" ca="1" si="81"/>
        <v>cu</v>
      </c>
      <c r="S12" t="s">
        <v>16</v>
      </c>
      <c r="T12" t="s">
        <v>56</v>
      </c>
      <c r="U12">
        <v>90</v>
      </c>
      <c r="V12" t="str">
        <f t="shared" ca="1" si="82"/>
        <v>cu</v>
      </c>
      <c r="W12" t="s">
        <v>16</v>
      </c>
      <c r="X12" t="s">
        <v>15</v>
      </c>
      <c r="Y12">
        <v>30000</v>
      </c>
      <c r="Z12" t="str">
        <f t="shared" ca="1" si="83"/>
        <v>cu</v>
      </c>
      <c r="AA12" t="s">
        <v>16</v>
      </c>
      <c r="AB12" t="s">
        <v>56</v>
      </c>
      <c r="AC12">
        <v>150</v>
      </c>
      <c r="AD12" t="str">
        <f t="shared" ca="1" si="84"/>
        <v>cu</v>
      </c>
      <c r="AE12" t="s">
        <v>16</v>
      </c>
      <c r="AF12" t="s">
        <v>56</v>
      </c>
      <c r="AG12">
        <v>300</v>
      </c>
      <c r="AH12" t="str">
        <f t="shared" ca="1" si="85"/>
        <v/>
      </c>
      <c r="AL12" t="str">
        <f t="shared" ca="1" si="86"/>
        <v>cu</v>
      </c>
      <c r="AM12" t="str">
        <f t="shared" si="87"/>
        <v>EN</v>
      </c>
      <c r="AN12">
        <f t="shared" si="88"/>
        <v>90</v>
      </c>
      <c r="AO12" t="str">
        <f t="shared" ca="1" si="89"/>
        <v>cu</v>
      </c>
      <c r="AP12" t="str">
        <f t="shared" si="90"/>
        <v>GO</v>
      </c>
      <c r="AQ12">
        <f t="shared" si="91"/>
        <v>30000</v>
      </c>
      <c r="AR12" t="str">
        <f t="shared" ca="1" si="92"/>
        <v>cu</v>
      </c>
      <c r="AS12" t="str">
        <f t="shared" si="93"/>
        <v>EN</v>
      </c>
      <c r="AT12">
        <f t="shared" si="94"/>
        <v>150</v>
      </c>
      <c r="AU12" t="str">
        <f t="shared" ca="1" si="95"/>
        <v>cu</v>
      </c>
      <c r="AV12" t="str">
        <f t="shared" si="96"/>
        <v>EN</v>
      </c>
      <c r="AW12">
        <f t="shared" si="97"/>
        <v>300</v>
      </c>
      <c r="AX12" t="str">
        <f t="shared" ca="1" si="98"/>
        <v/>
      </c>
      <c r="AY12" t="str">
        <f t="shared" si="99"/>
        <v/>
      </c>
      <c r="AZ12" t="str">
        <f t="shared" si="100"/>
        <v/>
      </c>
      <c r="BA12" t="str">
        <f t="shared" ca="1" si="58"/>
        <v/>
      </c>
      <c r="BB12" t="str">
        <f t="shared" si="23"/>
        <v/>
      </c>
      <c r="BI12" t="s">
        <v>166</v>
      </c>
      <c r="BM12">
        <v>11</v>
      </c>
      <c r="BN12" t="s">
        <v>294</v>
      </c>
      <c r="BO12">
        <v>11.99</v>
      </c>
      <c r="BP12">
        <v>19000</v>
      </c>
      <c r="BQ12">
        <f t="shared" si="24"/>
        <v>2</v>
      </c>
    </row>
    <row r="13" spans="1:71">
      <c r="A13" t="s">
        <v>69</v>
      </c>
      <c r="E13" t="str">
        <f t="shared" si="0"/>
        <v>ev4_conti_1</v>
      </c>
      <c r="F13" t="str">
        <f t="shared" si="55"/>
        <v>ev4</v>
      </c>
      <c r="G13">
        <f t="shared" si="56"/>
        <v>3</v>
      </c>
      <c r="H13">
        <v>1</v>
      </c>
      <c r="I13" t="b">
        <v>1</v>
      </c>
      <c r="K13" t="str">
        <f t="shared" si="28"/>
        <v/>
      </c>
      <c r="M13" t="str">
        <f t="shared" si="1"/>
        <v/>
      </c>
      <c r="N13" t="str">
        <f t="shared" si="2"/>
        <v/>
      </c>
      <c r="P13">
        <v>987</v>
      </c>
      <c r="Q13">
        <f t="shared" si="57"/>
        <v>987</v>
      </c>
      <c r="R13" t="str">
        <f t="shared" ref="R13:R16" ca="1" si="101">IF(ISBLANK(S13),"",
VLOOKUP(S13,OFFSET(INDIRECT("$A:$B"),0,MATCH(S$1&amp;"_Verify",INDIRECT("$1:$1"),0)-1),2,0)
)</f>
        <v>cu</v>
      </c>
      <c r="S13" t="s">
        <v>16</v>
      </c>
      <c r="T13" t="s">
        <v>36</v>
      </c>
      <c r="U13">
        <v>80</v>
      </c>
      <c r="V13" t="str">
        <f t="shared" ref="V13:V16" ca="1" si="102">IF(ISBLANK(W13),"",
VLOOKUP(W13,OFFSET(INDIRECT("$A:$B"),0,MATCH(W$1&amp;"_Verify",INDIRECT("$1:$1"),0)-1),2,0)
)</f>
        <v>cu</v>
      </c>
      <c r="W13" t="s">
        <v>16</v>
      </c>
      <c r="X13" t="s">
        <v>15</v>
      </c>
      <c r="Y13">
        <v>35000</v>
      </c>
      <c r="Z13" t="str">
        <f t="shared" ref="Z13:Z16" ca="1" si="103">IF(ISBLANK(AA13),"",
VLOOKUP(AA13,OFFSET(INDIRECT("$A:$B"),0,MATCH(AA$1&amp;"_Verify",INDIRECT("$1:$1"),0)-1),2,0)
)</f>
        <v>cu</v>
      </c>
      <c r="AA13" t="s">
        <v>16</v>
      </c>
      <c r="AB13" t="s">
        <v>56</v>
      </c>
      <c r="AC13">
        <v>170</v>
      </c>
      <c r="AD13" t="str">
        <f t="shared" ref="AD13:AD16" ca="1" si="104">IF(ISBLANK(AE13),"",
VLOOKUP(AE13,OFFSET(INDIRECT("$A:$B"),0,MATCH(AE$1&amp;"_Verify",INDIRECT("$1:$1"),0)-1),2,0)
)</f>
        <v/>
      </c>
      <c r="AH13" t="str">
        <f t="shared" ref="AH13:AH16" ca="1" si="105">IF(ISBLANK(AI13),"",
VLOOKUP(AI13,OFFSET(INDIRECT("$A:$B"),0,MATCH(AI$1&amp;"_Verify",INDIRECT("$1:$1"),0)-1),2,0)
)</f>
        <v/>
      </c>
      <c r="AL13" t="str">
        <f t="shared" ca="1" si="8"/>
        <v>cu</v>
      </c>
      <c r="AM13" t="str">
        <f t="shared" si="9"/>
        <v>EN</v>
      </c>
      <c r="AN13">
        <f t="shared" si="10"/>
        <v>80</v>
      </c>
      <c r="AO13" t="str">
        <f t="shared" ca="1" si="11"/>
        <v>cu</v>
      </c>
      <c r="AP13" t="str">
        <f t="shared" si="12"/>
        <v>GO</v>
      </c>
      <c r="AQ13">
        <f t="shared" si="13"/>
        <v>35000</v>
      </c>
      <c r="AR13" t="str">
        <f t="shared" ca="1" si="14"/>
        <v>cu</v>
      </c>
      <c r="AS13" t="str">
        <f t="shared" si="15"/>
        <v>EN</v>
      </c>
      <c r="AT13">
        <f t="shared" si="16"/>
        <v>170</v>
      </c>
      <c r="AU13" t="str">
        <f t="shared" ca="1" si="17"/>
        <v/>
      </c>
      <c r="AV13" t="str">
        <f t="shared" si="18"/>
        <v/>
      </c>
      <c r="AW13" t="str">
        <f t="shared" si="19"/>
        <v/>
      </c>
      <c r="AX13" t="str">
        <f t="shared" ca="1" si="20"/>
        <v/>
      </c>
      <c r="AY13" t="str">
        <f t="shared" si="21"/>
        <v/>
      </c>
      <c r="AZ13" t="str">
        <f t="shared" si="22"/>
        <v/>
      </c>
      <c r="BA13" t="str">
        <f t="shared" ca="1" si="58"/>
        <v>,{"id":"ev4_conti_1","key":987,"tp1":"cu","vl1":"EN","cn1":80,"tp2":"cu","vl2":"GO","cn2":35000,"tp3":"cu","vl3":"EN","cn3":170}</v>
      </c>
      <c r="BB13" t="str">
        <f t="shared" ca="1" si="23"/>
        <v>{"id":"ev4_conti_1","key":987,"tp1":"cu","vl1":"EN","cn1":80,"tp2":"cu","vl2":"GO","cn2":35000,"tp3":"cu","vl3":"EN","cn3":170}</v>
      </c>
      <c r="BI13" t="s">
        <v>143</v>
      </c>
      <c r="BM13">
        <v>12</v>
      </c>
      <c r="BN13" t="s">
        <v>295</v>
      </c>
      <c r="BO13">
        <v>18.989999999999998</v>
      </c>
      <c r="BP13">
        <v>29000</v>
      </c>
      <c r="BQ13">
        <f t="shared" si="24"/>
        <v>11</v>
      </c>
    </row>
    <row r="14" spans="1:71">
      <c r="A14" t="s">
        <v>70</v>
      </c>
      <c r="E14" t="str">
        <f t="shared" si="0"/>
        <v>ev4_conti_2</v>
      </c>
      <c r="F14" t="str">
        <f t="shared" si="55"/>
        <v>ev4</v>
      </c>
      <c r="G14">
        <f t="shared" si="56"/>
        <v>1</v>
      </c>
      <c r="H14">
        <v>2</v>
      </c>
      <c r="I14" t="b">
        <v>1</v>
      </c>
      <c r="K14" t="str">
        <f t="shared" si="28"/>
        <v/>
      </c>
      <c r="M14" t="str">
        <f t="shared" si="1"/>
        <v/>
      </c>
      <c r="N14" t="str">
        <f t="shared" si="2"/>
        <v/>
      </c>
      <c r="P14">
        <v>261</v>
      </c>
      <c r="Q14">
        <f t="shared" si="57"/>
        <v>261</v>
      </c>
      <c r="R14" t="str">
        <f t="shared" ca="1" si="101"/>
        <v>cu</v>
      </c>
      <c r="S14" t="s">
        <v>16</v>
      </c>
      <c r="T14" t="s">
        <v>36</v>
      </c>
      <c r="U14">
        <v>150</v>
      </c>
      <c r="V14" t="str">
        <f t="shared" ca="1" si="102"/>
        <v/>
      </c>
      <c r="Z14" t="str">
        <f t="shared" ca="1" si="103"/>
        <v/>
      </c>
      <c r="AD14" t="str">
        <f t="shared" ca="1" si="104"/>
        <v/>
      </c>
      <c r="AH14" t="str">
        <f t="shared" ca="1" si="105"/>
        <v/>
      </c>
      <c r="AL14" t="str">
        <f t="shared" ca="1" si="8"/>
        <v>cu</v>
      </c>
      <c r="AM14" t="str">
        <f t="shared" si="9"/>
        <v>EN</v>
      </c>
      <c r="AN14">
        <f t="shared" si="10"/>
        <v>150</v>
      </c>
      <c r="AO14" t="str">
        <f t="shared" ca="1" si="11"/>
        <v/>
      </c>
      <c r="AP14" t="str">
        <f t="shared" si="12"/>
        <v/>
      </c>
      <c r="AQ14" t="str">
        <f t="shared" si="13"/>
        <v/>
      </c>
      <c r="AR14" t="str">
        <f t="shared" ca="1" si="14"/>
        <v/>
      </c>
      <c r="AS14" t="str">
        <f t="shared" si="15"/>
        <v/>
      </c>
      <c r="AT14" t="str">
        <f t="shared" si="16"/>
        <v/>
      </c>
      <c r="AU14" t="str">
        <f t="shared" ca="1" si="17"/>
        <v/>
      </c>
      <c r="AV14" t="str">
        <f t="shared" si="18"/>
        <v/>
      </c>
      <c r="AW14" t="str">
        <f t="shared" si="19"/>
        <v/>
      </c>
      <c r="AX14" t="str">
        <f t="shared" ca="1" si="20"/>
        <v/>
      </c>
      <c r="AY14" t="str">
        <f t="shared" si="21"/>
        <v/>
      </c>
      <c r="AZ14" t="str">
        <f t="shared" si="22"/>
        <v/>
      </c>
      <c r="BA14" t="str">
        <f t="shared" ca="1" si="58"/>
        <v>,{"id":"ev4_conti_1","key":987,"tp1":"cu","vl1":"EN","cn1":80,"tp2":"cu","vl2":"GO","cn2":35000,"tp3":"cu","vl3":"EN","cn3":170},{"id":"ev4_conti_2","key":261,"tp1":"cu","vl1":"EN","cn1":150}</v>
      </c>
      <c r="BB14" t="str">
        <f t="shared" ca="1" si="23"/>
        <v>{"id":"ev4_conti_2","key":261,"tp1":"cu","vl1":"EN","cn1":150}</v>
      </c>
      <c r="BI14" t="s">
        <v>144</v>
      </c>
      <c r="BM14">
        <v>13</v>
      </c>
      <c r="BN14" t="s">
        <v>296</v>
      </c>
      <c r="BO14">
        <v>19.989999999999998</v>
      </c>
      <c r="BP14">
        <v>30000</v>
      </c>
      <c r="BQ14">
        <f t="shared" si="24"/>
        <v>1</v>
      </c>
    </row>
    <row r="15" spans="1:71">
      <c r="A15" t="s">
        <v>61</v>
      </c>
      <c r="E15" t="str">
        <f t="shared" si="0"/>
        <v>ev4_conti_3</v>
      </c>
      <c r="F15" t="str">
        <f t="shared" si="55"/>
        <v>ev4</v>
      </c>
      <c r="G15">
        <f t="shared" si="56"/>
        <v>4</v>
      </c>
      <c r="H15">
        <v>3</v>
      </c>
      <c r="I15" t="b">
        <v>0</v>
      </c>
      <c r="K15" t="str">
        <f t="shared" si="28"/>
        <v>가격필요</v>
      </c>
      <c r="M15">
        <v>1.99</v>
      </c>
      <c r="N15">
        <v>2500</v>
      </c>
      <c r="O15" t="s">
        <v>61</v>
      </c>
      <c r="P15">
        <v>390</v>
      </c>
      <c r="Q15">
        <f t="shared" si="57"/>
        <v>390</v>
      </c>
      <c r="R15" t="str">
        <f t="shared" ca="1" si="101"/>
        <v>cu</v>
      </c>
      <c r="S15" t="s">
        <v>16</v>
      </c>
      <c r="T15" t="s">
        <v>15</v>
      </c>
      <c r="U15">
        <v>20000</v>
      </c>
      <c r="V15" t="str">
        <f t="shared" ca="1" si="102"/>
        <v>cu</v>
      </c>
      <c r="W15" t="s">
        <v>16</v>
      </c>
      <c r="X15" t="s">
        <v>36</v>
      </c>
      <c r="Y15">
        <v>150</v>
      </c>
      <c r="Z15" t="str">
        <f t="shared" ca="1" si="103"/>
        <v>cu</v>
      </c>
      <c r="AA15" t="s">
        <v>16</v>
      </c>
      <c r="AB15" t="s">
        <v>15</v>
      </c>
      <c r="AC15">
        <v>35000</v>
      </c>
      <c r="AD15" t="str">
        <f t="shared" ca="1" si="104"/>
        <v>cu</v>
      </c>
      <c r="AE15" t="s">
        <v>16</v>
      </c>
      <c r="AF15" t="s">
        <v>36</v>
      </c>
      <c r="AG15">
        <v>200</v>
      </c>
      <c r="AH15" t="str">
        <f t="shared" ca="1" si="105"/>
        <v/>
      </c>
      <c r="AL15" t="str">
        <f t="shared" ca="1" si="8"/>
        <v>cu</v>
      </c>
      <c r="AM15" t="str">
        <f t="shared" si="9"/>
        <v>GO</v>
      </c>
      <c r="AN15">
        <f t="shared" si="10"/>
        <v>20000</v>
      </c>
      <c r="AO15" t="str">
        <f t="shared" ca="1" si="11"/>
        <v>cu</v>
      </c>
      <c r="AP15" t="str">
        <f t="shared" si="12"/>
        <v>EN</v>
      </c>
      <c r="AQ15">
        <f t="shared" si="13"/>
        <v>150</v>
      </c>
      <c r="AR15" t="str">
        <f t="shared" ca="1" si="14"/>
        <v>cu</v>
      </c>
      <c r="AS15" t="str">
        <f t="shared" si="15"/>
        <v>GO</v>
      </c>
      <c r="AT15">
        <f t="shared" si="16"/>
        <v>35000</v>
      </c>
      <c r="AU15" t="str">
        <f t="shared" ca="1" si="17"/>
        <v>cu</v>
      </c>
      <c r="AV15" t="str">
        <f t="shared" si="18"/>
        <v>EN</v>
      </c>
      <c r="AW15">
        <f t="shared" si="19"/>
        <v>200</v>
      </c>
      <c r="AX15" t="str">
        <f t="shared" ca="1" si="20"/>
        <v/>
      </c>
      <c r="AY15" t="str">
        <f t="shared" si="21"/>
        <v/>
      </c>
      <c r="AZ15" t="str">
        <f t="shared" si="22"/>
        <v/>
      </c>
      <c r="BA15" t="str">
        <f t="shared" ca="1" si="58"/>
        <v>,{"id":"ev4_conti_1","key":987,"tp1":"cu","vl1":"EN","cn1":80,"tp2":"cu","vl2":"GO","cn2":35000,"tp3":"cu","vl3":"EN","cn3":170},{"id":"ev4_conti_2","key":261,"tp1":"cu","vl1":"EN","cn1":150}</v>
      </c>
      <c r="BB15" t="str">
        <f t="shared" si="23"/>
        <v/>
      </c>
      <c r="BM15">
        <v>14</v>
      </c>
      <c r="BN15" t="s">
        <v>297</v>
      </c>
      <c r="BO15">
        <v>29.99</v>
      </c>
      <c r="BP15">
        <v>45000</v>
      </c>
      <c r="BQ15">
        <f t="shared" si="24"/>
        <v>14</v>
      </c>
    </row>
    <row r="16" spans="1:71">
      <c r="A16" t="s">
        <v>62</v>
      </c>
      <c r="E16" t="str">
        <f t="shared" si="0"/>
        <v>ev4_conti_4</v>
      </c>
      <c r="F16" t="str">
        <f t="shared" si="55"/>
        <v>ev4</v>
      </c>
      <c r="G16">
        <f t="shared" si="56"/>
        <v>2</v>
      </c>
      <c r="H16">
        <v>4</v>
      </c>
      <c r="I16" t="b">
        <v>1</v>
      </c>
      <c r="K16" t="str">
        <f t="shared" si="28"/>
        <v/>
      </c>
      <c r="M16" t="str">
        <f>IF(ISBLANK($L16),"",VLOOKUP($L16,$BN:$BP,MATCH($BO$1,$BN$1:$BP$1,0),0))</f>
        <v/>
      </c>
      <c r="N16" t="str">
        <f>IF(ISBLANK($L16),"",VLOOKUP($L16,$BN:$BP,MATCH($BP$1,$BN$1:$BP$1,0),0))</f>
        <v/>
      </c>
      <c r="P16">
        <v>997</v>
      </c>
      <c r="Q16">
        <f t="shared" si="57"/>
        <v>997</v>
      </c>
      <c r="R16" t="str">
        <f t="shared" ca="1" si="101"/>
        <v>cu</v>
      </c>
      <c r="S16" t="s">
        <v>16</v>
      </c>
      <c r="T16" t="s">
        <v>36</v>
      </c>
      <c r="U16">
        <v>150</v>
      </c>
      <c r="V16" t="str">
        <f t="shared" ca="1" si="102"/>
        <v>cu</v>
      </c>
      <c r="W16" t="s">
        <v>16</v>
      </c>
      <c r="X16" t="s">
        <v>15</v>
      </c>
      <c r="Y16">
        <v>20000</v>
      </c>
      <c r="Z16" t="str">
        <f t="shared" ca="1" si="103"/>
        <v/>
      </c>
      <c r="AD16" t="str">
        <f t="shared" ca="1" si="104"/>
        <v/>
      </c>
      <c r="AH16" t="str">
        <f t="shared" ca="1" si="105"/>
        <v/>
      </c>
      <c r="AL16" t="str">
        <f t="shared" ca="1" si="8"/>
        <v>cu</v>
      </c>
      <c r="AM16" t="str">
        <f t="shared" si="9"/>
        <v>EN</v>
      </c>
      <c r="AN16">
        <f t="shared" si="10"/>
        <v>150</v>
      </c>
      <c r="AO16" t="str">
        <f t="shared" ca="1" si="11"/>
        <v>cu</v>
      </c>
      <c r="AP16" t="str">
        <f t="shared" si="12"/>
        <v>GO</v>
      </c>
      <c r="AQ16">
        <f t="shared" si="13"/>
        <v>20000</v>
      </c>
      <c r="AR16" t="str">
        <f t="shared" ca="1" si="14"/>
        <v/>
      </c>
      <c r="AS16" t="str">
        <f t="shared" si="15"/>
        <v/>
      </c>
      <c r="AT16" t="str">
        <f t="shared" si="16"/>
        <v/>
      </c>
      <c r="AU16" t="str">
        <f t="shared" ca="1" si="17"/>
        <v/>
      </c>
      <c r="AV16" t="str">
        <f t="shared" si="18"/>
        <v/>
      </c>
      <c r="AW16" t="str">
        <f t="shared" si="19"/>
        <v/>
      </c>
      <c r="AX16" t="str">
        <f t="shared" ca="1" si="20"/>
        <v/>
      </c>
      <c r="AY16" t="str">
        <f t="shared" si="21"/>
        <v/>
      </c>
      <c r="AZ16" t="str">
        <f t="shared" si="22"/>
        <v/>
      </c>
      <c r="BA16" t="str">
        <f t="shared" ca="1" si="5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</v>
      </c>
      <c r="BB16" t="str">
        <f t="shared" ca="1" si="23"/>
        <v>{"id":"ev4_conti_4","key":997,"tp1":"cu","vl1":"EN","cn1":150,"tp2":"cu","vl2":"GO","cn2":20000}</v>
      </c>
      <c r="BM16">
        <v>15</v>
      </c>
      <c r="BN16" t="s">
        <v>298</v>
      </c>
      <c r="BO16">
        <v>49.99</v>
      </c>
      <c r="BP16">
        <v>79000</v>
      </c>
      <c r="BQ16">
        <f t="shared" si="24"/>
        <v>1</v>
      </c>
    </row>
    <row r="17" spans="1:69">
      <c r="A17" t="s">
        <v>63</v>
      </c>
      <c r="E17" t="str">
        <f>A17</f>
        <v>ev5_oneplustwo_1</v>
      </c>
      <c r="F17" t="str">
        <f t="shared" si="55"/>
        <v>ev5</v>
      </c>
      <c r="G17">
        <f>COUNTA(S17,W17,AA17,AE17,AI17)</f>
        <v>4</v>
      </c>
      <c r="H17">
        <v>1</v>
      </c>
      <c r="I17" t="b">
        <v>0</v>
      </c>
      <c r="K17" t="str">
        <f t="shared" si="28"/>
        <v>가격필요</v>
      </c>
      <c r="M17">
        <v>19.989999999999998</v>
      </c>
      <c r="N17">
        <v>25000</v>
      </c>
      <c r="O17" t="s">
        <v>63</v>
      </c>
      <c r="P17">
        <v>384</v>
      </c>
      <c r="Q17">
        <f t="shared" si="57"/>
        <v>384</v>
      </c>
      <c r="R17" t="str">
        <f t="shared" ref="R17:R47" ca="1" si="106">IF(ISBLANK(S17),"",
VLOOKUP(S17,OFFSET(INDIRECT("$A:$B"),0,MATCH(S$1&amp;"_Verify",INDIRECT("$1:$1"),0)-1),2,0)
)</f>
        <v>cu</v>
      </c>
      <c r="S17" t="s">
        <v>16</v>
      </c>
      <c r="T17" t="s">
        <v>36</v>
      </c>
      <c r="U17">
        <v>350</v>
      </c>
      <c r="V17" t="str">
        <f ca="1">IF(ISBLANK(W17),"",
VLOOKUP(W17,OFFSET(INDIRECT("$A:$B"),0,MATCH(W$1&amp;"_Verify",INDIRECT("$1:$1"),0)-1),2,0)
)</f>
        <v>cu</v>
      </c>
      <c r="W17" t="s">
        <v>16</v>
      </c>
      <c r="X17" t="s">
        <v>15</v>
      </c>
      <c r="Y17">
        <v>80000</v>
      </c>
      <c r="Z17" t="str">
        <f ca="1">IF(ISBLANK(AA17),"",
VLOOKUP(AA17,OFFSET(INDIRECT("$A:$B"),0,MATCH(AA$1&amp;"_Verify",INDIRECT("$1:$1"),0)-1),2,0)
)</f>
        <v>cu</v>
      </c>
      <c r="AA17" t="s">
        <v>16</v>
      </c>
      <c r="AB17" t="s">
        <v>36</v>
      </c>
      <c r="AC17">
        <v>800</v>
      </c>
      <c r="AD17" t="str">
        <f ca="1">IF(ISBLANK(AE17),"",
VLOOKUP(AE17,OFFSET(INDIRECT("$A:$B"),0,MATCH(AE$1&amp;"_Verify",INDIRECT("$1:$1"),0)-1),2,0)
)</f>
        <v>cu</v>
      </c>
      <c r="AE17" t="s">
        <v>16</v>
      </c>
      <c r="AF17" t="s">
        <v>15</v>
      </c>
      <c r="AG17">
        <v>100000</v>
      </c>
      <c r="AH17" t="str">
        <f ca="1">IF(ISBLANK(AI17),"",
VLOOKUP(AI17,OFFSET(INDIRECT("$A:$B"),0,MATCH(AI$1&amp;"_Verify",INDIRECT("$1:$1"),0)-1),2,0)
)</f>
        <v/>
      </c>
      <c r="AL17" t="str">
        <f ca="1">IF(LEN(R17)=0,"",R17)</f>
        <v>cu</v>
      </c>
      <c r="AM17" t="str">
        <f t="shared" ref="AM17:AO21" si="107">IF(LEN(T17)=0,"",T17)</f>
        <v>EN</v>
      </c>
      <c r="AN17">
        <f t="shared" si="107"/>
        <v>350</v>
      </c>
      <c r="AO17" t="str">
        <f t="shared" ca="1" si="107"/>
        <v>cu</v>
      </c>
      <c r="AP17" t="str">
        <f t="shared" ref="AP17:AR21" si="108">IF(LEN(X17)=0,"",X17)</f>
        <v>GO</v>
      </c>
      <c r="AQ17">
        <f t="shared" si="108"/>
        <v>80000</v>
      </c>
      <c r="AR17" t="str">
        <f t="shared" ca="1" si="108"/>
        <v>cu</v>
      </c>
      <c r="AS17" t="str">
        <f t="shared" ref="AS17:AU21" si="109">IF(LEN(AB17)=0,"",AB17)</f>
        <v>EN</v>
      </c>
      <c r="AT17">
        <f t="shared" si="109"/>
        <v>800</v>
      </c>
      <c r="AU17" t="str">
        <f t="shared" ca="1" si="109"/>
        <v>cu</v>
      </c>
      <c r="AV17" t="str">
        <f t="shared" ref="AV17:AX21" si="110">IF(LEN(AF17)=0,"",AF17)</f>
        <v>GO</v>
      </c>
      <c r="AW17">
        <f t="shared" si="110"/>
        <v>100000</v>
      </c>
      <c r="AX17" t="str">
        <f t="shared" ca="1" si="110"/>
        <v/>
      </c>
      <c r="AY17" t="str">
        <f t="shared" ref="AY17:AZ21" si="111">IF(LEN(AJ17)=0,"",AJ17)</f>
        <v/>
      </c>
      <c r="AZ17" t="str">
        <f t="shared" si="111"/>
        <v/>
      </c>
      <c r="BA17" t="str">
        <f ca="1">IF(ROW()=2,BB17,OFFSET(BA17,-1,0)&amp;IF(LEN(BB17)=0,"",","&amp;BB17))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</v>
      </c>
      <c r="BB17" t="str">
        <f t="shared" si="23"/>
        <v/>
      </c>
      <c r="BM17">
        <v>16</v>
      </c>
      <c r="BN17" t="s">
        <v>299</v>
      </c>
      <c r="BO17">
        <v>64.989999999999995</v>
      </c>
      <c r="BP17">
        <v>99000</v>
      </c>
      <c r="BQ17">
        <f t="shared" si="24"/>
        <v>11</v>
      </c>
    </row>
    <row r="18" spans="1:69">
      <c r="A18" t="s">
        <v>64</v>
      </c>
      <c r="E18" t="str">
        <f>A18</f>
        <v>ev5_oneplustwo_2</v>
      </c>
      <c r="F18" t="str">
        <f t="shared" si="55"/>
        <v>ev5</v>
      </c>
      <c r="G18">
        <f>COUNTA(S18,W18,AA18,AE18,AI18)</f>
        <v>3</v>
      </c>
      <c r="H18">
        <v>2</v>
      </c>
      <c r="I18" t="b">
        <v>1</v>
      </c>
      <c r="K18" t="str">
        <f t="shared" si="28"/>
        <v/>
      </c>
      <c r="M18" t="str">
        <f t="shared" ref="M18:M49" si="112">IF(ISBLANK($L18),"",VLOOKUP($L18,$BN:$BP,MATCH($BO$1,$BN$1:$BP$1,0),0))</f>
        <v/>
      </c>
      <c r="N18" t="str">
        <f t="shared" ref="N18:N49" si="113">IF(ISBLANK($L18),"",VLOOKUP($L18,$BN:$BP,MATCH($BP$1,$BN$1:$BP$1,0),0))</f>
        <v/>
      </c>
      <c r="P18">
        <v>619</v>
      </c>
      <c r="Q18">
        <f t="shared" si="57"/>
        <v>619</v>
      </c>
      <c r="R18" t="str">
        <f t="shared" ca="1" si="106"/>
        <v>cu</v>
      </c>
      <c r="S18" t="s">
        <v>16</v>
      </c>
      <c r="T18" t="s">
        <v>15</v>
      </c>
      <c r="U18">
        <v>50000</v>
      </c>
      <c r="V18" t="str">
        <f ca="1">IF(ISBLANK(W18),"",
VLOOKUP(W18,OFFSET(INDIRECT("$A:$B"),0,MATCH(W$1&amp;"_Verify",INDIRECT("$1:$1"),0)-1),2,0)
)</f>
        <v>cu</v>
      </c>
      <c r="W18" t="s">
        <v>16</v>
      </c>
      <c r="X18" t="s">
        <v>36</v>
      </c>
      <c r="Y18">
        <v>500</v>
      </c>
      <c r="Z18" t="str">
        <f ca="1">IF(ISBLANK(AA18),"",
VLOOKUP(AA18,OFFSET(INDIRECT("$A:$B"),0,MATCH(AA$1&amp;"_Verify",INDIRECT("$1:$1"),0)-1),2,0)
)</f>
        <v>cu</v>
      </c>
      <c r="AA18" t="s">
        <v>16</v>
      </c>
      <c r="AB18" t="s">
        <v>15</v>
      </c>
      <c r="AC18">
        <v>70000</v>
      </c>
      <c r="AD18" t="str">
        <f ca="1">IF(ISBLANK(AE18),"",
VLOOKUP(AE18,OFFSET(INDIRECT("$A:$B"),0,MATCH(AE$1&amp;"_Verify",INDIRECT("$1:$1"),0)-1),2,0)
)</f>
        <v/>
      </c>
      <c r="AH18" t="str">
        <f ca="1">IF(ISBLANK(AI18),"",
VLOOKUP(AI18,OFFSET(INDIRECT("$A:$B"),0,MATCH(AI$1&amp;"_Verify",INDIRECT("$1:$1"),0)-1),2,0)
)</f>
        <v/>
      </c>
      <c r="AL18" t="str">
        <f ca="1">IF(LEN(R18)=0,"",R18)</f>
        <v>cu</v>
      </c>
      <c r="AM18" t="str">
        <f t="shared" si="107"/>
        <v>GO</v>
      </c>
      <c r="AN18">
        <f t="shared" si="107"/>
        <v>50000</v>
      </c>
      <c r="AO18" t="str">
        <f t="shared" ca="1" si="107"/>
        <v>cu</v>
      </c>
      <c r="AP18" t="str">
        <f t="shared" si="108"/>
        <v>EN</v>
      </c>
      <c r="AQ18">
        <f t="shared" si="108"/>
        <v>500</v>
      </c>
      <c r="AR18" t="str">
        <f t="shared" ca="1" si="108"/>
        <v>cu</v>
      </c>
      <c r="AS18" t="str">
        <f t="shared" si="109"/>
        <v>GO</v>
      </c>
      <c r="AT18">
        <f t="shared" si="109"/>
        <v>70000</v>
      </c>
      <c r="AU18" t="str">
        <f t="shared" ca="1" si="109"/>
        <v/>
      </c>
      <c r="AV18" t="str">
        <f t="shared" si="110"/>
        <v/>
      </c>
      <c r="AW18" t="str">
        <f t="shared" si="110"/>
        <v/>
      </c>
      <c r="AX18" t="str">
        <f t="shared" ca="1" si="110"/>
        <v/>
      </c>
      <c r="AY18" t="str">
        <f t="shared" si="111"/>
        <v/>
      </c>
      <c r="AZ18" t="str">
        <f t="shared" si="111"/>
        <v/>
      </c>
      <c r="BA18" t="str">
        <f ca="1">IF(ROW()=2,BB18,OFFSET(BA18,-1,0)&amp;IF(LEN(BB18)=0,"",","&amp;BB18))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</v>
      </c>
      <c r="BB18" t="str">
        <f t="shared" ca="1" si="23"/>
        <v>{"id":"ev5_oneplustwo_2","key":619,"tp1":"cu","vl1":"GO","cn1":50000,"tp2":"cu","vl2":"EN","cn2":500,"tp3":"cu","vl3":"GO","cn3":70000}</v>
      </c>
      <c r="BM18">
        <v>17</v>
      </c>
      <c r="BN18" t="s">
        <v>300</v>
      </c>
      <c r="BO18">
        <v>79.989999999999995</v>
      </c>
      <c r="BP18">
        <v>119000</v>
      </c>
      <c r="BQ18">
        <f t="shared" si="24"/>
        <v>0</v>
      </c>
    </row>
    <row r="19" spans="1:69">
      <c r="A19" t="s">
        <v>65</v>
      </c>
      <c r="E19" t="str">
        <f>A19</f>
        <v>ev5_oneplustwo_3</v>
      </c>
      <c r="F19" t="str">
        <f t="shared" si="55"/>
        <v>ev5</v>
      </c>
      <c r="G19">
        <f>COUNTA(S19,W19,AA19,AE19,AI19)</f>
        <v>4</v>
      </c>
      <c r="H19">
        <v>3</v>
      </c>
      <c r="I19" t="b">
        <v>1</v>
      </c>
      <c r="K19" t="str">
        <f t="shared" si="28"/>
        <v/>
      </c>
      <c r="M19" t="str">
        <f t="shared" si="112"/>
        <v/>
      </c>
      <c r="N19" t="str">
        <f t="shared" si="113"/>
        <v/>
      </c>
      <c r="P19">
        <v>150</v>
      </c>
      <c r="Q19">
        <f t="shared" si="57"/>
        <v>150</v>
      </c>
      <c r="R19" t="str">
        <f t="shared" ca="1" si="106"/>
        <v>cu</v>
      </c>
      <c r="S19" t="s">
        <v>16</v>
      </c>
      <c r="T19" t="s">
        <v>36</v>
      </c>
      <c r="U19">
        <v>450</v>
      </c>
      <c r="V19" t="str">
        <f ca="1">IF(ISBLANK(W19),"",
VLOOKUP(W19,OFFSET(INDIRECT("$A:$B"),0,MATCH(W$1&amp;"_Verify",INDIRECT("$1:$1"),0)-1),2,0)
)</f>
        <v>cu</v>
      </c>
      <c r="W19" t="s">
        <v>16</v>
      </c>
      <c r="X19" t="s">
        <v>15</v>
      </c>
      <c r="Y19">
        <v>60000</v>
      </c>
      <c r="Z19" t="str">
        <f ca="1">IF(ISBLANK(AA19),"",
VLOOKUP(AA19,OFFSET(INDIRECT("$A:$B"),0,MATCH(AA$1&amp;"_Verify",INDIRECT("$1:$1"),0)-1),2,0)
)</f>
        <v>cu</v>
      </c>
      <c r="AA19" t="s">
        <v>16</v>
      </c>
      <c r="AB19" t="s">
        <v>15</v>
      </c>
      <c r="AC19">
        <v>90000</v>
      </c>
      <c r="AD19" t="str">
        <f ca="1">IF(ISBLANK(AE19),"",
VLOOKUP(AE19,OFFSET(INDIRECT("$A:$B"),0,MATCH(AE$1&amp;"_Verify",INDIRECT("$1:$1"),0)-1),2,0)
)</f>
        <v>cu</v>
      </c>
      <c r="AE19" t="s">
        <v>16</v>
      </c>
      <c r="AF19" t="s">
        <v>36</v>
      </c>
      <c r="AG19">
        <v>650</v>
      </c>
      <c r="AH19" t="str">
        <f ca="1">IF(ISBLANK(AI19),"",
VLOOKUP(AI19,OFFSET(INDIRECT("$A:$B"),0,MATCH(AI$1&amp;"_Verify",INDIRECT("$1:$1"),0)-1),2,0)
)</f>
        <v/>
      </c>
      <c r="AL19" t="str">
        <f ca="1">IF(LEN(R19)=0,"",R19)</f>
        <v>cu</v>
      </c>
      <c r="AM19" t="str">
        <f t="shared" si="107"/>
        <v>EN</v>
      </c>
      <c r="AN19">
        <f t="shared" si="107"/>
        <v>450</v>
      </c>
      <c r="AO19" t="str">
        <f t="shared" ca="1" si="107"/>
        <v>cu</v>
      </c>
      <c r="AP19" t="str">
        <f t="shared" si="108"/>
        <v>GO</v>
      </c>
      <c r="AQ19">
        <f t="shared" si="108"/>
        <v>60000</v>
      </c>
      <c r="AR19" t="str">
        <f t="shared" ca="1" si="108"/>
        <v>cu</v>
      </c>
      <c r="AS19" t="str">
        <f t="shared" si="109"/>
        <v>GO</v>
      </c>
      <c r="AT19">
        <f t="shared" si="109"/>
        <v>90000</v>
      </c>
      <c r="AU19" t="str">
        <f t="shared" ca="1" si="109"/>
        <v>cu</v>
      </c>
      <c r="AV19" t="str">
        <f t="shared" si="110"/>
        <v>EN</v>
      </c>
      <c r="AW19">
        <f t="shared" si="110"/>
        <v>650</v>
      </c>
      <c r="AX19" t="str">
        <f t="shared" ca="1" si="110"/>
        <v/>
      </c>
      <c r="AY19" t="str">
        <f t="shared" si="111"/>
        <v/>
      </c>
      <c r="AZ19" t="str">
        <f t="shared" si="111"/>
        <v/>
      </c>
      <c r="BA19" t="str">
        <f ca="1">IF(ROW()=2,BB19,OFFSET(BA19,-1,0)&amp;IF(LEN(BB19)=0,"",","&amp;BB19))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19" t="str">
        <f t="shared" ca="1" si="23"/>
        <v>{"id":"ev5_oneplustwo_3","key":150,"tp1":"cu","vl1":"EN","cn1":450,"tp2":"cu","vl2":"GO","cn2":60000,"tp3":"cu","vl3":"GO","cn3":90000,"tp4":"cu","vl4":"EN","cn4":650}</v>
      </c>
      <c r="BM19">
        <v>18</v>
      </c>
      <c r="BN19" t="s">
        <v>301</v>
      </c>
      <c r="BO19">
        <v>99.99</v>
      </c>
      <c r="BP19">
        <v>149000</v>
      </c>
      <c r="BQ19">
        <f t="shared" si="24"/>
        <v>2</v>
      </c>
    </row>
    <row r="20" spans="1:69">
      <c r="A20" t="s">
        <v>202</v>
      </c>
      <c r="C20" t="s">
        <v>327</v>
      </c>
      <c r="D20" t="s">
        <v>328</v>
      </c>
      <c r="E20" t="str">
        <f t="shared" ref="E20:E21" si="114">A20</f>
        <v>ev11_flashsale</v>
      </c>
      <c r="F20" t="str">
        <f t="shared" ref="F20:F21" si="115">IF(ISERROR(FIND("_",A20)),A20,
LEFT(A20,FIND("_",A20)-1))</f>
        <v>ev11</v>
      </c>
      <c r="G20">
        <f t="shared" ref="G20:G21" si="116">COUNTA(S20,W20,AA20,AE20,AI20)</f>
        <v>2</v>
      </c>
      <c r="I20" t="b">
        <v>0</v>
      </c>
      <c r="K20" t="str">
        <f t="shared" si="28"/>
        <v/>
      </c>
      <c r="L20" t="s">
        <v>294</v>
      </c>
      <c r="M20">
        <f t="shared" si="112"/>
        <v>11.99</v>
      </c>
      <c r="N20">
        <f t="shared" si="113"/>
        <v>19000</v>
      </c>
      <c r="O20" t="s">
        <v>201</v>
      </c>
      <c r="P20">
        <v>682</v>
      </c>
      <c r="Q20">
        <f t="shared" ref="Q20:Q21" si="117">P20</f>
        <v>682</v>
      </c>
      <c r="R20" t="str">
        <f t="shared" ca="1" si="106"/>
        <v>cu</v>
      </c>
      <c r="S20" t="s">
        <v>16</v>
      </c>
      <c r="T20" t="s">
        <v>56</v>
      </c>
      <c r="U20">
        <v>700</v>
      </c>
      <c r="V20" t="str">
        <f t="shared" ref="V20:V21" ca="1" si="118">IF(ISBLANK(W20),"",
VLOOKUP(W20,OFFSET(INDIRECT("$A:$B"),0,MATCH(W$1&amp;"_Verify",INDIRECT("$1:$1"),0)-1),2,0)
)</f>
        <v>cu</v>
      </c>
      <c r="W20" t="s">
        <v>16</v>
      </c>
      <c r="X20" t="s">
        <v>176</v>
      </c>
      <c r="Y20">
        <v>50000</v>
      </c>
      <c r="Z20" t="str">
        <f t="shared" ref="Z20:Z21" ca="1" si="119">IF(ISBLANK(AA20),"",
VLOOKUP(AA20,OFFSET(INDIRECT("$A:$B"),0,MATCH(AA$1&amp;"_Verify",INDIRECT("$1:$1"),0)-1),2,0)
)</f>
        <v/>
      </c>
      <c r="AD20" t="str">
        <f t="shared" ref="AD20:AD21" ca="1" si="120">IF(ISBLANK(AE20),"",
VLOOKUP(AE20,OFFSET(INDIRECT("$A:$B"),0,MATCH(AE$1&amp;"_Verify",INDIRECT("$1:$1"),0)-1),2,0)
)</f>
        <v/>
      </c>
      <c r="AH20" t="str">
        <f t="shared" ref="AH20:AH21" ca="1" si="121">IF(ISBLANK(AI20),"",
VLOOKUP(AI20,OFFSET(INDIRECT("$A:$B"),0,MATCH(AI$1&amp;"_Verify",INDIRECT("$1:$1"),0)-1),2,0)
)</f>
        <v/>
      </c>
      <c r="AL20" t="str">
        <f t="shared" ref="AL20:AL21" ca="1" si="122">IF(LEN(R20)=0,"",R20)</f>
        <v>cu</v>
      </c>
      <c r="AM20" t="str">
        <f t="shared" si="107"/>
        <v>EN</v>
      </c>
      <c r="AN20">
        <f t="shared" si="107"/>
        <v>700</v>
      </c>
      <c r="AO20" t="str">
        <f t="shared" ca="1" si="107"/>
        <v>cu</v>
      </c>
      <c r="AP20" t="str">
        <f t="shared" si="108"/>
        <v>GO</v>
      </c>
      <c r="AQ20">
        <f t="shared" si="108"/>
        <v>50000</v>
      </c>
      <c r="AR20" t="str">
        <f t="shared" ca="1" si="108"/>
        <v/>
      </c>
      <c r="AS20" t="str">
        <f t="shared" si="109"/>
        <v/>
      </c>
      <c r="AT20" t="str">
        <f t="shared" si="109"/>
        <v/>
      </c>
      <c r="AU20" t="str">
        <f t="shared" ca="1" si="109"/>
        <v/>
      </c>
      <c r="AV20" t="str">
        <f t="shared" si="110"/>
        <v/>
      </c>
      <c r="AW20" t="str">
        <f t="shared" si="110"/>
        <v/>
      </c>
      <c r="AX20" t="str">
        <f t="shared" ca="1" si="110"/>
        <v/>
      </c>
      <c r="AY20" t="str">
        <f t="shared" si="111"/>
        <v/>
      </c>
      <c r="AZ20" t="str">
        <f t="shared" si="111"/>
        <v/>
      </c>
      <c r="BA20" t="str">
        <f t="shared" ref="BA20:BA21" ca="1" si="123">IF(ROW()=2,BB20,OFFSET(BA20,-1,0)&amp;IF(LEN(BB20)=0,"",","&amp;BB20))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0" t="str">
        <f t="shared" si="23"/>
        <v/>
      </c>
    </row>
    <row r="21" spans="1:69">
      <c r="A21" t="s">
        <v>204</v>
      </c>
      <c r="C21" t="s">
        <v>329</v>
      </c>
      <c r="D21" t="s">
        <v>330</v>
      </c>
      <c r="E21" t="str">
        <f t="shared" si="114"/>
        <v>ev12_nuclearsale</v>
      </c>
      <c r="F21" t="str">
        <f t="shared" si="115"/>
        <v>ev12</v>
      </c>
      <c r="G21">
        <f t="shared" si="116"/>
        <v>2</v>
      </c>
      <c r="I21" t="b">
        <v>0</v>
      </c>
      <c r="K21" t="str">
        <f t="shared" si="28"/>
        <v/>
      </c>
      <c r="L21" t="s">
        <v>297</v>
      </c>
      <c r="M21">
        <f t="shared" si="112"/>
        <v>29.99</v>
      </c>
      <c r="N21">
        <f t="shared" si="113"/>
        <v>45000</v>
      </c>
      <c r="O21" t="s">
        <v>203</v>
      </c>
      <c r="P21">
        <v>601</v>
      </c>
      <c r="Q21">
        <f t="shared" si="117"/>
        <v>601</v>
      </c>
      <c r="R21" t="str">
        <f t="shared" ca="1" si="106"/>
        <v>cu</v>
      </c>
      <c r="S21" t="s">
        <v>16</v>
      </c>
      <c r="T21" t="s">
        <v>56</v>
      </c>
      <c r="U21">
        <v>800</v>
      </c>
      <c r="V21" t="str">
        <f t="shared" ca="1" si="118"/>
        <v>cu</v>
      </c>
      <c r="W21" t="s">
        <v>16</v>
      </c>
      <c r="X21" t="s">
        <v>176</v>
      </c>
      <c r="Y21">
        <v>30000</v>
      </c>
      <c r="Z21" t="str">
        <f t="shared" ca="1" si="119"/>
        <v/>
      </c>
      <c r="AD21" t="str">
        <f t="shared" ca="1" si="120"/>
        <v/>
      </c>
      <c r="AH21" t="str">
        <f t="shared" ca="1" si="121"/>
        <v/>
      </c>
      <c r="AL21" t="str">
        <f t="shared" ca="1" si="122"/>
        <v>cu</v>
      </c>
      <c r="AM21" t="str">
        <f t="shared" si="107"/>
        <v>EN</v>
      </c>
      <c r="AN21">
        <f t="shared" si="107"/>
        <v>800</v>
      </c>
      <c r="AO21" t="str">
        <f t="shared" ca="1" si="107"/>
        <v>cu</v>
      </c>
      <c r="AP21" t="str">
        <f t="shared" si="108"/>
        <v>GO</v>
      </c>
      <c r="AQ21">
        <f t="shared" si="108"/>
        <v>30000</v>
      </c>
      <c r="AR21" t="str">
        <f t="shared" ca="1" si="108"/>
        <v/>
      </c>
      <c r="AS21" t="str">
        <f t="shared" si="109"/>
        <v/>
      </c>
      <c r="AT21" t="str">
        <f t="shared" si="109"/>
        <v/>
      </c>
      <c r="AU21" t="str">
        <f t="shared" ca="1" si="109"/>
        <v/>
      </c>
      <c r="AV21" t="str">
        <f t="shared" si="110"/>
        <v/>
      </c>
      <c r="AW21" t="str">
        <f t="shared" si="110"/>
        <v/>
      </c>
      <c r="AX21" t="str">
        <f t="shared" ca="1" si="110"/>
        <v/>
      </c>
      <c r="AY21" t="str">
        <f t="shared" si="111"/>
        <v/>
      </c>
      <c r="AZ21" t="str">
        <f t="shared" si="111"/>
        <v/>
      </c>
      <c r="BA21" t="str">
        <f t="shared" ca="1" si="12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1" t="str">
        <f t="shared" si="23"/>
        <v/>
      </c>
    </row>
    <row r="22" spans="1:69">
      <c r="A22" s="5" t="s">
        <v>168</v>
      </c>
      <c r="C22" t="s">
        <v>331</v>
      </c>
      <c r="D22" t="s">
        <v>332</v>
      </c>
      <c r="E22" t="str">
        <f>A22</f>
        <v>fortunewheel</v>
      </c>
      <c r="F22" t="str">
        <f t="shared" si="55"/>
        <v>fortunewheel</v>
      </c>
      <c r="G22">
        <f>COUNTA(S22,W22,AA22,AE22,AI22)</f>
        <v>1</v>
      </c>
      <c r="I22" t="b">
        <v>0</v>
      </c>
      <c r="K22" t="str">
        <f t="shared" si="28"/>
        <v/>
      </c>
      <c r="L22" t="s">
        <v>285</v>
      </c>
      <c r="M22">
        <f t="shared" si="112"/>
        <v>1.99</v>
      </c>
      <c r="N22">
        <f t="shared" si="113"/>
        <v>3000</v>
      </c>
      <c r="O22" t="s">
        <v>168</v>
      </c>
      <c r="P22">
        <v>797</v>
      </c>
      <c r="Q22">
        <f t="shared" si="57"/>
        <v>797</v>
      </c>
      <c r="R22" t="str">
        <f t="shared" ref="R22" ca="1" si="124">IF(ISBLANK(S22),"",
VLOOKUP(S22,OFFSET(INDIRECT("$A:$B"),0,MATCH(S$1&amp;"_Verify",INDIRECT("$1:$1"),0)-1),2,0)
)</f>
        <v>it</v>
      </c>
      <c r="S22" t="s">
        <v>33</v>
      </c>
      <c r="T22" t="s">
        <v>164</v>
      </c>
      <c r="U22">
        <v>1</v>
      </c>
      <c r="V22" t="str">
        <f ca="1">IF(ISBLANK(W22),"",
VLOOKUP(W22,OFFSET(INDIRECT("$A:$B"),0,MATCH(W$1&amp;"_Verify",INDIRECT("$1:$1"),0)-1),2,0)
)</f>
        <v/>
      </c>
      <c r="Z22" t="str">
        <f ca="1">IF(ISBLANK(AA22),"",
VLOOKUP(AA22,OFFSET(INDIRECT("$A:$B"),0,MATCH(AA$1&amp;"_Verify",INDIRECT("$1:$1"),0)-1),2,0)
)</f>
        <v/>
      </c>
      <c r="AD22" t="str">
        <f ca="1">IF(ISBLANK(AE22),"",
VLOOKUP(AE22,OFFSET(INDIRECT("$A:$B"),0,MATCH(AE$1&amp;"_Verify",INDIRECT("$1:$1"),0)-1),2,0)
)</f>
        <v/>
      </c>
      <c r="AH22" t="str">
        <f ca="1">IF(ISBLANK(AI22),"",
VLOOKUP(AI22,OFFSET(INDIRECT("$A:$B"),0,MATCH(AI$1&amp;"_Verify",INDIRECT("$1:$1"),0)-1),2,0)
)</f>
        <v/>
      </c>
      <c r="AL22" t="str">
        <f ca="1">IF(LEN(R22)=0,"",R22)</f>
        <v>it</v>
      </c>
      <c r="AM22" t="str">
        <f t="shared" ref="AM22" si="125">IF(LEN(T22)=0,"",T22)</f>
        <v>Cash_sFortuneWheel</v>
      </c>
      <c r="AN22">
        <f t="shared" ref="AN22" si="126">IF(LEN(U22)=0,"",U22)</f>
        <v>1</v>
      </c>
      <c r="AO22" t="str">
        <f t="shared" ref="AO22" ca="1" si="127">IF(LEN(V22)=0,"",V22)</f>
        <v/>
      </c>
      <c r="AP22" t="str">
        <f t="shared" ref="AP22" si="128">IF(LEN(X22)=0,"",X22)</f>
        <v/>
      </c>
      <c r="AQ22" t="str">
        <f t="shared" ref="AQ22" si="129">IF(LEN(Y22)=0,"",Y22)</f>
        <v/>
      </c>
      <c r="AR22" t="str">
        <f t="shared" ref="AR22" ca="1" si="130">IF(LEN(Z22)=0,"",Z22)</f>
        <v/>
      </c>
      <c r="AS22" t="str">
        <f t="shared" ref="AS22" si="131">IF(LEN(AB22)=0,"",AB22)</f>
        <v/>
      </c>
      <c r="AT22" t="str">
        <f t="shared" ref="AT22" si="132">IF(LEN(AC22)=0,"",AC22)</f>
        <v/>
      </c>
      <c r="AU22" t="str">
        <f t="shared" ref="AU22" ca="1" si="133">IF(LEN(AD22)=0,"",AD22)</f>
        <v/>
      </c>
      <c r="AV22" t="str">
        <f t="shared" ref="AV22" si="134">IF(LEN(AF22)=0,"",AF22)</f>
        <v/>
      </c>
      <c r="AW22" t="str">
        <f t="shared" ref="AW22" si="135">IF(LEN(AG22)=0,"",AG22)</f>
        <v/>
      </c>
      <c r="AX22" t="str">
        <f t="shared" ref="AX22" ca="1" si="136">IF(LEN(AH22)=0,"",AH22)</f>
        <v/>
      </c>
      <c r="AY22" t="str">
        <f t="shared" ref="AY22" si="137">IF(LEN(AJ22)=0,"",AJ22)</f>
        <v/>
      </c>
      <c r="AZ22" t="str">
        <f t="shared" ref="AZ22" si="138">IF(LEN(AK22)=0,"",AK22)</f>
        <v/>
      </c>
      <c r="BA22" t="str">
        <f ca="1">IF(ROW()=2,BB22,OFFSET(BA22,-1,0)&amp;IF(LEN(BB22)=0,"",","&amp;BB22))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2" t="str">
        <f t="shared" si="23"/>
        <v/>
      </c>
    </row>
    <row r="23" spans="1:69">
      <c r="A23" s="5" t="s">
        <v>205</v>
      </c>
      <c r="E23" t="str">
        <f>A23</f>
        <v>firstpurchase</v>
      </c>
      <c r="F23" t="str">
        <f t="shared" ref="F23" si="139">IF(ISERROR(FIND("_",A23)),A23,
LEFT(A23,FIND("_",A23)-1))</f>
        <v>firstpurchase</v>
      </c>
      <c r="G23">
        <f>COUNTA(S23,W23,AA23,AE23,AI23)</f>
        <v>3</v>
      </c>
      <c r="I23" t="b">
        <v>1</v>
      </c>
      <c r="K23" t="str">
        <f t="shared" si="28"/>
        <v/>
      </c>
      <c r="M23" t="str">
        <f t="shared" si="112"/>
        <v/>
      </c>
      <c r="N23" t="str">
        <f t="shared" si="113"/>
        <v/>
      </c>
      <c r="P23">
        <v>658</v>
      </c>
      <c r="Q23">
        <f t="shared" ref="Q23" si="140">P23</f>
        <v>658</v>
      </c>
      <c r="R23" t="str">
        <f t="shared" ref="R23" ca="1" si="141">IF(ISBLANK(S23),"",
VLOOKUP(S23,OFFSET(INDIRECT("$A:$B"),0,MATCH(S$1&amp;"_Verify",INDIRECT("$1:$1"),0)-1),2,0)
)</f>
        <v>it</v>
      </c>
      <c r="S23" t="s">
        <v>33</v>
      </c>
      <c r="T23" t="s">
        <v>420</v>
      </c>
      <c r="U23">
        <v>1</v>
      </c>
      <c r="V23" t="str">
        <f ca="1">IF(ISBLANK(W23),"",
VLOOKUP(W23,OFFSET(INDIRECT("$A:$B"),0,MATCH(W$1&amp;"_Verify",INDIRECT("$1:$1"),0)-1),2,0)
)</f>
        <v>cu</v>
      </c>
      <c r="W23" t="s">
        <v>16</v>
      </c>
      <c r="X23" t="s">
        <v>36</v>
      </c>
      <c r="Y23">
        <v>150</v>
      </c>
      <c r="Z23" t="str">
        <f ca="1">IF(ISBLANK(AA23),"",
VLOOKUP(AA23,OFFSET(INDIRECT("$A:$B"),0,MATCH(AA$1&amp;"_Verify",INDIRECT("$1:$1"),0)-1),2,0)
)</f>
        <v>cu</v>
      </c>
      <c r="AA23" t="s">
        <v>16</v>
      </c>
      <c r="AB23" t="s">
        <v>176</v>
      </c>
      <c r="AC23">
        <v>100000</v>
      </c>
      <c r="AD23" t="str">
        <f ca="1">IF(ISBLANK(AE23),"",
VLOOKUP(AE23,OFFSET(INDIRECT("$A:$B"),0,MATCH(AE$1&amp;"_Verify",INDIRECT("$1:$1"),0)-1),2,0)
)</f>
        <v/>
      </c>
      <c r="AH23" t="str">
        <f ca="1">IF(ISBLANK(AI23),"",
VLOOKUP(AI23,OFFSET(INDIRECT("$A:$B"),0,MATCH(AI$1&amp;"_Verify",INDIRECT("$1:$1"),0)-1),2,0)
)</f>
        <v/>
      </c>
      <c r="AL23" t="str">
        <f ca="1">IF(LEN(R23)=0,"",R23)</f>
        <v>it</v>
      </c>
      <c r="AM23" t="str">
        <f t="shared" ref="AM23" si="142">IF(LEN(T23)=0,"",T23)</f>
        <v>Spell_0018</v>
      </c>
      <c r="AN23">
        <f t="shared" ref="AN23" si="143">IF(LEN(U23)=0,"",U23)</f>
        <v>1</v>
      </c>
      <c r="AO23" t="str">
        <f t="shared" ref="AO23" ca="1" si="144">IF(LEN(V23)=0,"",V23)</f>
        <v>cu</v>
      </c>
      <c r="AP23" t="str">
        <f t="shared" ref="AP23" si="145">IF(LEN(X23)=0,"",X23)</f>
        <v>EN</v>
      </c>
      <c r="AQ23">
        <f t="shared" ref="AQ23" si="146">IF(LEN(Y23)=0,"",Y23)</f>
        <v>150</v>
      </c>
      <c r="AR23" t="str">
        <f t="shared" ref="AR23" ca="1" si="147">IF(LEN(Z23)=0,"",Z23)</f>
        <v>cu</v>
      </c>
      <c r="AS23" t="str">
        <f t="shared" ref="AS23" si="148">IF(LEN(AB23)=0,"",AB23)</f>
        <v>GO</v>
      </c>
      <c r="AT23">
        <f t="shared" ref="AT23" si="149">IF(LEN(AC23)=0,"",AC23)</f>
        <v>100000</v>
      </c>
      <c r="AU23" t="str">
        <f t="shared" ref="AU23" ca="1" si="150">IF(LEN(AD23)=0,"",AD23)</f>
        <v/>
      </c>
      <c r="AV23" t="str">
        <f t="shared" ref="AV23" si="151">IF(LEN(AF23)=0,"",AF23)</f>
        <v/>
      </c>
      <c r="AW23" t="str">
        <f t="shared" ref="AW23" si="152">IF(LEN(AG23)=0,"",AG23)</f>
        <v/>
      </c>
      <c r="AX23" t="str">
        <f t="shared" ref="AX23" ca="1" si="153">IF(LEN(AH23)=0,"",AH23)</f>
        <v/>
      </c>
      <c r="AY23" t="str">
        <f t="shared" ref="AY23" si="154">IF(LEN(AJ23)=0,"",AJ23)</f>
        <v/>
      </c>
      <c r="AZ23" t="str">
        <f t="shared" ref="AZ23" si="155">IF(LEN(AK23)=0,"",AK23)</f>
        <v/>
      </c>
      <c r="BA23" t="str">
        <f ca="1">IF(ROW()=2,BB23,OFFSET(BA23,-1,0)&amp;IF(LEN(BB23)=0,"",","&amp;BB23))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3" t="str">
        <f t="shared" ca="1" si="23"/>
        <v>{"id":"firstpurchase","key":658,"tp1":"it","vl1":"Spell_0018","cn1":1,"tp2":"cu","vl2":"EN","cn2":150,"tp3":"cu","vl3":"GO","cn3":100000}</v>
      </c>
    </row>
    <row r="24" spans="1:69">
      <c r="A24" s="4" t="s">
        <v>76</v>
      </c>
      <c r="B24" t="s">
        <v>132</v>
      </c>
      <c r="C24" t="s">
        <v>333</v>
      </c>
      <c r="D24" t="s">
        <v>334</v>
      </c>
      <c r="E24" t="str">
        <f t="shared" si="0"/>
        <v>seventotalgroup1_1</v>
      </c>
      <c r="F24" t="str">
        <f t="shared" si="55"/>
        <v>seventotalgroup1</v>
      </c>
      <c r="G24">
        <f t="shared" ref="G24:G47" si="156">COUNTA(S24,W24,AA24,AE24,AI24)</f>
        <v>3</v>
      </c>
      <c r="I24" t="b">
        <v>0</v>
      </c>
      <c r="K24" t="str">
        <f t="shared" si="28"/>
        <v/>
      </c>
      <c r="L24" t="s">
        <v>288</v>
      </c>
      <c r="M24">
        <f t="shared" si="112"/>
        <v>4.99</v>
      </c>
      <c r="N24">
        <f t="shared" si="113"/>
        <v>7500</v>
      </c>
      <c r="O24" t="s">
        <v>76</v>
      </c>
      <c r="P24">
        <v>386</v>
      </c>
      <c r="Q24">
        <f t="shared" si="57"/>
        <v>386</v>
      </c>
      <c r="R24" t="str">
        <f t="shared" ca="1" si="106"/>
        <v>cu</v>
      </c>
      <c r="S24" t="s">
        <v>16</v>
      </c>
      <c r="T24" t="s">
        <v>36</v>
      </c>
      <c r="U24">
        <v>100</v>
      </c>
      <c r="V24" t="str">
        <f t="shared" ref="V24:V47" ca="1" si="157">IF(ISBLANK(W24),"",
VLOOKUP(W24,OFFSET(INDIRECT("$A:$B"),0,MATCH(W$1&amp;"_Verify",INDIRECT("$1:$1"),0)-1),2,0)
)</f>
        <v>cu</v>
      </c>
      <c r="W24" t="s">
        <v>16</v>
      </c>
      <c r="X24" t="s">
        <v>36</v>
      </c>
      <c r="Y24">
        <v>50</v>
      </c>
      <c r="Z24" t="str">
        <f t="shared" ref="Z24:Z47" ca="1" si="158">IF(ISBLANK(AA24),"",
VLOOKUP(AA24,OFFSET(INDIRECT("$A:$B"),0,MATCH(AA$1&amp;"_Verify",INDIRECT("$1:$1"),0)-1),2,0)
)</f>
        <v>cu</v>
      </c>
      <c r="AA24" t="s">
        <v>16</v>
      </c>
      <c r="AB24" t="s">
        <v>15</v>
      </c>
      <c r="AC24">
        <v>10000</v>
      </c>
      <c r="AD24" t="str">
        <f t="shared" ref="AD24:AD47" ca="1" si="159">IF(ISBLANK(AE24),"",
VLOOKUP(AE24,OFFSET(INDIRECT("$A:$B"),0,MATCH(AE$1&amp;"_Verify",INDIRECT("$1:$1"),0)-1),2,0)
)</f>
        <v/>
      </c>
      <c r="AH24" t="str">
        <f t="shared" ref="AH24:AH47" ca="1" si="160">IF(ISBLANK(AI24),"",
VLOOKUP(AI24,OFFSET(INDIRECT("$A:$B"),0,MATCH(AI$1&amp;"_Verify",INDIRECT("$1:$1"),0)-1),2,0)
)</f>
        <v/>
      </c>
      <c r="AL24" t="str">
        <f t="shared" ref="AL24:AL47" ca="1" si="161">IF(LEN(R24)=0,"",R24)</f>
        <v>cu</v>
      </c>
      <c r="AM24" t="str">
        <f t="shared" ref="AM24:AM47" si="162">IF(LEN(T24)=0,"",T24)</f>
        <v>EN</v>
      </c>
      <c r="AN24">
        <f t="shared" ref="AN24:AN47" si="163">IF(LEN(U24)=0,"",U24)</f>
        <v>100</v>
      </c>
      <c r="AO24" t="str">
        <f t="shared" ref="AO24:AO47" ca="1" si="164">IF(LEN(V24)=0,"",V24)</f>
        <v>cu</v>
      </c>
      <c r="AP24" t="str">
        <f t="shared" ref="AP24:AP47" si="165">IF(LEN(X24)=0,"",X24)</f>
        <v>EN</v>
      </c>
      <c r="AQ24">
        <f t="shared" ref="AQ24:AQ47" si="166">IF(LEN(Y24)=0,"",Y24)</f>
        <v>50</v>
      </c>
      <c r="AR24" t="str">
        <f t="shared" ref="AR24:AR47" ca="1" si="167">IF(LEN(Z24)=0,"",Z24)</f>
        <v>cu</v>
      </c>
      <c r="AS24" t="str">
        <f t="shared" ref="AS24:AS47" si="168">IF(LEN(AB24)=0,"",AB24)</f>
        <v>GO</v>
      </c>
      <c r="AT24">
        <f t="shared" ref="AT24:AT47" si="169">IF(LEN(AC24)=0,"",AC24)</f>
        <v>10000</v>
      </c>
      <c r="AU24" t="str">
        <f t="shared" ref="AU24:AU47" ca="1" si="170">IF(LEN(AD24)=0,"",AD24)</f>
        <v/>
      </c>
      <c r="AV24" t="str">
        <f t="shared" ref="AV24:AV47" si="171">IF(LEN(AF24)=0,"",AF24)</f>
        <v/>
      </c>
      <c r="AW24" t="str">
        <f t="shared" ref="AW24:AW47" si="172">IF(LEN(AG24)=0,"",AG24)</f>
        <v/>
      </c>
      <c r="AX24" t="str">
        <f t="shared" ref="AX24:AX47" ca="1" si="173">IF(LEN(AH24)=0,"",AH24)</f>
        <v/>
      </c>
      <c r="AY24" t="str">
        <f t="shared" ref="AY24:AY47" si="174">IF(LEN(AJ24)=0,"",AJ24)</f>
        <v/>
      </c>
      <c r="AZ24" t="str">
        <f t="shared" ref="AZ24:AZ47" si="175">IF(LEN(AK24)=0,"",AK24)</f>
        <v/>
      </c>
      <c r="BA24" t="str">
        <f t="shared" ref="BA24:BA47" ca="1" si="176">IF(ROW()=2,BB24,OFFSET(BA24,-1,0)&amp;IF(LEN(BB24)=0,"",","&amp;BB24))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4" t="str">
        <f t="shared" si="23"/>
        <v/>
      </c>
    </row>
    <row r="25" spans="1:69">
      <c r="A25" t="s">
        <v>77</v>
      </c>
      <c r="C25" t="s">
        <v>335</v>
      </c>
      <c r="D25" t="s">
        <v>336</v>
      </c>
      <c r="E25" t="str">
        <f t="shared" si="0"/>
        <v>seventotalgroup1_2</v>
      </c>
      <c r="F25" t="str">
        <f t="shared" si="55"/>
        <v>seventotalgroup1</v>
      </c>
      <c r="G25">
        <f t="shared" si="156"/>
        <v>3</v>
      </c>
      <c r="I25" t="b">
        <v>0</v>
      </c>
      <c r="K25" t="str">
        <f t="shared" si="28"/>
        <v/>
      </c>
      <c r="L25" t="s">
        <v>293</v>
      </c>
      <c r="M25">
        <f t="shared" si="112"/>
        <v>9.99</v>
      </c>
      <c r="N25">
        <f t="shared" si="113"/>
        <v>15000</v>
      </c>
      <c r="O25" t="s">
        <v>77</v>
      </c>
      <c r="P25">
        <v>582</v>
      </c>
      <c r="Q25">
        <f t="shared" si="57"/>
        <v>582</v>
      </c>
      <c r="R25" t="str">
        <f t="shared" ca="1" si="106"/>
        <v>it</v>
      </c>
      <c r="S25" t="s">
        <v>33</v>
      </c>
      <c r="T25" t="s">
        <v>189</v>
      </c>
      <c r="U25">
        <v>75</v>
      </c>
      <c r="V25" t="str">
        <f t="shared" ca="1" si="157"/>
        <v>cu</v>
      </c>
      <c r="W25" t="s">
        <v>16</v>
      </c>
      <c r="X25" t="s">
        <v>36</v>
      </c>
      <c r="Y25">
        <v>75</v>
      </c>
      <c r="Z25" t="str">
        <f t="shared" ca="1" si="158"/>
        <v>cu</v>
      </c>
      <c r="AA25" t="s">
        <v>16</v>
      </c>
      <c r="AB25" t="s">
        <v>15</v>
      </c>
      <c r="AC25">
        <v>20000</v>
      </c>
      <c r="AD25" t="str">
        <f t="shared" ca="1" si="159"/>
        <v/>
      </c>
      <c r="AH25" t="str">
        <f t="shared" ca="1" si="160"/>
        <v/>
      </c>
      <c r="AL25" t="str">
        <f t="shared" ca="1" si="161"/>
        <v>it</v>
      </c>
      <c r="AM25" t="str">
        <f t="shared" si="162"/>
        <v>Cash_sSevenTotal</v>
      </c>
      <c r="AN25">
        <f t="shared" si="163"/>
        <v>75</v>
      </c>
      <c r="AO25" t="str">
        <f t="shared" ca="1" si="164"/>
        <v>cu</v>
      </c>
      <c r="AP25" t="str">
        <f t="shared" si="165"/>
        <v>EN</v>
      </c>
      <c r="AQ25">
        <f t="shared" si="166"/>
        <v>75</v>
      </c>
      <c r="AR25" t="str">
        <f t="shared" ca="1" si="167"/>
        <v>cu</v>
      </c>
      <c r="AS25" t="str">
        <f t="shared" si="168"/>
        <v>GO</v>
      </c>
      <c r="AT25">
        <f t="shared" si="169"/>
        <v>20000</v>
      </c>
      <c r="AU25" t="str">
        <f t="shared" ca="1" si="170"/>
        <v/>
      </c>
      <c r="AV25" t="str">
        <f t="shared" si="171"/>
        <v/>
      </c>
      <c r="AW25" t="str">
        <f t="shared" si="172"/>
        <v/>
      </c>
      <c r="AX25" t="str">
        <f t="shared" ca="1" si="173"/>
        <v/>
      </c>
      <c r="AY25" t="str">
        <f t="shared" si="174"/>
        <v/>
      </c>
      <c r="AZ25" t="str">
        <f t="shared" si="175"/>
        <v/>
      </c>
      <c r="BA25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5" t="str">
        <f t="shared" si="23"/>
        <v/>
      </c>
    </row>
    <row r="26" spans="1:69">
      <c r="A26" t="s">
        <v>78</v>
      </c>
      <c r="C26" t="s">
        <v>337</v>
      </c>
      <c r="D26" t="s">
        <v>338</v>
      </c>
      <c r="E26" t="str">
        <f t="shared" si="0"/>
        <v>seventotalgroup1_3</v>
      </c>
      <c r="F26" t="str">
        <f t="shared" si="55"/>
        <v>seventotalgroup1</v>
      </c>
      <c r="G26">
        <f t="shared" si="156"/>
        <v>3</v>
      </c>
      <c r="I26" t="b">
        <v>0</v>
      </c>
      <c r="K26" t="str">
        <f t="shared" si="28"/>
        <v/>
      </c>
      <c r="L26" t="s">
        <v>296</v>
      </c>
      <c r="M26">
        <f t="shared" si="112"/>
        <v>19.989999999999998</v>
      </c>
      <c r="N26">
        <f t="shared" si="113"/>
        <v>30000</v>
      </c>
      <c r="O26" t="s">
        <v>78</v>
      </c>
      <c r="P26">
        <v>538</v>
      </c>
      <c r="Q26">
        <f t="shared" si="57"/>
        <v>538</v>
      </c>
      <c r="R26" t="str">
        <f t="shared" ca="1" si="106"/>
        <v>cu</v>
      </c>
      <c r="S26" t="s">
        <v>16</v>
      </c>
      <c r="T26" t="s">
        <v>36</v>
      </c>
      <c r="U26">
        <v>300</v>
      </c>
      <c r="V26" t="str">
        <f t="shared" ca="1" si="157"/>
        <v>cu</v>
      </c>
      <c r="W26" t="s">
        <v>16</v>
      </c>
      <c r="X26" t="s">
        <v>36</v>
      </c>
      <c r="Y26">
        <v>100</v>
      </c>
      <c r="Z26" t="str">
        <f t="shared" ca="1" si="158"/>
        <v>cu</v>
      </c>
      <c r="AA26" t="s">
        <v>16</v>
      </c>
      <c r="AB26" t="s">
        <v>15</v>
      </c>
      <c r="AC26">
        <v>40000</v>
      </c>
      <c r="AD26" t="str">
        <f t="shared" ca="1" si="159"/>
        <v/>
      </c>
      <c r="AH26" t="str">
        <f t="shared" ca="1" si="160"/>
        <v/>
      </c>
      <c r="AL26" t="str">
        <f t="shared" ca="1" si="161"/>
        <v>cu</v>
      </c>
      <c r="AM26" t="str">
        <f t="shared" si="162"/>
        <v>EN</v>
      </c>
      <c r="AN26">
        <f t="shared" si="163"/>
        <v>300</v>
      </c>
      <c r="AO26" t="str">
        <f t="shared" ca="1" si="164"/>
        <v>cu</v>
      </c>
      <c r="AP26" t="str">
        <f t="shared" si="165"/>
        <v>EN</v>
      </c>
      <c r="AQ26">
        <f t="shared" si="166"/>
        <v>100</v>
      </c>
      <c r="AR26" t="str">
        <f t="shared" ca="1" si="167"/>
        <v>cu</v>
      </c>
      <c r="AS26" t="str">
        <f t="shared" si="168"/>
        <v>GO</v>
      </c>
      <c r="AT26">
        <f t="shared" si="169"/>
        <v>40000</v>
      </c>
      <c r="AU26" t="str">
        <f t="shared" ca="1" si="170"/>
        <v/>
      </c>
      <c r="AV26" t="str">
        <f t="shared" si="171"/>
        <v/>
      </c>
      <c r="AW26" t="str">
        <f t="shared" si="172"/>
        <v/>
      </c>
      <c r="AX26" t="str">
        <f t="shared" ca="1" si="173"/>
        <v/>
      </c>
      <c r="AY26" t="str">
        <f t="shared" si="174"/>
        <v/>
      </c>
      <c r="AZ26" t="str">
        <f t="shared" si="175"/>
        <v/>
      </c>
      <c r="BA26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6" t="str">
        <f t="shared" si="23"/>
        <v/>
      </c>
    </row>
    <row r="27" spans="1:69">
      <c r="A27" t="s">
        <v>79</v>
      </c>
      <c r="C27" t="s">
        <v>339</v>
      </c>
      <c r="D27" t="s">
        <v>340</v>
      </c>
      <c r="E27" t="str">
        <f t="shared" si="0"/>
        <v>seventotalgroup1_4</v>
      </c>
      <c r="F27" t="str">
        <f t="shared" si="55"/>
        <v>seventotalgroup1</v>
      </c>
      <c r="G27">
        <f t="shared" si="156"/>
        <v>3</v>
      </c>
      <c r="I27" t="b">
        <v>0</v>
      </c>
      <c r="K27" t="str">
        <f t="shared" si="28"/>
        <v/>
      </c>
      <c r="L27" t="s">
        <v>297</v>
      </c>
      <c r="M27">
        <f t="shared" si="112"/>
        <v>29.99</v>
      </c>
      <c r="N27">
        <f t="shared" si="113"/>
        <v>45000</v>
      </c>
      <c r="O27" t="s">
        <v>79</v>
      </c>
      <c r="P27">
        <v>620</v>
      </c>
      <c r="Q27">
        <f t="shared" si="57"/>
        <v>620</v>
      </c>
      <c r="R27" t="str">
        <f t="shared" ca="1" si="106"/>
        <v>it</v>
      </c>
      <c r="S27" t="s">
        <v>33</v>
      </c>
      <c r="T27" t="s">
        <v>189</v>
      </c>
      <c r="U27">
        <v>200</v>
      </c>
      <c r="V27" t="str">
        <f t="shared" ca="1" si="157"/>
        <v>cu</v>
      </c>
      <c r="W27" t="s">
        <v>16</v>
      </c>
      <c r="X27" t="s">
        <v>36</v>
      </c>
      <c r="Y27">
        <v>500</v>
      </c>
      <c r="Z27" t="str">
        <f t="shared" ca="1" si="158"/>
        <v>cu</v>
      </c>
      <c r="AA27" t="s">
        <v>16</v>
      </c>
      <c r="AB27" t="s">
        <v>15</v>
      </c>
      <c r="AC27">
        <v>60000</v>
      </c>
      <c r="AD27" t="str">
        <f t="shared" ca="1" si="159"/>
        <v/>
      </c>
      <c r="AH27" t="str">
        <f t="shared" ca="1" si="160"/>
        <v/>
      </c>
      <c r="AL27" t="str">
        <f t="shared" ca="1" si="161"/>
        <v>it</v>
      </c>
      <c r="AM27" t="str">
        <f t="shared" si="162"/>
        <v>Cash_sSevenTotal</v>
      </c>
      <c r="AN27">
        <f t="shared" si="163"/>
        <v>200</v>
      </c>
      <c r="AO27" t="str">
        <f t="shared" ca="1" si="164"/>
        <v>cu</v>
      </c>
      <c r="AP27" t="str">
        <f t="shared" si="165"/>
        <v>EN</v>
      </c>
      <c r="AQ27">
        <f t="shared" si="166"/>
        <v>500</v>
      </c>
      <c r="AR27" t="str">
        <f t="shared" ca="1" si="167"/>
        <v>cu</v>
      </c>
      <c r="AS27" t="str">
        <f t="shared" si="168"/>
        <v>GO</v>
      </c>
      <c r="AT27">
        <f t="shared" si="169"/>
        <v>60000</v>
      </c>
      <c r="AU27" t="str">
        <f t="shared" ca="1" si="170"/>
        <v/>
      </c>
      <c r="AV27" t="str">
        <f t="shared" si="171"/>
        <v/>
      </c>
      <c r="AW27" t="str">
        <f t="shared" si="172"/>
        <v/>
      </c>
      <c r="AX27" t="str">
        <f t="shared" ca="1" si="173"/>
        <v/>
      </c>
      <c r="AY27" t="str">
        <f t="shared" si="174"/>
        <v/>
      </c>
      <c r="AZ27" t="str">
        <f t="shared" si="175"/>
        <v/>
      </c>
      <c r="BA27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7" t="str">
        <f t="shared" si="23"/>
        <v/>
      </c>
    </row>
    <row r="28" spans="1:69">
      <c r="A28" t="s">
        <v>80</v>
      </c>
      <c r="C28" t="s">
        <v>333</v>
      </c>
      <c r="D28" t="s">
        <v>334</v>
      </c>
      <c r="E28" t="str">
        <f t="shared" si="0"/>
        <v>seventotalgroup2_1</v>
      </c>
      <c r="F28" t="str">
        <f t="shared" si="55"/>
        <v>seventotalgroup2</v>
      </c>
      <c r="G28">
        <f t="shared" si="156"/>
        <v>3</v>
      </c>
      <c r="I28" t="b">
        <v>0</v>
      </c>
      <c r="K28" t="str">
        <f t="shared" si="28"/>
        <v/>
      </c>
      <c r="L28" t="s">
        <v>290</v>
      </c>
      <c r="M28">
        <f t="shared" si="112"/>
        <v>6.99</v>
      </c>
      <c r="N28">
        <f t="shared" si="113"/>
        <v>9900</v>
      </c>
      <c r="O28" t="s">
        <v>80</v>
      </c>
      <c r="P28">
        <v>474</v>
      </c>
      <c r="Q28">
        <f t="shared" si="57"/>
        <v>474</v>
      </c>
      <c r="R28" t="str">
        <f t="shared" ca="1" si="106"/>
        <v>cu</v>
      </c>
      <c r="S28" t="s">
        <v>16</v>
      </c>
      <c r="T28" t="s">
        <v>36</v>
      </c>
      <c r="U28">
        <v>100</v>
      </c>
      <c r="V28" t="str">
        <f t="shared" ca="1" si="157"/>
        <v>cu</v>
      </c>
      <c r="W28" t="s">
        <v>16</v>
      </c>
      <c r="X28" t="s">
        <v>36</v>
      </c>
      <c r="Y28">
        <v>50</v>
      </c>
      <c r="Z28" t="str">
        <f t="shared" ca="1" si="158"/>
        <v>cu</v>
      </c>
      <c r="AA28" t="s">
        <v>16</v>
      </c>
      <c r="AB28" t="s">
        <v>15</v>
      </c>
      <c r="AC28">
        <v>10000</v>
      </c>
      <c r="AD28" t="str">
        <f t="shared" ca="1" si="159"/>
        <v/>
      </c>
      <c r="AH28" t="str">
        <f t="shared" ca="1" si="160"/>
        <v/>
      </c>
      <c r="AL28" t="str">
        <f t="shared" ca="1" si="161"/>
        <v>cu</v>
      </c>
      <c r="AM28" t="str">
        <f t="shared" si="162"/>
        <v>EN</v>
      </c>
      <c r="AN28">
        <f t="shared" si="163"/>
        <v>100</v>
      </c>
      <c r="AO28" t="str">
        <f t="shared" ca="1" si="164"/>
        <v>cu</v>
      </c>
      <c r="AP28" t="str">
        <f t="shared" si="165"/>
        <v>EN</v>
      </c>
      <c r="AQ28">
        <f t="shared" si="166"/>
        <v>50</v>
      </c>
      <c r="AR28" t="str">
        <f t="shared" ca="1" si="167"/>
        <v>cu</v>
      </c>
      <c r="AS28" t="str">
        <f t="shared" si="168"/>
        <v>GO</v>
      </c>
      <c r="AT28">
        <f t="shared" si="169"/>
        <v>10000</v>
      </c>
      <c r="AU28" t="str">
        <f t="shared" ca="1" si="170"/>
        <v/>
      </c>
      <c r="AV28" t="str">
        <f t="shared" si="171"/>
        <v/>
      </c>
      <c r="AW28" t="str">
        <f t="shared" si="172"/>
        <v/>
      </c>
      <c r="AX28" t="str">
        <f t="shared" ca="1" si="173"/>
        <v/>
      </c>
      <c r="AY28" t="str">
        <f t="shared" si="174"/>
        <v/>
      </c>
      <c r="AZ28" t="str">
        <f t="shared" si="175"/>
        <v/>
      </c>
      <c r="BA28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8" t="str">
        <f t="shared" si="23"/>
        <v/>
      </c>
    </row>
    <row r="29" spans="1:69">
      <c r="A29" t="s">
        <v>81</v>
      </c>
      <c r="C29" t="s">
        <v>335</v>
      </c>
      <c r="D29" t="s">
        <v>336</v>
      </c>
      <c r="E29" t="str">
        <f t="shared" si="0"/>
        <v>seventotalgroup2_2</v>
      </c>
      <c r="F29" t="str">
        <f t="shared" si="55"/>
        <v>seventotalgroup2</v>
      </c>
      <c r="G29">
        <f t="shared" si="156"/>
        <v>3</v>
      </c>
      <c r="I29" t="b">
        <v>0</v>
      </c>
      <c r="K29" t="str">
        <f t="shared" si="28"/>
        <v/>
      </c>
      <c r="L29" t="s">
        <v>295</v>
      </c>
      <c r="M29">
        <f t="shared" si="112"/>
        <v>18.989999999999998</v>
      </c>
      <c r="N29">
        <f t="shared" si="113"/>
        <v>29000</v>
      </c>
      <c r="O29" t="s">
        <v>81</v>
      </c>
      <c r="P29">
        <v>244</v>
      </c>
      <c r="Q29">
        <f t="shared" si="57"/>
        <v>244</v>
      </c>
      <c r="R29" t="str">
        <f t="shared" ca="1" si="106"/>
        <v>it</v>
      </c>
      <c r="S29" t="s">
        <v>33</v>
      </c>
      <c r="T29" t="s">
        <v>189</v>
      </c>
      <c r="U29">
        <v>400</v>
      </c>
      <c r="V29" t="str">
        <f t="shared" ca="1" si="157"/>
        <v>cu</v>
      </c>
      <c r="W29" t="s">
        <v>16</v>
      </c>
      <c r="X29" t="s">
        <v>36</v>
      </c>
      <c r="Y29">
        <v>75</v>
      </c>
      <c r="Z29" t="str">
        <f t="shared" ca="1" si="158"/>
        <v>cu</v>
      </c>
      <c r="AA29" t="s">
        <v>16</v>
      </c>
      <c r="AB29" t="s">
        <v>15</v>
      </c>
      <c r="AC29">
        <v>20000</v>
      </c>
      <c r="AD29" t="str">
        <f t="shared" ca="1" si="159"/>
        <v/>
      </c>
      <c r="AH29" t="str">
        <f t="shared" ca="1" si="160"/>
        <v/>
      </c>
      <c r="AL29" t="str">
        <f t="shared" ca="1" si="161"/>
        <v>it</v>
      </c>
      <c r="AM29" t="str">
        <f t="shared" si="162"/>
        <v>Cash_sSevenTotal</v>
      </c>
      <c r="AN29">
        <f t="shared" si="163"/>
        <v>400</v>
      </c>
      <c r="AO29" t="str">
        <f t="shared" ca="1" si="164"/>
        <v>cu</v>
      </c>
      <c r="AP29" t="str">
        <f t="shared" si="165"/>
        <v>EN</v>
      </c>
      <c r="AQ29">
        <f t="shared" si="166"/>
        <v>75</v>
      </c>
      <c r="AR29" t="str">
        <f t="shared" ca="1" si="167"/>
        <v>cu</v>
      </c>
      <c r="AS29" t="str">
        <f t="shared" si="168"/>
        <v>GO</v>
      </c>
      <c r="AT29">
        <f t="shared" si="169"/>
        <v>20000</v>
      </c>
      <c r="AU29" t="str">
        <f t="shared" ca="1" si="170"/>
        <v/>
      </c>
      <c r="AV29" t="str">
        <f t="shared" si="171"/>
        <v/>
      </c>
      <c r="AW29" t="str">
        <f t="shared" si="172"/>
        <v/>
      </c>
      <c r="AX29" t="str">
        <f t="shared" ca="1" si="173"/>
        <v/>
      </c>
      <c r="AY29" t="str">
        <f t="shared" si="174"/>
        <v/>
      </c>
      <c r="AZ29" t="str">
        <f t="shared" si="175"/>
        <v/>
      </c>
      <c r="BA29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9" t="str">
        <f t="shared" si="23"/>
        <v/>
      </c>
    </row>
    <row r="30" spans="1:69">
      <c r="A30" t="s">
        <v>82</v>
      </c>
      <c r="C30" t="s">
        <v>337</v>
      </c>
      <c r="D30" t="s">
        <v>338</v>
      </c>
      <c r="E30" t="str">
        <f t="shared" si="0"/>
        <v>seventotalgroup2_3</v>
      </c>
      <c r="F30" t="str">
        <f t="shared" si="55"/>
        <v>seventotalgroup2</v>
      </c>
      <c r="G30">
        <f t="shared" si="156"/>
        <v>3</v>
      </c>
      <c r="I30" t="b">
        <v>0</v>
      </c>
      <c r="K30" t="str">
        <f t="shared" si="28"/>
        <v/>
      </c>
      <c r="L30" t="s">
        <v>297</v>
      </c>
      <c r="M30">
        <f t="shared" si="112"/>
        <v>29.99</v>
      </c>
      <c r="N30">
        <f t="shared" si="113"/>
        <v>45000</v>
      </c>
      <c r="O30" t="s">
        <v>82</v>
      </c>
      <c r="P30">
        <v>944</v>
      </c>
      <c r="Q30">
        <f t="shared" si="57"/>
        <v>944</v>
      </c>
      <c r="R30" t="str">
        <f t="shared" ca="1" si="106"/>
        <v>cu</v>
      </c>
      <c r="S30" t="s">
        <v>16</v>
      </c>
      <c r="T30" t="s">
        <v>36</v>
      </c>
      <c r="U30">
        <v>300</v>
      </c>
      <c r="V30" t="str">
        <f t="shared" ca="1" si="157"/>
        <v>cu</v>
      </c>
      <c r="W30" t="s">
        <v>16</v>
      </c>
      <c r="X30" t="s">
        <v>36</v>
      </c>
      <c r="Y30">
        <v>100</v>
      </c>
      <c r="Z30" t="str">
        <f t="shared" ca="1" si="158"/>
        <v>cu</v>
      </c>
      <c r="AA30" t="s">
        <v>16</v>
      </c>
      <c r="AB30" t="s">
        <v>15</v>
      </c>
      <c r="AC30">
        <v>40000</v>
      </c>
      <c r="AD30" t="str">
        <f t="shared" ca="1" si="159"/>
        <v/>
      </c>
      <c r="AH30" t="str">
        <f t="shared" ca="1" si="160"/>
        <v/>
      </c>
      <c r="AL30" t="str">
        <f t="shared" ca="1" si="161"/>
        <v>cu</v>
      </c>
      <c r="AM30" t="str">
        <f t="shared" si="162"/>
        <v>EN</v>
      </c>
      <c r="AN30">
        <f t="shared" si="163"/>
        <v>300</v>
      </c>
      <c r="AO30" t="str">
        <f t="shared" ca="1" si="164"/>
        <v>cu</v>
      </c>
      <c r="AP30" t="str">
        <f t="shared" si="165"/>
        <v>EN</v>
      </c>
      <c r="AQ30">
        <f t="shared" si="166"/>
        <v>100</v>
      </c>
      <c r="AR30" t="str">
        <f t="shared" ca="1" si="167"/>
        <v>cu</v>
      </c>
      <c r="AS30" t="str">
        <f t="shared" si="168"/>
        <v>GO</v>
      </c>
      <c r="AT30">
        <f t="shared" si="169"/>
        <v>40000</v>
      </c>
      <c r="AU30" t="str">
        <f t="shared" ca="1" si="170"/>
        <v/>
      </c>
      <c r="AV30" t="str">
        <f t="shared" si="171"/>
        <v/>
      </c>
      <c r="AW30" t="str">
        <f t="shared" si="172"/>
        <v/>
      </c>
      <c r="AX30" t="str">
        <f t="shared" ca="1" si="173"/>
        <v/>
      </c>
      <c r="AY30" t="str">
        <f t="shared" si="174"/>
        <v/>
      </c>
      <c r="AZ30" t="str">
        <f t="shared" si="175"/>
        <v/>
      </c>
      <c r="BA30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0" t="str">
        <f t="shared" si="23"/>
        <v/>
      </c>
    </row>
    <row r="31" spans="1:69">
      <c r="A31" t="s">
        <v>83</v>
      </c>
      <c r="C31" t="s">
        <v>339</v>
      </c>
      <c r="D31" t="s">
        <v>340</v>
      </c>
      <c r="E31" t="str">
        <f t="shared" si="0"/>
        <v>seventotalgroup2_4</v>
      </c>
      <c r="F31" t="str">
        <f t="shared" si="55"/>
        <v>seventotalgroup2</v>
      </c>
      <c r="G31">
        <f t="shared" si="156"/>
        <v>3</v>
      </c>
      <c r="I31" t="b">
        <v>0</v>
      </c>
      <c r="K31" t="str">
        <f t="shared" si="28"/>
        <v/>
      </c>
      <c r="L31" t="s">
        <v>299</v>
      </c>
      <c r="M31">
        <f t="shared" si="112"/>
        <v>64.989999999999995</v>
      </c>
      <c r="N31">
        <f t="shared" si="113"/>
        <v>99000</v>
      </c>
      <c r="O31" t="s">
        <v>83</v>
      </c>
      <c r="P31">
        <v>383</v>
      </c>
      <c r="Q31">
        <f t="shared" si="57"/>
        <v>383</v>
      </c>
      <c r="R31" t="str">
        <f t="shared" ca="1" si="106"/>
        <v>it</v>
      </c>
      <c r="S31" t="s">
        <v>33</v>
      </c>
      <c r="T31" t="s">
        <v>189</v>
      </c>
      <c r="U31">
        <v>1200</v>
      </c>
      <c r="V31" t="str">
        <f t="shared" ca="1" si="157"/>
        <v>cu</v>
      </c>
      <c r="W31" t="s">
        <v>16</v>
      </c>
      <c r="X31" t="s">
        <v>36</v>
      </c>
      <c r="Y31">
        <v>500</v>
      </c>
      <c r="Z31" t="str">
        <f t="shared" ca="1" si="158"/>
        <v>cu</v>
      </c>
      <c r="AA31" t="s">
        <v>16</v>
      </c>
      <c r="AB31" t="s">
        <v>15</v>
      </c>
      <c r="AC31">
        <v>60000</v>
      </c>
      <c r="AD31" t="str">
        <f t="shared" ca="1" si="159"/>
        <v/>
      </c>
      <c r="AH31" t="str">
        <f t="shared" ca="1" si="160"/>
        <v/>
      </c>
      <c r="AL31" t="str">
        <f t="shared" ca="1" si="161"/>
        <v>it</v>
      </c>
      <c r="AM31" t="str">
        <f t="shared" si="162"/>
        <v>Cash_sSevenTotal</v>
      </c>
      <c r="AN31">
        <f t="shared" si="163"/>
        <v>1200</v>
      </c>
      <c r="AO31" t="str">
        <f t="shared" ca="1" si="164"/>
        <v>cu</v>
      </c>
      <c r="AP31" t="str">
        <f t="shared" si="165"/>
        <v>EN</v>
      </c>
      <c r="AQ31">
        <f t="shared" si="166"/>
        <v>500</v>
      </c>
      <c r="AR31" t="str">
        <f t="shared" ca="1" si="167"/>
        <v>cu</v>
      </c>
      <c r="AS31" t="str">
        <f t="shared" si="168"/>
        <v>GO</v>
      </c>
      <c r="AT31">
        <f t="shared" si="169"/>
        <v>60000</v>
      </c>
      <c r="AU31" t="str">
        <f t="shared" ca="1" si="170"/>
        <v/>
      </c>
      <c r="AV31" t="str">
        <f t="shared" si="171"/>
        <v/>
      </c>
      <c r="AW31" t="str">
        <f t="shared" si="172"/>
        <v/>
      </c>
      <c r="AX31" t="str">
        <f t="shared" ca="1" si="173"/>
        <v/>
      </c>
      <c r="AY31" t="str">
        <f t="shared" si="174"/>
        <v/>
      </c>
      <c r="AZ31" t="str">
        <f t="shared" si="175"/>
        <v/>
      </c>
      <c r="BA31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1" t="str">
        <f t="shared" si="23"/>
        <v/>
      </c>
    </row>
    <row r="32" spans="1:69">
      <c r="A32" t="s">
        <v>84</v>
      </c>
      <c r="C32" t="s">
        <v>333</v>
      </c>
      <c r="D32" t="s">
        <v>334</v>
      </c>
      <c r="E32" t="str">
        <f t="shared" si="0"/>
        <v>seventotalgroup3_1</v>
      </c>
      <c r="F32" t="str">
        <f t="shared" si="55"/>
        <v>seventotalgroup3</v>
      </c>
      <c r="G32">
        <f t="shared" si="156"/>
        <v>3</v>
      </c>
      <c r="I32" t="b">
        <v>0</v>
      </c>
      <c r="K32" t="str">
        <f t="shared" si="28"/>
        <v/>
      </c>
      <c r="L32" t="s">
        <v>293</v>
      </c>
      <c r="M32">
        <f t="shared" si="112"/>
        <v>9.99</v>
      </c>
      <c r="N32">
        <f t="shared" si="113"/>
        <v>15000</v>
      </c>
      <c r="O32" t="s">
        <v>84</v>
      </c>
      <c r="P32">
        <v>545</v>
      </c>
      <c r="Q32">
        <f t="shared" si="57"/>
        <v>545</v>
      </c>
      <c r="R32" t="str">
        <f t="shared" ca="1" si="106"/>
        <v>cu</v>
      </c>
      <c r="S32" t="s">
        <v>16</v>
      </c>
      <c r="T32" t="s">
        <v>36</v>
      </c>
      <c r="U32">
        <v>100</v>
      </c>
      <c r="V32" t="str">
        <f t="shared" ca="1" si="157"/>
        <v>cu</v>
      </c>
      <c r="W32" t="s">
        <v>16</v>
      </c>
      <c r="X32" t="s">
        <v>36</v>
      </c>
      <c r="Y32">
        <v>50</v>
      </c>
      <c r="Z32" t="str">
        <f t="shared" ca="1" si="158"/>
        <v>cu</v>
      </c>
      <c r="AA32" t="s">
        <v>16</v>
      </c>
      <c r="AB32" t="s">
        <v>15</v>
      </c>
      <c r="AC32">
        <v>10000</v>
      </c>
      <c r="AD32" t="str">
        <f t="shared" ca="1" si="159"/>
        <v/>
      </c>
      <c r="AH32" t="str">
        <f t="shared" ca="1" si="160"/>
        <v/>
      </c>
      <c r="AL32" t="str">
        <f t="shared" ca="1" si="161"/>
        <v>cu</v>
      </c>
      <c r="AM32" t="str">
        <f t="shared" si="162"/>
        <v>EN</v>
      </c>
      <c r="AN32">
        <f t="shared" si="163"/>
        <v>100</v>
      </c>
      <c r="AO32" t="str">
        <f t="shared" ca="1" si="164"/>
        <v>cu</v>
      </c>
      <c r="AP32" t="str">
        <f t="shared" si="165"/>
        <v>EN</v>
      </c>
      <c r="AQ32">
        <f t="shared" si="166"/>
        <v>50</v>
      </c>
      <c r="AR32" t="str">
        <f t="shared" ca="1" si="167"/>
        <v>cu</v>
      </c>
      <c r="AS32" t="str">
        <f t="shared" si="168"/>
        <v>GO</v>
      </c>
      <c r="AT32">
        <f t="shared" si="169"/>
        <v>10000</v>
      </c>
      <c r="AU32" t="str">
        <f t="shared" ca="1" si="170"/>
        <v/>
      </c>
      <c r="AV32" t="str">
        <f t="shared" si="171"/>
        <v/>
      </c>
      <c r="AW32" t="str">
        <f t="shared" si="172"/>
        <v/>
      </c>
      <c r="AX32" t="str">
        <f t="shared" ca="1" si="173"/>
        <v/>
      </c>
      <c r="AY32" t="str">
        <f t="shared" si="174"/>
        <v/>
      </c>
      <c r="AZ32" t="str">
        <f t="shared" si="175"/>
        <v/>
      </c>
      <c r="BA32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2" t="str">
        <f t="shared" si="23"/>
        <v/>
      </c>
    </row>
    <row r="33" spans="1:54">
      <c r="A33" t="s">
        <v>85</v>
      </c>
      <c r="C33" t="s">
        <v>335</v>
      </c>
      <c r="D33" t="s">
        <v>336</v>
      </c>
      <c r="E33" t="str">
        <f t="shared" si="0"/>
        <v>seventotalgroup3_2</v>
      </c>
      <c r="F33" t="str">
        <f t="shared" si="55"/>
        <v>seventotalgroup3</v>
      </c>
      <c r="G33">
        <f t="shared" si="156"/>
        <v>3</v>
      </c>
      <c r="I33" t="b">
        <v>0</v>
      </c>
      <c r="K33" t="str">
        <f t="shared" si="28"/>
        <v/>
      </c>
      <c r="L33" t="s">
        <v>297</v>
      </c>
      <c r="M33">
        <f t="shared" si="112"/>
        <v>29.99</v>
      </c>
      <c r="N33">
        <f t="shared" si="113"/>
        <v>45000</v>
      </c>
      <c r="O33" t="s">
        <v>85</v>
      </c>
      <c r="P33">
        <v>231</v>
      </c>
      <c r="Q33">
        <f t="shared" si="57"/>
        <v>231</v>
      </c>
      <c r="R33" t="str">
        <f t="shared" ca="1" si="106"/>
        <v>it</v>
      </c>
      <c r="S33" t="s">
        <v>33</v>
      </c>
      <c r="T33" t="s">
        <v>189</v>
      </c>
      <c r="U33">
        <v>300</v>
      </c>
      <c r="V33" t="str">
        <f t="shared" ca="1" si="157"/>
        <v>cu</v>
      </c>
      <c r="W33" t="s">
        <v>16</v>
      </c>
      <c r="X33" t="s">
        <v>36</v>
      </c>
      <c r="Y33">
        <v>75</v>
      </c>
      <c r="Z33" t="str">
        <f t="shared" ca="1" si="158"/>
        <v>cu</v>
      </c>
      <c r="AA33" t="s">
        <v>16</v>
      </c>
      <c r="AB33" t="s">
        <v>15</v>
      </c>
      <c r="AC33">
        <v>20000</v>
      </c>
      <c r="AD33" t="str">
        <f t="shared" ca="1" si="159"/>
        <v/>
      </c>
      <c r="AH33" t="str">
        <f t="shared" ca="1" si="160"/>
        <v/>
      </c>
      <c r="AL33" t="str">
        <f t="shared" ca="1" si="161"/>
        <v>it</v>
      </c>
      <c r="AM33" t="str">
        <f t="shared" si="162"/>
        <v>Cash_sSevenTotal</v>
      </c>
      <c r="AN33">
        <f t="shared" si="163"/>
        <v>300</v>
      </c>
      <c r="AO33" t="str">
        <f t="shared" ca="1" si="164"/>
        <v>cu</v>
      </c>
      <c r="AP33" t="str">
        <f t="shared" si="165"/>
        <v>EN</v>
      </c>
      <c r="AQ33">
        <f t="shared" si="166"/>
        <v>75</v>
      </c>
      <c r="AR33" t="str">
        <f t="shared" ca="1" si="167"/>
        <v>cu</v>
      </c>
      <c r="AS33" t="str">
        <f t="shared" si="168"/>
        <v>GO</v>
      </c>
      <c r="AT33">
        <f t="shared" si="169"/>
        <v>20000</v>
      </c>
      <c r="AU33" t="str">
        <f t="shared" ca="1" si="170"/>
        <v/>
      </c>
      <c r="AV33" t="str">
        <f t="shared" si="171"/>
        <v/>
      </c>
      <c r="AW33" t="str">
        <f t="shared" si="172"/>
        <v/>
      </c>
      <c r="AX33" t="str">
        <f t="shared" ca="1" si="173"/>
        <v/>
      </c>
      <c r="AY33" t="str">
        <f t="shared" si="174"/>
        <v/>
      </c>
      <c r="AZ33" t="str">
        <f t="shared" si="175"/>
        <v/>
      </c>
      <c r="BA33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3" t="str">
        <f t="shared" si="23"/>
        <v/>
      </c>
    </row>
    <row r="34" spans="1:54">
      <c r="A34" t="s">
        <v>86</v>
      </c>
      <c r="C34" t="s">
        <v>337</v>
      </c>
      <c r="D34" t="s">
        <v>338</v>
      </c>
      <c r="E34" t="str">
        <f t="shared" si="0"/>
        <v>seventotalgroup3_3</v>
      </c>
      <c r="F34" t="str">
        <f t="shared" si="55"/>
        <v>seventotalgroup3</v>
      </c>
      <c r="G34">
        <f t="shared" si="156"/>
        <v>3</v>
      </c>
      <c r="I34" t="b">
        <v>0</v>
      </c>
      <c r="K34" t="str">
        <f t="shared" si="28"/>
        <v/>
      </c>
      <c r="L34" t="s">
        <v>299</v>
      </c>
      <c r="M34">
        <f t="shared" si="112"/>
        <v>64.989999999999995</v>
      </c>
      <c r="N34">
        <f t="shared" si="113"/>
        <v>99000</v>
      </c>
      <c r="O34" t="s">
        <v>86</v>
      </c>
      <c r="P34">
        <v>654</v>
      </c>
      <c r="Q34">
        <f t="shared" si="57"/>
        <v>654</v>
      </c>
      <c r="R34" t="str">
        <f t="shared" ca="1" si="106"/>
        <v>cu</v>
      </c>
      <c r="S34" t="s">
        <v>16</v>
      </c>
      <c r="T34" t="s">
        <v>36</v>
      </c>
      <c r="U34">
        <v>300</v>
      </c>
      <c r="V34" t="str">
        <f t="shared" ca="1" si="157"/>
        <v>cu</v>
      </c>
      <c r="W34" t="s">
        <v>16</v>
      </c>
      <c r="X34" t="s">
        <v>36</v>
      </c>
      <c r="Y34">
        <v>100</v>
      </c>
      <c r="Z34" t="str">
        <f t="shared" ca="1" si="158"/>
        <v>cu</v>
      </c>
      <c r="AA34" t="s">
        <v>16</v>
      </c>
      <c r="AB34" t="s">
        <v>15</v>
      </c>
      <c r="AC34">
        <v>40000</v>
      </c>
      <c r="AD34" t="str">
        <f t="shared" ca="1" si="159"/>
        <v/>
      </c>
      <c r="AH34" t="str">
        <f t="shared" ca="1" si="160"/>
        <v/>
      </c>
      <c r="AL34" t="str">
        <f t="shared" ca="1" si="161"/>
        <v>cu</v>
      </c>
      <c r="AM34" t="str">
        <f t="shared" si="162"/>
        <v>EN</v>
      </c>
      <c r="AN34">
        <f t="shared" si="163"/>
        <v>300</v>
      </c>
      <c r="AO34" t="str">
        <f t="shared" ca="1" si="164"/>
        <v>cu</v>
      </c>
      <c r="AP34" t="str">
        <f t="shared" si="165"/>
        <v>EN</v>
      </c>
      <c r="AQ34">
        <f t="shared" si="166"/>
        <v>100</v>
      </c>
      <c r="AR34" t="str">
        <f t="shared" ca="1" si="167"/>
        <v>cu</v>
      </c>
      <c r="AS34" t="str">
        <f t="shared" si="168"/>
        <v>GO</v>
      </c>
      <c r="AT34">
        <f t="shared" si="169"/>
        <v>40000</v>
      </c>
      <c r="AU34" t="str">
        <f t="shared" ca="1" si="170"/>
        <v/>
      </c>
      <c r="AV34" t="str">
        <f t="shared" si="171"/>
        <v/>
      </c>
      <c r="AW34" t="str">
        <f t="shared" si="172"/>
        <v/>
      </c>
      <c r="AX34" t="str">
        <f t="shared" ca="1" si="173"/>
        <v/>
      </c>
      <c r="AY34" t="str">
        <f t="shared" si="174"/>
        <v/>
      </c>
      <c r="AZ34" t="str">
        <f t="shared" si="175"/>
        <v/>
      </c>
      <c r="BA34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4" t="str">
        <f t="shared" ref="BB34:BB65" si="177">IF(I34=FALSE,"",
"{"""&amp;E$1&amp;""":"""&amp;E34&amp;""""
&amp;","""&amp;P$1&amp;""":"&amp;P34
&amp;IF(LEN(R34)=0,"",","""&amp;R$1&amp;""":"""&amp;R34&amp;"""")
&amp;IF(LEN(T34)=0,"",","""&amp;T$1&amp;""":"""&amp;T34&amp;"""")
&amp;IF(LEN(U34)=0,"",","""&amp;U$1&amp;""":"&amp;U34)
&amp;IF(LEN(V34)=0,"",","""&amp;V$1&amp;""":"""&amp;V34&amp;"""")
&amp;IF(LEN(X34)=0,"",","""&amp;X$1&amp;""":"""&amp;X34&amp;"""")
&amp;IF(LEN(Y34)=0,"",","""&amp;Y$1&amp;""":"&amp;Y34)
&amp;IF(LEN(Z34)=0,"",","""&amp;Z$1&amp;""":"""&amp;Z34&amp;"""")
&amp;IF(LEN(AB34)=0,"",","""&amp;AB$1&amp;""":"""&amp;AB34&amp;"""")
&amp;IF(LEN(AC34)=0,"",","""&amp;AC$1&amp;""":"&amp;AC34)
&amp;IF(LEN(AD34)=0,"",","""&amp;AD$1&amp;""":"""&amp;AD34&amp;"""")
&amp;IF(LEN(AF34)=0,"",","""&amp;AF$1&amp;""":"""&amp;AF34&amp;"""")
&amp;IF(LEN(AG34)=0,"",","""&amp;AG$1&amp;""":"&amp;AG34)
&amp;IF(LEN(AH34)=0,"",","""&amp;AH$1&amp;""":"""&amp;AH34&amp;"""")
&amp;IF(LEN(AJ34)=0,"",","""&amp;AJ$1&amp;""":"""&amp;AJ34&amp;"""")
&amp;IF(LEN(AK34)=0,"",","""&amp;AK$1&amp;""":"&amp;AK34)&amp;"}")</f>
        <v/>
      </c>
    </row>
    <row r="35" spans="1:54">
      <c r="A35" t="s">
        <v>87</v>
      </c>
      <c r="C35" t="s">
        <v>339</v>
      </c>
      <c r="D35" t="s">
        <v>340</v>
      </c>
      <c r="E35" t="str">
        <f t="shared" si="0"/>
        <v>seventotalgroup3_4</v>
      </c>
      <c r="F35" t="str">
        <f t="shared" si="55"/>
        <v>seventotalgroup3</v>
      </c>
      <c r="G35">
        <f t="shared" si="156"/>
        <v>3</v>
      </c>
      <c r="I35" t="b">
        <v>0</v>
      </c>
      <c r="K35" t="str">
        <f t="shared" si="28"/>
        <v/>
      </c>
      <c r="L35" t="s">
        <v>301</v>
      </c>
      <c r="M35">
        <f t="shared" si="112"/>
        <v>99.99</v>
      </c>
      <c r="N35">
        <f t="shared" si="113"/>
        <v>149000</v>
      </c>
      <c r="O35" t="s">
        <v>87</v>
      </c>
      <c r="P35">
        <v>279</v>
      </c>
      <c r="Q35">
        <f t="shared" si="57"/>
        <v>279</v>
      </c>
      <c r="R35" t="str">
        <f t="shared" ca="1" si="106"/>
        <v>it</v>
      </c>
      <c r="S35" t="s">
        <v>33</v>
      </c>
      <c r="T35" t="s">
        <v>189</v>
      </c>
      <c r="U35">
        <v>1000</v>
      </c>
      <c r="V35" t="str">
        <f t="shared" ca="1" si="157"/>
        <v>cu</v>
      </c>
      <c r="W35" t="s">
        <v>16</v>
      </c>
      <c r="X35" t="s">
        <v>36</v>
      </c>
      <c r="Y35">
        <v>500</v>
      </c>
      <c r="Z35" t="str">
        <f t="shared" ca="1" si="158"/>
        <v>cu</v>
      </c>
      <c r="AA35" t="s">
        <v>16</v>
      </c>
      <c r="AB35" t="s">
        <v>15</v>
      </c>
      <c r="AC35">
        <v>60000</v>
      </c>
      <c r="AD35" t="str">
        <f t="shared" ca="1" si="159"/>
        <v/>
      </c>
      <c r="AH35" t="str">
        <f t="shared" ca="1" si="160"/>
        <v/>
      </c>
      <c r="AL35" t="str">
        <f t="shared" ca="1" si="161"/>
        <v>it</v>
      </c>
      <c r="AM35" t="str">
        <f t="shared" si="162"/>
        <v>Cash_sSevenTotal</v>
      </c>
      <c r="AN35">
        <f t="shared" si="163"/>
        <v>1000</v>
      </c>
      <c r="AO35" t="str">
        <f t="shared" ca="1" si="164"/>
        <v>cu</v>
      </c>
      <c r="AP35" t="str">
        <f t="shared" si="165"/>
        <v>EN</v>
      </c>
      <c r="AQ35">
        <f t="shared" si="166"/>
        <v>500</v>
      </c>
      <c r="AR35" t="str">
        <f t="shared" ca="1" si="167"/>
        <v>cu</v>
      </c>
      <c r="AS35" t="str">
        <f t="shared" si="168"/>
        <v>GO</v>
      </c>
      <c r="AT35">
        <f t="shared" si="169"/>
        <v>60000</v>
      </c>
      <c r="AU35" t="str">
        <f t="shared" ca="1" si="170"/>
        <v/>
      </c>
      <c r="AV35" t="str">
        <f t="shared" si="171"/>
        <v/>
      </c>
      <c r="AW35" t="str">
        <f t="shared" si="172"/>
        <v/>
      </c>
      <c r="AX35" t="str">
        <f t="shared" ca="1" si="173"/>
        <v/>
      </c>
      <c r="AY35" t="str">
        <f t="shared" si="174"/>
        <v/>
      </c>
      <c r="AZ35" t="str">
        <f t="shared" si="175"/>
        <v/>
      </c>
      <c r="BA35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5" t="str">
        <f t="shared" si="177"/>
        <v/>
      </c>
    </row>
    <row r="36" spans="1:54">
      <c r="A36" t="s">
        <v>171</v>
      </c>
      <c r="B36" t="s">
        <v>175</v>
      </c>
      <c r="C36" t="s">
        <v>341</v>
      </c>
      <c r="D36" t="s">
        <v>342</v>
      </c>
      <c r="E36" t="str">
        <f t="shared" si="0"/>
        <v>festivalgroup1_1</v>
      </c>
      <c r="F36" t="str">
        <f t="shared" si="55"/>
        <v>festivalgroup1</v>
      </c>
      <c r="G36">
        <f t="shared" si="156"/>
        <v>3</v>
      </c>
      <c r="I36" t="b">
        <v>0</v>
      </c>
      <c r="K36" t="str">
        <f t="shared" si="28"/>
        <v/>
      </c>
      <c r="L36" t="s">
        <v>290</v>
      </c>
      <c r="M36">
        <f t="shared" si="112"/>
        <v>6.99</v>
      </c>
      <c r="N36">
        <f t="shared" si="113"/>
        <v>9900</v>
      </c>
      <c r="O36" t="s">
        <v>171</v>
      </c>
      <c r="P36">
        <v>359</v>
      </c>
      <c r="Q36">
        <f t="shared" ref="Q36:Q47" si="178">P36</f>
        <v>359</v>
      </c>
      <c r="R36" t="str">
        <f t="shared" ca="1" si="106"/>
        <v>it</v>
      </c>
      <c r="S36" t="s">
        <v>33</v>
      </c>
      <c r="T36" t="s">
        <v>191</v>
      </c>
      <c r="U36">
        <v>500</v>
      </c>
      <c r="V36" t="str">
        <f t="shared" ca="1" si="157"/>
        <v>cu</v>
      </c>
      <c r="W36" t="s">
        <v>16</v>
      </c>
      <c r="X36" t="s">
        <v>56</v>
      </c>
      <c r="Y36">
        <v>75</v>
      </c>
      <c r="Z36" t="str">
        <f t="shared" ca="1" si="158"/>
        <v>cu</v>
      </c>
      <c r="AA36" t="s">
        <v>16</v>
      </c>
      <c r="AB36" t="s">
        <v>176</v>
      </c>
      <c r="AC36">
        <v>20000</v>
      </c>
      <c r="AD36" t="str">
        <f t="shared" ca="1" si="159"/>
        <v/>
      </c>
      <c r="AH36" t="str">
        <f t="shared" ca="1" si="160"/>
        <v/>
      </c>
      <c r="AL36" t="str">
        <f t="shared" ca="1" si="161"/>
        <v>it</v>
      </c>
      <c r="AM36" t="str">
        <f t="shared" si="162"/>
        <v>Cash_sFestivalTotal</v>
      </c>
      <c r="AN36">
        <f t="shared" si="163"/>
        <v>500</v>
      </c>
      <c r="AO36" t="str">
        <f t="shared" ca="1" si="164"/>
        <v>cu</v>
      </c>
      <c r="AP36" t="str">
        <f t="shared" si="165"/>
        <v>EN</v>
      </c>
      <c r="AQ36">
        <f t="shared" si="166"/>
        <v>75</v>
      </c>
      <c r="AR36" t="str">
        <f t="shared" ca="1" si="167"/>
        <v>cu</v>
      </c>
      <c r="AS36" t="str">
        <f t="shared" si="168"/>
        <v>GO</v>
      </c>
      <c r="AT36">
        <f t="shared" si="169"/>
        <v>20000</v>
      </c>
      <c r="AU36" t="str">
        <f t="shared" ca="1" si="170"/>
        <v/>
      </c>
      <c r="AV36" t="str">
        <f t="shared" si="171"/>
        <v/>
      </c>
      <c r="AW36" t="str">
        <f t="shared" si="172"/>
        <v/>
      </c>
      <c r="AX36" t="str">
        <f t="shared" ca="1" si="173"/>
        <v/>
      </c>
      <c r="AY36" t="str">
        <f t="shared" si="174"/>
        <v/>
      </c>
      <c r="AZ36" t="str">
        <f t="shared" si="175"/>
        <v/>
      </c>
      <c r="BA36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6" t="str">
        <f t="shared" si="177"/>
        <v/>
      </c>
    </row>
    <row r="37" spans="1:54">
      <c r="A37" t="s">
        <v>172</v>
      </c>
      <c r="C37" t="s">
        <v>343</v>
      </c>
      <c r="D37" t="s">
        <v>344</v>
      </c>
      <c r="E37" t="str">
        <f t="shared" si="0"/>
        <v>festivalgroup1_2</v>
      </c>
      <c r="F37" t="str">
        <f t="shared" si="55"/>
        <v>festivalgroup1</v>
      </c>
      <c r="G37">
        <f t="shared" si="156"/>
        <v>3</v>
      </c>
      <c r="I37" t="b">
        <v>0</v>
      </c>
      <c r="K37" t="str">
        <f t="shared" si="28"/>
        <v/>
      </c>
      <c r="L37" t="s">
        <v>295</v>
      </c>
      <c r="M37">
        <f t="shared" si="112"/>
        <v>18.989999999999998</v>
      </c>
      <c r="N37">
        <f t="shared" si="113"/>
        <v>29000</v>
      </c>
      <c r="O37" t="s">
        <v>172</v>
      </c>
      <c r="P37">
        <v>881</v>
      </c>
      <c r="Q37">
        <f t="shared" si="178"/>
        <v>881</v>
      </c>
      <c r="R37" t="str">
        <f t="shared" ca="1" si="106"/>
        <v>cu</v>
      </c>
      <c r="S37" t="s">
        <v>16</v>
      </c>
      <c r="T37" t="s">
        <v>56</v>
      </c>
      <c r="U37">
        <v>300</v>
      </c>
      <c r="V37" t="str">
        <f t="shared" ca="1" si="157"/>
        <v>cu</v>
      </c>
      <c r="W37" t="s">
        <v>16</v>
      </c>
      <c r="X37" t="s">
        <v>56</v>
      </c>
      <c r="Y37">
        <v>100</v>
      </c>
      <c r="Z37" t="str">
        <f t="shared" ca="1" si="158"/>
        <v>cu</v>
      </c>
      <c r="AA37" t="s">
        <v>16</v>
      </c>
      <c r="AB37" t="s">
        <v>176</v>
      </c>
      <c r="AC37">
        <v>40000</v>
      </c>
      <c r="AD37" t="str">
        <f t="shared" ca="1" si="159"/>
        <v/>
      </c>
      <c r="AH37" t="str">
        <f t="shared" ca="1" si="160"/>
        <v/>
      </c>
      <c r="AL37" t="str">
        <f t="shared" ca="1" si="161"/>
        <v>cu</v>
      </c>
      <c r="AM37" t="str">
        <f t="shared" si="162"/>
        <v>EN</v>
      </c>
      <c r="AN37">
        <f t="shared" si="163"/>
        <v>300</v>
      </c>
      <c r="AO37" t="str">
        <f t="shared" ca="1" si="164"/>
        <v>cu</v>
      </c>
      <c r="AP37" t="str">
        <f t="shared" si="165"/>
        <v>EN</v>
      </c>
      <c r="AQ37">
        <f t="shared" si="166"/>
        <v>100</v>
      </c>
      <c r="AR37" t="str">
        <f t="shared" ca="1" si="167"/>
        <v>cu</v>
      </c>
      <c r="AS37" t="str">
        <f t="shared" si="168"/>
        <v>GO</v>
      </c>
      <c r="AT37">
        <f t="shared" si="169"/>
        <v>40000</v>
      </c>
      <c r="AU37" t="str">
        <f t="shared" ca="1" si="170"/>
        <v/>
      </c>
      <c r="AV37" t="str">
        <f t="shared" si="171"/>
        <v/>
      </c>
      <c r="AW37" t="str">
        <f t="shared" si="172"/>
        <v/>
      </c>
      <c r="AX37" t="str">
        <f t="shared" ca="1" si="173"/>
        <v/>
      </c>
      <c r="AY37" t="str">
        <f t="shared" si="174"/>
        <v/>
      </c>
      <c r="AZ37" t="str">
        <f t="shared" si="175"/>
        <v/>
      </c>
      <c r="BA37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7" t="str">
        <f t="shared" si="177"/>
        <v/>
      </c>
    </row>
    <row r="38" spans="1:54">
      <c r="A38" t="s">
        <v>173</v>
      </c>
      <c r="C38" t="s">
        <v>345</v>
      </c>
      <c r="D38" t="s">
        <v>346</v>
      </c>
      <c r="E38" t="str">
        <f t="shared" si="0"/>
        <v>festivalgroup1_3</v>
      </c>
      <c r="F38" t="str">
        <f t="shared" si="55"/>
        <v>festivalgroup1</v>
      </c>
      <c r="G38">
        <f t="shared" si="156"/>
        <v>3</v>
      </c>
      <c r="I38" t="b">
        <v>0</v>
      </c>
      <c r="K38" t="str">
        <f t="shared" si="28"/>
        <v/>
      </c>
      <c r="L38" t="s">
        <v>297</v>
      </c>
      <c r="M38">
        <f t="shared" si="112"/>
        <v>29.99</v>
      </c>
      <c r="N38">
        <f t="shared" si="113"/>
        <v>45000</v>
      </c>
      <c r="O38" t="s">
        <v>173</v>
      </c>
      <c r="P38">
        <v>108</v>
      </c>
      <c r="Q38">
        <f t="shared" si="178"/>
        <v>108</v>
      </c>
      <c r="R38" t="str">
        <f t="shared" ca="1" si="106"/>
        <v>it</v>
      </c>
      <c r="S38" t="s">
        <v>33</v>
      </c>
      <c r="T38" t="s">
        <v>191</v>
      </c>
      <c r="U38">
        <v>1500</v>
      </c>
      <c r="V38" t="str">
        <f t="shared" ca="1" si="157"/>
        <v>cu</v>
      </c>
      <c r="W38" t="s">
        <v>16</v>
      </c>
      <c r="X38" t="s">
        <v>56</v>
      </c>
      <c r="Y38">
        <v>500</v>
      </c>
      <c r="Z38" t="str">
        <f t="shared" ca="1" si="158"/>
        <v>cu</v>
      </c>
      <c r="AA38" t="s">
        <v>16</v>
      </c>
      <c r="AB38" t="s">
        <v>176</v>
      </c>
      <c r="AC38">
        <v>60000</v>
      </c>
      <c r="AD38" t="str">
        <f t="shared" ca="1" si="159"/>
        <v/>
      </c>
      <c r="AH38" t="str">
        <f t="shared" ca="1" si="160"/>
        <v/>
      </c>
      <c r="AL38" t="str">
        <f t="shared" ca="1" si="161"/>
        <v>it</v>
      </c>
      <c r="AM38" t="str">
        <f t="shared" si="162"/>
        <v>Cash_sFestivalTotal</v>
      </c>
      <c r="AN38">
        <f t="shared" si="163"/>
        <v>1500</v>
      </c>
      <c r="AO38" t="str">
        <f t="shared" ca="1" si="164"/>
        <v>cu</v>
      </c>
      <c r="AP38" t="str">
        <f t="shared" si="165"/>
        <v>EN</v>
      </c>
      <c r="AQ38">
        <f t="shared" si="166"/>
        <v>500</v>
      </c>
      <c r="AR38" t="str">
        <f t="shared" ca="1" si="167"/>
        <v>cu</v>
      </c>
      <c r="AS38" t="str">
        <f t="shared" si="168"/>
        <v>GO</v>
      </c>
      <c r="AT38">
        <f t="shared" si="169"/>
        <v>60000</v>
      </c>
      <c r="AU38" t="str">
        <f t="shared" ca="1" si="170"/>
        <v/>
      </c>
      <c r="AV38" t="str">
        <f t="shared" si="171"/>
        <v/>
      </c>
      <c r="AW38" t="str">
        <f t="shared" si="172"/>
        <v/>
      </c>
      <c r="AX38" t="str">
        <f t="shared" ca="1" si="173"/>
        <v/>
      </c>
      <c r="AY38" t="str">
        <f t="shared" si="174"/>
        <v/>
      </c>
      <c r="AZ38" t="str">
        <f t="shared" si="175"/>
        <v/>
      </c>
      <c r="BA38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8" t="str">
        <f t="shared" si="177"/>
        <v/>
      </c>
    </row>
    <row r="39" spans="1:54">
      <c r="A39" t="s">
        <v>174</v>
      </c>
      <c r="C39" t="s">
        <v>347</v>
      </c>
      <c r="D39" t="s">
        <v>348</v>
      </c>
      <c r="E39" t="str">
        <f t="shared" si="0"/>
        <v>festivalgroup1_4</v>
      </c>
      <c r="F39" t="str">
        <f t="shared" si="55"/>
        <v>festivalgroup1</v>
      </c>
      <c r="G39">
        <f t="shared" si="156"/>
        <v>3</v>
      </c>
      <c r="I39" t="b">
        <v>0</v>
      </c>
      <c r="K39" t="str">
        <f t="shared" si="28"/>
        <v/>
      </c>
      <c r="L39" t="s">
        <v>299</v>
      </c>
      <c r="M39">
        <f t="shared" si="112"/>
        <v>64.989999999999995</v>
      </c>
      <c r="N39">
        <f t="shared" si="113"/>
        <v>99000</v>
      </c>
      <c r="O39" t="s">
        <v>174</v>
      </c>
      <c r="P39">
        <v>550</v>
      </c>
      <c r="Q39">
        <f t="shared" si="178"/>
        <v>550</v>
      </c>
      <c r="R39" t="str">
        <f t="shared" ca="1" si="106"/>
        <v>cu</v>
      </c>
      <c r="S39" t="s">
        <v>16</v>
      </c>
      <c r="T39" t="s">
        <v>56</v>
      </c>
      <c r="U39">
        <v>100</v>
      </c>
      <c r="V39" t="str">
        <f t="shared" ca="1" si="157"/>
        <v>cu</v>
      </c>
      <c r="W39" t="s">
        <v>16</v>
      </c>
      <c r="X39" t="s">
        <v>56</v>
      </c>
      <c r="Y39">
        <v>50</v>
      </c>
      <c r="Z39" t="str">
        <f t="shared" ca="1" si="158"/>
        <v>cu</v>
      </c>
      <c r="AA39" t="s">
        <v>16</v>
      </c>
      <c r="AB39" t="s">
        <v>176</v>
      </c>
      <c r="AC39">
        <v>10000</v>
      </c>
      <c r="AD39" t="str">
        <f t="shared" ca="1" si="159"/>
        <v/>
      </c>
      <c r="AH39" t="str">
        <f t="shared" ca="1" si="160"/>
        <v/>
      </c>
      <c r="AL39" t="str">
        <f t="shared" ca="1" si="161"/>
        <v>cu</v>
      </c>
      <c r="AM39" t="str">
        <f t="shared" si="162"/>
        <v>EN</v>
      </c>
      <c r="AN39">
        <f t="shared" si="163"/>
        <v>100</v>
      </c>
      <c r="AO39" t="str">
        <f t="shared" ca="1" si="164"/>
        <v>cu</v>
      </c>
      <c r="AP39" t="str">
        <f t="shared" si="165"/>
        <v>EN</v>
      </c>
      <c r="AQ39">
        <f t="shared" si="166"/>
        <v>50</v>
      </c>
      <c r="AR39" t="str">
        <f t="shared" ca="1" si="167"/>
        <v>cu</v>
      </c>
      <c r="AS39" t="str">
        <f t="shared" si="168"/>
        <v>GO</v>
      </c>
      <c r="AT39">
        <f t="shared" si="169"/>
        <v>10000</v>
      </c>
      <c r="AU39" t="str">
        <f t="shared" ca="1" si="170"/>
        <v/>
      </c>
      <c r="AV39" t="str">
        <f t="shared" si="171"/>
        <v/>
      </c>
      <c r="AW39" t="str">
        <f t="shared" si="172"/>
        <v/>
      </c>
      <c r="AX39" t="str">
        <f t="shared" ca="1" si="173"/>
        <v/>
      </c>
      <c r="AY39" t="str">
        <f t="shared" si="174"/>
        <v/>
      </c>
      <c r="AZ39" t="str">
        <f t="shared" si="175"/>
        <v/>
      </c>
      <c r="BA39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9" t="str">
        <f t="shared" si="177"/>
        <v/>
      </c>
    </row>
    <row r="40" spans="1:54">
      <c r="A40" t="s">
        <v>178</v>
      </c>
      <c r="C40" t="s">
        <v>341</v>
      </c>
      <c r="D40" t="s">
        <v>342</v>
      </c>
      <c r="E40" t="str">
        <f t="shared" si="0"/>
        <v>festivalgroup2_1</v>
      </c>
      <c r="F40" t="str">
        <f t="shared" si="55"/>
        <v>festivalgroup2</v>
      </c>
      <c r="G40">
        <f t="shared" si="156"/>
        <v>3</v>
      </c>
      <c r="I40" t="b">
        <v>0</v>
      </c>
      <c r="K40" t="str">
        <f t="shared" si="28"/>
        <v/>
      </c>
      <c r="L40" t="s">
        <v>290</v>
      </c>
      <c r="M40">
        <f t="shared" si="112"/>
        <v>6.99</v>
      </c>
      <c r="N40">
        <f t="shared" si="113"/>
        <v>9900</v>
      </c>
      <c r="O40" t="s">
        <v>177</v>
      </c>
      <c r="P40">
        <v>397</v>
      </c>
      <c r="Q40">
        <f t="shared" si="178"/>
        <v>397</v>
      </c>
      <c r="R40" t="str">
        <f t="shared" ca="1" si="106"/>
        <v>it</v>
      </c>
      <c r="S40" t="s">
        <v>33</v>
      </c>
      <c r="T40" t="s">
        <v>191</v>
      </c>
      <c r="U40">
        <v>500</v>
      </c>
      <c r="V40" t="str">
        <f t="shared" ca="1" si="157"/>
        <v>cu</v>
      </c>
      <c r="W40" t="s">
        <v>16</v>
      </c>
      <c r="X40" t="s">
        <v>56</v>
      </c>
      <c r="Y40">
        <v>75</v>
      </c>
      <c r="Z40" t="str">
        <f t="shared" ca="1" si="158"/>
        <v>cu</v>
      </c>
      <c r="AA40" t="s">
        <v>16</v>
      </c>
      <c r="AB40" t="s">
        <v>176</v>
      </c>
      <c r="AC40">
        <v>20000</v>
      </c>
      <c r="AD40" t="str">
        <f t="shared" ca="1" si="159"/>
        <v/>
      </c>
      <c r="AH40" t="str">
        <f t="shared" ca="1" si="160"/>
        <v/>
      </c>
      <c r="AL40" t="str">
        <f t="shared" ca="1" si="161"/>
        <v>it</v>
      </c>
      <c r="AM40" t="str">
        <f t="shared" si="162"/>
        <v>Cash_sFestivalTotal</v>
      </c>
      <c r="AN40">
        <f t="shared" si="163"/>
        <v>500</v>
      </c>
      <c r="AO40" t="str">
        <f t="shared" ca="1" si="164"/>
        <v>cu</v>
      </c>
      <c r="AP40" t="str">
        <f t="shared" si="165"/>
        <v>EN</v>
      </c>
      <c r="AQ40">
        <f t="shared" si="166"/>
        <v>75</v>
      </c>
      <c r="AR40" t="str">
        <f t="shared" ca="1" si="167"/>
        <v>cu</v>
      </c>
      <c r="AS40" t="str">
        <f t="shared" si="168"/>
        <v>GO</v>
      </c>
      <c r="AT40">
        <f t="shared" si="169"/>
        <v>20000</v>
      </c>
      <c r="AU40" t="str">
        <f t="shared" ca="1" si="170"/>
        <v/>
      </c>
      <c r="AV40" t="str">
        <f t="shared" si="171"/>
        <v/>
      </c>
      <c r="AW40" t="str">
        <f t="shared" si="172"/>
        <v/>
      </c>
      <c r="AX40" t="str">
        <f t="shared" ca="1" si="173"/>
        <v/>
      </c>
      <c r="AY40" t="str">
        <f t="shared" si="174"/>
        <v/>
      </c>
      <c r="AZ40" t="str">
        <f t="shared" si="175"/>
        <v/>
      </c>
      <c r="BA40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0" t="str">
        <f t="shared" si="177"/>
        <v/>
      </c>
    </row>
    <row r="41" spans="1:54">
      <c r="A41" t="s">
        <v>179</v>
      </c>
      <c r="C41" t="s">
        <v>343</v>
      </c>
      <c r="D41" t="s">
        <v>344</v>
      </c>
      <c r="E41" t="str">
        <f t="shared" si="0"/>
        <v>festivalgroup2_2</v>
      </c>
      <c r="F41" t="str">
        <f t="shared" si="55"/>
        <v>festivalgroup2</v>
      </c>
      <c r="G41">
        <f t="shared" si="156"/>
        <v>3</v>
      </c>
      <c r="I41" t="b">
        <v>0</v>
      </c>
      <c r="K41" t="str">
        <f t="shared" si="28"/>
        <v/>
      </c>
      <c r="L41" t="s">
        <v>295</v>
      </c>
      <c r="M41">
        <f t="shared" si="112"/>
        <v>18.989999999999998</v>
      </c>
      <c r="N41">
        <f t="shared" si="113"/>
        <v>29000</v>
      </c>
      <c r="O41" t="s">
        <v>179</v>
      </c>
      <c r="P41">
        <v>401</v>
      </c>
      <c r="Q41">
        <f t="shared" si="178"/>
        <v>401</v>
      </c>
      <c r="R41" t="str">
        <f t="shared" ca="1" si="106"/>
        <v>cu</v>
      </c>
      <c r="S41" t="s">
        <v>16</v>
      </c>
      <c r="T41" t="s">
        <v>56</v>
      </c>
      <c r="U41">
        <v>300</v>
      </c>
      <c r="V41" t="str">
        <f t="shared" ca="1" si="157"/>
        <v>cu</v>
      </c>
      <c r="W41" t="s">
        <v>16</v>
      </c>
      <c r="X41" t="s">
        <v>56</v>
      </c>
      <c r="Y41">
        <v>100</v>
      </c>
      <c r="Z41" t="str">
        <f t="shared" ca="1" si="158"/>
        <v>cu</v>
      </c>
      <c r="AA41" t="s">
        <v>16</v>
      </c>
      <c r="AB41" t="s">
        <v>176</v>
      </c>
      <c r="AC41">
        <v>40000</v>
      </c>
      <c r="AD41" t="str">
        <f t="shared" ca="1" si="159"/>
        <v/>
      </c>
      <c r="AH41" t="str">
        <f t="shared" ca="1" si="160"/>
        <v/>
      </c>
      <c r="AL41" t="str">
        <f t="shared" ca="1" si="161"/>
        <v>cu</v>
      </c>
      <c r="AM41" t="str">
        <f t="shared" si="162"/>
        <v>EN</v>
      </c>
      <c r="AN41">
        <f t="shared" si="163"/>
        <v>300</v>
      </c>
      <c r="AO41" t="str">
        <f t="shared" ca="1" si="164"/>
        <v>cu</v>
      </c>
      <c r="AP41" t="str">
        <f t="shared" si="165"/>
        <v>EN</v>
      </c>
      <c r="AQ41">
        <f t="shared" si="166"/>
        <v>100</v>
      </c>
      <c r="AR41" t="str">
        <f t="shared" ca="1" si="167"/>
        <v>cu</v>
      </c>
      <c r="AS41" t="str">
        <f t="shared" si="168"/>
        <v>GO</v>
      </c>
      <c r="AT41">
        <f t="shared" si="169"/>
        <v>40000</v>
      </c>
      <c r="AU41" t="str">
        <f t="shared" ca="1" si="170"/>
        <v/>
      </c>
      <c r="AV41" t="str">
        <f t="shared" si="171"/>
        <v/>
      </c>
      <c r="AW41" t="str">
        <f t="shared" si="172"/>
        <v/>
      </c>
      <c r="AX41" t="str">
        <f t="shared" ca="1" si="173"/>
        <v/>
      </c>
      <c r="AY41" t="str">
        <f t="shared" si="174"/>
        <v/>
      </c>
      <c r="AZ41" t="str">
        <f t="shared" si="175"/>
        <v/>
      </c>
      <c r="BA41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1" t="str">
        <f t="shared" si="177"/>
        <v/>
      </c>
    </row>
    <row r="42" spans="1:54">
      <c r="A42" t="s">
        <v>180</v>
      </c>
      <c r="C42" t="s">
        <v>345</v>
      </c>
      <c r="D42" t="s">
        <v>346</v>
      </c>
      <c r="E42" t="str">
        <f t="shared" si="0"/>
        <v>festivalgroup2_3</v>
      </c>
      <c r="F42" t="str">
        <f t="shared" si="55"/>
        <v>festivalgroup2</v>
      </c>
      <c r="G42">
        <f t="shared" si="156"/>
        <v>3</v>
      </c>
      <c r="I42" t="b">
        <v>0</v>
      </c>
      <c r="K42" t="str">
        <f t="shared" si="28"/>
        <v/>
      </c>
      <c r="L42" t="s">
        <v>297</v>
      </c>
      <c r="M42">
        <f t="shared" si="112"/>
        <v>29.99</v>
      </c>
      <c r="N42">
        <f t="shared" si="113"/>
        <v>45000</v>
      </c>
      <c r="O42" t="s">
        <v>180</v>
      </c>
      <c r="P42">
        <v>177</v>
      </c>
      <c r="Q42">
        <f t="shared" si="178"/>
        <v>177</v>
      </c>
      <c r="R42" t="str">
        <f t="shared" ca="1" si="106"/>
        <v>it</v>
      </c>
      <c r="S42" t="s">
        <v>33</v>
      </c>
      <c r="T42" t="s">
        <v>191</v>
      </c>
      <c r="U42">
        <v>1500</v>
      </c>
      <c r="V42" t="str">
        <f t="shared" ca="1" si="157"/>
        <v>cu</v>
      </c>
      <c r="W42" t="s">
        <v>16</v>
      </c>
      <c r="X42" t="s">
        <v>56</v>
      </c>
      <c r="Y42">
        <v>500</v>
      </c>
      <c r="Z42" t="str">
        <f t="shared" ca="1" si="158"/>
        <v>cu</v>
      </c>
      <c r="AA42" t="s">
        <v>16</v>
      </c>
      <c r="AB42" t="s">
        <v>176</v>
      </c>
      <c r="AC42">
        <v>60000</v>
      </c>
      <c r="AD42" t="str">
        <f t="shared" ca="1" si="159"/>
        <v/>
      </c>
      <c r="AH42" t="str">
        <f t="shared" ca="1" si="160"/>
        <v/>
      </c>
      <c r="AL42" t="str">
        <f t="shared" ca="1" si="161"/>
        <v>it</v>
      </c>
      <c r="AM42" t="str">
        <f t="shared" si="162"/>
        <v>Cash_sFestivalTotal</v>
      </c>
      <c r="AN42">
        <f t="shared" si="163"/>
        <v>1500</v>
      </c>
      <c r="AO42" t="str">
        <f t="shared" ca="1" si="164"/>
        <v>cu</v>
      </c>
      <c r="AP42" t="str">
        <f t="shared" si="165"/>
        <v>EN</v>
      </c>
      <c r="AQ42">
        <f t="shared" si="166"/>
        <v>500</v>
      </c>
      <c r="AR42" t="str">
        <f t="shared" ca="1" si="167"/>
        <v>cu</v>
      </c>
      <c r="AS42" t="str">
        <f t="shared" si="168"/>
        <v>GO</v>
      </c>
      <c r="AT42">
        <f t="shared" si="169"/>
        <v>60000</v>
      </c>
      <c r="AU42" t="str">
        <f t="shared" ca="1" si="170"/>
        <v/>
      </c>
      <c r="AV42" t="str">
        <f t="shared" si="171"/>
        <v/>
      </c>
      <c r="AW42" t="str">
        <f t="shared" si="172"/>
        <v/>
      </c>
      <c r="AX42" t="str">
        <f t="shared" ca="1" si="173"/>
        <v/>
      </c>
      <c r="AY42" t="str">
        <f t="shared" si="174"/>
        <v/>
      </c>
      <c r="AZ42" t="str">
        <f t="shared" si="175"/>
        <v/>
      </c>
      <c r="BA42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2" t="str">
        <f t="shared" si="177"/>
        <v/>
      </c>
    </row>
    <row r="43" spans="1:54">
      <c r="A43" t="s">
        <v>181</v>
      </c>
      <c r="C43" t="s">
        <v>347</v>
      </c>
      <c r="D43" t="s">
        <v>348</v>
      </c>
      <c r="E43" t="str">
        <f t="shared" si="0"/>
        <v>festivalgroup2_4</v>
      </c>
      <c r="F43" t="str">
        <f t="shared" si="55"/>
        <v>festivalgroup2</v>
      </c>
      <c r="G43">
        <f t="shared" si="156"/>
        <v>3</v>
      </c>
      <c r="I43" t="b">
        <v>0</v>
      </c>
      <c r="K43" t="str">
        <f t="shared" si="28"/>
        <v/>
      </c>
      <c r="L43" t="s">
        <v>299</v>
      </c>
      <c r="M43">
        <f t="shared" si="112"/>
        <v>64.989999999999995</v>
      </c>
      <c r="N43">
        <f t="shared" si="113"/>
        <v>99000</v>
      </c>
      <c r="O43" t="s">
        <v>181</v>
      </c>
      <c r="P43">
        <v>506</v>
      </c>
      <c r="Q43">
        <f t="shared" si="178"/>
        <v>506</v>
      </c>
      <c r="R43" t="str">
        <f t="shared" ca="1" si="106"/>
        <v>cu</v>
      </c>
      <c r="S43" t="s">
        <v>16</v>
      </c>
      <c r="T43" t="s">
        <v>56</v>
      </c>
      <c r="U43">
        <v>100</v>
      </c>
      <c r="V43" t="str">
        <f t="shared" ca="1" si="157"/>
        <v>cu</v>
      </c>
      <c r="W43" t="s">
        <v>16</v>
      </c>
      <c r="X43" t="s">
        <v>56</v>
      </c>
      <c r="Y43">
        <v>50</v>
      </c>
      <c r="Z43" t="str">
        <f t="shared" ca="1" si="158"/>
        <v>cu</v>
      </c>
      <c r="AA43" t="s">
        <v>16</v>
      </c>
      <c r="AB43" t="s">
        <v>176</v>
      </c>
      <c r="AC43">
        <v>10000</v>
      </c>
      <c r="AD43" t="str">
        <f t="shared" ca="1" si="159"/>
        <v/>
      </c>
      <c r="AH43" t="str">
        <f t="shared" ca="1" si="160"/>
        <v/>
      </c>
      <c r="AL43" t="str">
        <f t="shared" ca="1" si="161"/>
        <v>cu</v>
      </c>
      <c r="AM43" t="str">
        <f t="shared" si="162"/>
        <v>EN</v>
      </c>
      <c r="AN43">
        <f t="shared" si="163"/>
        <v>100</v>
      </c>
      <c r="AO43" t="str">
        <f t="shared" ca="1" si="164"/>
        <v>cu</v>
      </c>
      <c r="AP43" t="str">
        <f t="shared" si="165"/>
        <v>EN</v>
      </c>
      <c r="AQ43">
        <f t="shared" si="166"/>
        <v>50</v>
      </c>
      <c r="AR43" t="str">
        <f t="shared" ca="1" si="167"/>
        <v>cu</v>
      </c>
      <c r="AS43" t="str">
        <f t="shared" si="168"/>
        <v>GO</v>
      </c>
      <c r="AT43">
        <f t="shared" si="169"/>
        <v>10000</v>
      </c>
      <c r="AU43" t="str">
        <f t="shared" ca="1" si="170"/>
        <v/>
      </c>
      <c r="AV43" t="str">
        <f t="shared" si="171"/>
        <v/>
      </c>
      <c r="AW43" t="str">
        <f t="shared" si="172"/>
        <v/>
      </c>
      <c r="AX43" t="str">
        <f t="shared" ca="1" si="173"/>
        <v/>
      </c>
      <c r="AY43" t="str">
        <f t="shared" si="174"/>
        <v/>
      </c>
      <c r="AZ43" t="str">
        <f t="shared" si="175"/>
        <v/>
      </c>
      <c r="BA43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3" t="str">
        <f t="shared" si="177"/>
        <v/>
      </c>
    </row>
    <row r="44" spans="1:54">
      <c r="A44" t="s">
        <v>183</v>
      </c>
      <c r="C44" t="s">
        <v>341</v>
      </c>
      <c r="D44" t="s">
        <v>342</v>
      </c>
      <c r="E44" t="str">
        <f t="shared" si="0"/>
        <v>festivalgroup3_1</v>
      </c>
      <c r="F44" t="str">
        <f t="shared" si="55"/>
        <v>festivalgroup3</v>
      </c>
      <c r="G44">
        <f t="shared" si="156"/>
        <v>3</v>
      </c>
      <c r="I44" t="b">
        <v>0</v>
      </c>
      <c r="K44" t="str">
        <f t="shared" si="28"/>
        <v/>
      </c>
      <c r="L44" t="s">
        <v>293</v>
      </c>
      <c r="M44">
        <f t="shared" si="112"/>
        <v>9.99</v>
      </c>
      <c r="N44">
        <f t="shared" si="113"/>
        <v>15000</v>
      </c>
      <c r="O44" t="s">
        <v>182</v>
      </c>
      <c r="P44">
        <v>741</v>
      </c>
      <c r="Q44">
        <f t="shared" si="178"/>
        <v>741</v>
      </c>
      <c r="R44" t="str">
        <f t="shared" ca="1" si="106"/>
        <v>it</v>
      </c>
      <c r="S44" t="s">
        <v>33</v>
      </c>
      <c r="T44" t="s">
        <v>191</v>
      </c>
      <c r="U44">
        <v>500</v>
      </c>
      <c r="V44" t="str">
        <f t="shared" ca="1" si="157"/>
        <v>cu</v>
      </c>
      <c r="W44" t="s">
        <v>16</v>
      </c>
      <c r="X44" t="s">
        <v>56</v>
      </c>
      <c r="Y44">
        <v>75</v>
      </c>
      <c r="Z44" t="str">
        <f t="shared" ca="1" si="158"/>
        <v>cu</v>
      </c>
      <c r="AA44" t="s">
        <v>16</v>
      </c>
      <c r="AB44" t="s">
        <v>176</v>
      </c>
      <c r="AC44">
        <v>20000</v>
      </c>
      <c r="AD44" t="str">
        <f t="shared" ca="1" si="159"/>
        <v/>
      </c>
      <c r="AH44" t="str">
        <f t="shared" ca="1" si="160"/>
        <v/>
      </c>
      <c r="AL44" t="str">
        <f t="shared" ca="1" si="161"/>
        <v>it</v>
      </c>
      <c r="AM44" t="str">
        <f t="shared" si="162"/>
        <v>Cash_sFestivalTotal</v>
      </c>
      <c r="AN44">
        <f t="shared" si="163"/>
        <v>500</v>
      </c>
      <c r="AO44" t="str">
        <f t="shared" ca="1" si="164"/>
        <v>cu</v>
      </c>
      <c r="AP44" t="str">
        <f t="shared" si="165"/>
        <v>EN</v>
      </c>
      <c r="AQ44">
        <f t="shared" si="166"/>
        <v>75</v>
      </c>
      <c r="AR44" t="str">
        <f t="shared" ca="1" si="167"/>
        <v>cu</v>
      </c>
      <c r="AS44" t="str">
        <f t="shared" si="168"/>
        <v>GO</v>
      </c>
      <c r="AT44">
        <f t="shared" si="169"/>
        <v>20000</v>
      </c>
      <c r="AU44" t="str">
        <f t="shared" ca="1" si="170"/>
        <v/>
      </c>
      <c r="AV44" t="str">
        <f t="shared" si="171"/>
        <v/>
      </c>
      <c r="AW44" t="str">
        <f t="shared" si="172"/>
        <v/>
      </c>
      <c r="AX44" t="str">
        <f t="shared" ca="1" si="173"/>
        <v/>
      </c>
      <c r="AY44" t="str">
        <f t="shared" si="174"/>
        <v/>
      </c>
      <c r="AZ44" t="str">
        <f t="shared" si="175"/>
        <v/>
      </c>
      <c r="BA44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4" t="str">
        <f t="shared" si="177"/>
        <v/>
      </c>
    </row>
    <row r="45" spans="1:54">
      <c r="A45" t="s">
        <v>184</v>
      </c>
      <c r="C45" t="s">
        <v>343</v>
      </c>
      <c r="D45" t="s">
        <v>344</v>
      </c>
      <c r="E45" t="str">
        <f t="shared" si="0"/>
        <v>festivalgroup3_2</v>
      </c>
      <c r="F45" t="str">
        <f t="shared" si="55"/>
        <v>festivalgroup3</v>
      </c>
      <c r="G45">
        <f t="shared" si="156"/>
        <v>3</v>
      </c>
      <c r="I45" t="b">
        <v>0</v>
      </c>
      <c r="K45" t="str">
        <f t="shared" si="28"/>
        <v/>
      </c>
      <c r="L45" t="s">
        <v>297</v>
      </c>
      <c r="M45">
        <f t="shared" si="112"/>
        <v>29.99</v>
      </c>
      <c r="N45">
        <f t="shared" si="113"/>
        <v>45000</v>
      </c>
      <c r="O45" t="s">
        <v>184</v>
      </c>
      <c r="P45">
        <v>578</v>
      </c>
      <c r="Q45">
        <f t="shared" si="178"/>
        <v>578</v>
      </c>
      <c r="R45" t="str">
        <f t="shared" ca="1" si="106"/>
        <v>cu</v>
      </c>
      <c r="S45" t="s">
        <v>16</v>
      </c>
      <c r="T45" t="s">
        <v>56</v>
      </c>
      <c r="U45">
        <v>300</v>
      </c>
      <c r="V45" t="str">
        <f t="shared" ca="1" si="157"/>
        <v>cu</v>
      </c>
      <c r="W45" t="s">
        <v>16</v>
      </c>
      <c r="X45" t="s">
        <v>56</v>
      </c>
      <c r="Y45">
        <v>100</v>
      </c>
      <c r="Z45" t="str">
        <f t="shared" ca="1" si="158"/>
        <v>cu</v>
      </c>
      <c r="AA45" t="s">
        <v>16</v>
      </c>
      <c r="AB45" t="s">
        <v>176</v>
      </c>
      <c r="AC45">
        <v>40000</v>
      </c>
      <c r="AD45" t="str">
        <f t="shared" ca="1" si="159"/>
        <v/>
      </c>
      <c r="AH45" t="str">
        <f t="shared" ca="1" si="160"/>
        <v/>
      </c>
      <c r="AL45" t="str">
        <f t="shared" ca="1" si="161"/>
        <v>cu</v>
      </c>
      <c r="AM45" t="str">
        <f t="shared" si="162"/>
        <v>EN</v>
      </c>
      <c r="AN45">
        <f t="shared" si="163"/>
        <v>300</v>
      </c>
      <c r="AO45" t="str">
        <f t="shared" ca="1" si="164"/>
        <v>cu</v>
      </c>
      <c r="AP45" t="str">
        <f t="shared" si="165"/>
        <v>EN</v>
      </c>
      <c r="AQ45">
        <f t="shared" si="166"/>
        <v>100</v>
      </c>
      <c r="AR45" t="str">
        <f t="shared" ca="1" si="167"/>
        <v>cu</v>
      </c>
      <c r="AS45" t="str">
        <f t="shared" si="168"/>
        <v>GO</v>
      </c>
      <c r="AT45">
        <f t="shared" si="169"/>
        <v>40000</v>
      </c>
      <c r="AU45" t="str">
        <f t="shared" ca="1" si="170"/>
        <v/>
      </c>
      <c r="AV45" t="str">
        <f t="shared" si="171"/>
        <v/>
      </c>
      <c r="AW45" t="str">
        <f t="shared" si="172"/>
        <v/>
      </c>
      <c r="AX45" t="str">
        <f t="shared" ca="1" si="173"/>
        <v/>
      </c>
      <c r="AY45" t="str">
        <f t="shared" si="174"/>
        <v/>
      </c>
      <c r="AZ45" t="str">
        <f t="shared" si="175"/>
        <v/>
      </c>
      <c r="BA45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5" t="str">
        <f t="shared" si="177"/>
        <v/>
      </c>
    </row>
    <row r="46" spans="1:54">
      <c r="A46" t="s">
        <v>185</v>
      </c>
      <c r="C46" t="s">
        <v>345</v>
      </c>
      <c r="D46" t="s">
        <v>346</v>
      </c>
      <c r="E46" t="str">
        <f t="shared" si="0"/>
        <v>festivalgroup3_3</v>
      </c>
      <c r="F46" t="str">
        <f t="shared" si="55"/>
        <v>festivalgroup3</v>
      </c>
      <c r="G46">
        <f t="shared" si="156"/>
        <v>3</v>
      </c>
      <c r="I46" t="b">
        <v>0</v>
      </c>
      <c r="K46" t="str">
        <f t="shared" si="28"/>
        <v/>
      </c>
      <c r="L46" t="s">
        <v>299</v>
      </c>
      <c r="M46">
        <f t="shared" si="112"/>
        <v>64.989999999999995</v>
      </c>
      <c r="N46">
        <f t="shared" si="113"/>
        <v>99000</v>
      </c>
      <c r="O46" t="s">
        <v>185</v>
      </c>
      <c r="P46">
        <v>106</v>
      </c>
      <c r="Q46">
        <f t="shared" si="178"/>
        <v>106</v>
      </c>
      <c r="R46" t="str">
        <f t="shared" ca="1" si="106"/>
        <v>it</v>
      </c>
      <c r="S46" t="s">
        <v>33</v>
      </c>
      <c r="T46" t="s">
        <v>191</v>
      </c>
      <c r="U46">
        <v>1500</v>
      </c>
      <c r="V46" t="str">
        <f t="shared" ca="1" si="157"/>
        <v>cu</v>
      </c>
      <c r="W46" t="s">
        <v>16</v>
      </c>
      <c r="X46" t="s">
        <v>56</v>
      </c>
      <c r="Y46">
        <v>500</v>
      </c>
      <c r="Z46" t="str">
        <f t="shared" ca="1" si="158"/>
        <v>cu</v>
      </c>
      <c r="AA46" t="s">
        <v>16</v>
      </c>
      <c r="AB46" t="s">
        <v>176</v>
      </c>
      <c r="AC46">
        <v>60000</v>
      </c>
      <c r="AD46" t="str">
        <f t="shared" ca="1" si="159"/>
        <v/>
      </c>
      <c r="AH46" t="str">
        <f t="shared" ca="1" si="160"/>
        <v/>
      </c>
      <c r="AL46" t="str">
        <f t="shared" ca="1" si="161"/>
        <v>it</v>
      </c>
      <c r="AM46" t="str">
        <f t="shared" si="162"/>
        <v>Cash_sFestivalTotal</v>
      </c>
      <c r="AN46">
        <f t="shared" si="163"/>
        <v>1500</v>
      </c>
      <c r="AO46" t="str">
        <f t="shared" ca="1" si="164"/>
        <v>cu</v>
      </c>
      <c r="AP46" t="str">
        <f t="shared" si="165"/>
        <v>EN</v>
      </c>
      <c r="AQ46">
        <f t="shared" si="166"/>
        <v>500</v>
      </c>
      <c r="AR46" t="str">
        <f t="shared" ca="1" si="167"/>
        <v>cu</v>
      </c>
      <c r="AS46" t="str">
        <f t="shared" si="168"/>
        <v>GO</v>
      </c>
      <c r="AT46">
        <f t="shared" si="169"/>
        <v>60000</v>
      </c>
      <c r="AU46" t="str">
        <f t="shared" ca="1" si="170"/>
        <v/>
      </c>
      <c r="AV46" t="str">
        <f t="shared" si="171"/>
        <v/>
      </c>
      <c r="AW46" t="str">
        <f t="shared" si="172"/>
        <v/>
      </c>
      <c r="AX46" t="str">
        <f t="shared" ca="1" si="173"/>
        <v/>
      </c>
      <c r="AY46" t="str">
        <f t="shared" si="174"/>
        <v/>
      </c>
      <c r="AZ46" t="str">
        <f t="shared" si="175"/>
        <v/>
      </c>
      <c r="BA46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6" t="str">
        <f t="shared" si="177"/>
        <v/>
      </c>
    </row>
    <row r="47" spans="1:54">
      <c r="A47" t="s">
        <v>186</v>
      </c>
      <c r="C47" t="s">
        <v>347</v>
      </c>
      <c r="D47" t="s">
        <v>348</v>
      </c>
      <c r="E47" t="str">
        <f t="shared" si="0"/>
        <v>festivalgroup3_4</v>
      </c>
      <c r="F47" t="str">
        <f t="shared" si="55"/>
        <v>festivalgroup3</v>
      </c>
      <c r="G47">
        <f t="shared" si="156"/>
        <v>3</v>
      </c>
      <c r="I47" t="b">
        <v>0</v>
      </c>
      <c r="K47" t="str">
        <f t="shared" si="28"/>
        <v/>
      </c>
      <c r="L47" t="s">
        <v>301</v>
      </c>
      <c r="M47">
        <f t="shared" si="112"/>
        <v>99.99</v>
      </c>
      <c r="N47">
        <f t="shared" si="113"/>
        <v>149000</v>
      </c>
      <c r="O47" t="s">
        <v>186</v>
      </c>
      <c r="P47">
        <v>440</v>
      </c>
      <c r="Q47">
        <f t="shared" si="178"/>
        <v>440</v>
      </c>
      <c r="R47" t="str">
        <f t="shared" ca="1" si="106"/>
        <v>cu</v>
      </c>
      <c r="S47" t="s">
        <v>16</v>
      </c>
      <c r="T47" t="s">
        <v>56</v>
      </c>
      <c r="U47">
        <v>100</v>
      </c>
      <c r="V47" t="str">
        <f t="shared" ca="1" si="157"/>
        <v>cu</v>
      </c>
      <c r="W47" t="s">
        <v>16</v>
      </c>
      <c r="X47" t="s">
        <v>56</v>
      </c>
      <c r="Y47">
        <v>50</v>
      </c>
      <c r="Z47" t="str">
        <f t="shared" ca="1" si="158"/>
        <v>cu</v>
      </c>
      <c r="AA47" t="s">
        <v>16</v>
      </c>
      <c r="AB47" t="s">
        <v>176</v>
      </c>
      <c r="AC47">
        <v>10000</v>
      </c>
      <c r="AD47" t="str">
        <f t="shared" ca="1" si="159"/>
        <v/>
      </c>
      <c r="AH47" t="str">
        <f t="shared" ca="1" si="160"/>
        <v/>
      </c>
      <c r="AL47" t="str">
        <f t="shared" ca="1" si="161"/>
        <v>cu</v>
      </c>
      <c r="AM47" t="str">
        <f t="shared" si="162"/>
        <v>EN</v>
      </c>
      <c r="AN47">
        <f t="shared" si="163"/>
        <v>100</v>
      </c>
      <c r="AO47" t="str">
        <f t="shared" ca="1" si="164"/>
        <v>cu</v>
      </c>
      <c r="AP47" t="str">
        <f t="shared" si="165"/>
        <v>EN</v>
      </c>
      <c r="AQ47">
        <f t="shared" si="166"/>
        <v>50</v>
      </c>
      <c r="AR47" t="str">
        <f t="shared" ca="1" si="167"/>
        <v>cu</v>
      </c>
      <c r="AS47" t="str">
        <f t="shared" si="168"/>
        <v>GO</v>
      </c>
      <c r="AT47">
        <f t="shared" si="169"/>
        <v>10000</v>
      </c>
      <c r="AU47" t="str">
        <f t="shared" ca="1" si="170"/>
        <v/>
      </c>
      <c r="AV47" t="str">
        <f t="shared" si="171"/>
        <v/>
      </c>
      <c r="AW47" t="str">
        <f t="shared" si="172"/>
        <v/>
      </c>
      <c r="AX47" t="str">
        <f t="shared" ca="1" si="173"/>
        <v/>
      </c>
      <c r="AY47" t="str">
        <f t="shared" si="174"/>
        <v/>
      </c>
      <c r="AZ47" t="str">
        <f t="shared" si="175"/>
        <v/>
      </c>
      <c r="BA47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7" t="str">
        <f t="shared" si="177"/>
        <v/>
      </c>
    </row>
    <row r="48" spans="1:54">
      <c r="A48" t="s">
        <v>96</v>
      </c>
      <c r="B48" t="s">
        <v>130</v>
      </c>
      <c r="C48" t="s">
        <v>349</v>
      </c>
      <c r="D48" t="s">
        <v>350</v>
      </c>
      <c r="E48" t="str">
        <f t="shared" ref="E48:E90" si="179">A48</f>
        <v>cashshopenergy_1</v>
      </c>
      <c r="F48" t="str">
        <f t="shared" si="55"/>
        <v>cashshopenergy</v>
      </c>
      <c r="G48">
        <f t="shared" ref="G48:G88" si="180">COUNTA(S48,W48,AA48,AE48,AI48)</f>
        <v>1</v>
      </c>
      <c r="I48" t="b">
        <v>0</v>
      </c>
      <c r="K48" t="str">
        <f t="shared" si="28"/>
        <v/>
      </c>
      <c r="L48" t="s">
        <v>284</v>
      </c>
      <c r="M48">
        <f t="shared" si="112"/>
        <v>0.99</v>
      </c>
      <c r="N48">
        <f t="shared" si="113"/>
        <v>1100</v>
      </c>
      <c r="O48" t="s">
        <v>95</v>
      </c>
      <c r="P48">
        <v>713</v>
      </c>
      <c r="Q48">
        <f t="shared" si="57"/>
        <v>713</v>
      </c>
      <c r="R48" t="str">
        <f t="shared" ref="R48:R84" ca="1" si="181">IF(ISBLANK(S48),"",
VLOOKUP(S48,OFFSET(INDIRECT("$A:$B"),0,MATCH(S$1&amp;"_Verify",INDIRECT("$1:$1"),0)-1),2,0)
)</f>
        <v>cu</v>
      </c>
      <c r="S48" t="s">
        <v>16</v>
      </c>
      <c r="T48" t="s">
        <v>56</v>
      </c>
      <c r="U48">
        <v>30</v>
      </c>
      <c r="V48" t="str">
        <f t="shared" ref="V48:V88" ca="1" si="182">IF(ISBLANK(W48),"",
VLOOKUP(W48,OFFSET(INDIRECT("$A:$B"),0,MATCH(W$1&amp;"_Verify",INDIRECT("$1:$1"),0)-1),2,0)
)</f>
        <v/>
      </c>
      <c r="Z48" t="str">
        <f t="shared" ref="Z48:Z88" ca="1" si="183">IF(ISBLANK(AA48),"",
VLOOKUP(AA48,OFFSET(INDIRECT("$A:$B"),0,MATCH(AA$1&amp;"_Verify",INDIRECT("$1:$1"),0)-1),2,0)
)</f>
        <v/>
      </c>
      <c r="AD48" t="str">
        <f t="shared" ref="AD48:AD88" ca="1" si="184">IF(ISBLANK(AE48),"",
VLOOKUP(AE48,OFFSET(INDIRECT("$A:$B"),0,MATCH(AE$1&amp;"_Verify",INDIRECT("$1:$1"),0)-1),2,0)
)</f>
        <v/>
      </c>
      <c r="AH48" t="str">
        <f t="shared" ref="AH48:AH88" ca="1" si="185">IF(ISBLANK(AI48),"",
VLOOKUP(AI48,OFFSET(INDIRECT("$A:$B"),0,MATCH(AI$1&amp;"_Verify",INDIRECT("$1:$1"),0)-1),2,0)
)</f>
        <v/>
      </c>
      <c r="AL48" t="str">
        <f t="shared" ref="AL48:AL71" ca="1" si="186">IF(LEN(R48)=0,"",R48)</f>
        <v>cu</v>
      </c>
      <c r="AM48" t="str">
        <f t="shared" ref="AM48:AM71" si="187">IF(LEN(T48)=0,"",T48)</f>
        <v>EN</v>
      </c>
      <c r="AN48">
        <f t="shared" ref="AN48:AN71" si="188">IF(LEN(U48)=0,"",U48)</f>
        <v>30</v>
      </c>
      <c r="AO48" t="str">
        <f t="shared" ref="AO48:AO71" ca="1" si="189">IF(LEN(V48)=0,"",V48)</f>
        <v/>
      </c>
      <c r="AP48" t="str">
        <f t="shared" ref="AP48:AP71" si="190">IF(LEN(X48)=0,"",X48)</f>
        <v/>
      </c>
      <c r="AQ48" t="str">
        <f t="shared" ref="AQ48:AQ71" si="191">IF(LEN(Y48)=0,"",Y48)</f>
        <v/>
      </c>
      <c r="AR48" t="str">
        <f t="shared" ref="AR48:AR71" ca="1" si="192">IF(LEN(Z48)=0,"",Z48)</f>
        <v/>
      </c>
      <c r="AS48" t="str">
        <f t="shared" ref="AS48:AS71" si="193">IF(LEN(AB48)=0,"",AB48)</f>
        <v/>
      </c>
      <c r="AT48" t="str">
        <f t="shared" ref="AT48:AT71" si="194">IF(LEN(AC48)=0,"",AC48)</f>
        <v/>
      </c>
      <c r="AU48" t="str">
        <f t="shared" ref="AU48:AU71" ca="1" si="195">IF(LEN(AD48)=0,"",AD48)</f>
        <v/>
      </c>
      <c r="AV48" t="str">
        <f t="shared" ref="AV48:AV71" si="196">IF(LEN(AF48)=0,"",AF48)</f>
        <v/>
      </c>
      <c r="AW48" t="str">
        <f t="shared" ref="AW48:AW71" si="197">IF(LEN(AG48)=0,"",AG48)</f>
        <v/>
      </c>
      <c r="AX48" t="str">
        <f t="shared" ref="AX48:AX71" ca="1" si="198">IF(LEN(AH48)=0,"",AH48)</f>
        <v/>
      </c>
      <c r="AY48" t="str">
        <f t="shared" ref="AY48:AY71" si="199">IF(LEN(AJ48)=0,"",AJ48)</f>
        <v/>
      </c>
      <c r="AZ48" t="str">
        <f t="shared" ref="AZ48:AZ71" si="200">IF(LEN(AK48)=0,"",AK48)</f>
        <v/>
      </c>
      <c r="BA48" t="str">
        <f t="shared" ref="BA48:BA71" ca="1" si="201">IF(ROW()=2,BB48,OFFSET(BA48,-1,0)&amp;IF(LEN(BB48)=0,"",","&amp;BB48))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8" t="str">
        <f t="shared" si="177"/>
        <v/>
      </c>
    </row>
    <row r="49" spans="1:54">
      <c r="A49" t="s">
        <v>97</v>
      </c>
      <c r="C49" t="s">
        <v>351</v>
      </c>
      <c r="D49" t="s">
        <v>352</v>
      </c>
      <c r="E49" t="str">
        <f t="shared" si="179"/>
        <v>cashshopenergy_2</v>
      </c>
      <c r="F49" t="str">
        <f t="shared" si="55"/>
        <v>cashshopenergy</v>
      </c>
      <c r="G49">
        <f t="shared" si="180"/>
        <v>1</v>
      </c>
      <c r="I49" t="b">
        <v>0</v>
      </c>
      <c r="K49" t="str">
        <f t="shared" si="28"/>
        <v/>
      </c>
      <c r="L49" t="s">
        <v>287</v>
      </c>
      <c r="M49">
        <f t="shared" si="112"/>
        <v>3.99</v>
      </c>
      <c r="N49">
        <f t="shared" si="113"/>
        <v>6000</v>
      </c>
      <c r="O49" t="s">
        <v>97</v>
      </c>
      <c r="P49">
        <v>794</v>
      </c>
      <c r="Q49">
        <f t="shared" si="57"/>
        <v>794</v>
      </c>
      <c r="R49" t="str">
        <f t="shared" ca="1" si="181"/>
        <v>cu</v>
      </c>
      <c r="S49" t="s">
        <v>16</v>
      </c>
      <c r="T49" t="s">
        <v>56</v>
      </c>
      <c r="U49">
        <v>90</v>
      </c>
      <c r="V49" t="str">
        <f t="shared" ca="1" si="182"/>
        <v/>
      </c>
      <c r="Z49" t="str">
        <f t="shared" ca="1" si="183"/>
        <v/>
      </c>
      <c r="AD49" t="str">
        <f t="shared" ca="1" si="184"/>
        <v/>
      </c>
      <c r="AH49" t="str">
        <f t="shared" ca="1" si="185"/>
        <v/>
      </c>
      <c r="AL49" t="str">
        <f t="shared" ca="1" si="186"/>
        <v>cu</v>
      </c>
      <c r="AM49" t="str">
        <f t="shared" si="187"/>
        <v>EN</v>
      </c>
      <c r="AN49">
        <f t="shared" si="188"/>
        <v>90</v>
      </c>
      <c r="AO49" t="str">
        <f t="shared" ca="1" si="189"/>
        <v/>
      </c>
      <c r="AP49" t="str">
        <f t="shared" si="190"/>
        <v/>
      </c>
      <c r="AQ49" t="str">
        <f t="shared" si="191"/>
        <v/>
      </c>
      <c r="AR49" t="str">
        <f t="shared" ca="1" si="192"/>
        <v/>
      </c>
      <c r="AS49" t="str">
        <f t="shared" si="193"/>
        <v/>
      </c>
      <c r="AT49" t="str">
        <f t="shared" si="194"/>
        <v/>
      </c>
      <c r="AU49" t="str">
        <f t="shared" ca="1" si="195"/>
        <v/>
      </c>
      <c r="AV49" t="str">
        <f t="shared" si="196"/>
        <v/>
      </c>
      <c r="AW49" t="str">
        <f t="shared" si="197"/>
        <v/>
      </c>
      <c r="AX49" t="str">
        <f t="shared" ca="1" si="198"/>
        <v/>
      </c>
      <c r="AY49" t="str">
        <f t="shared" si="199"/>
        <v/>
      </c>
      <c r="AZ49" t="str">
        <f t="shared" si="200"/>
        <v/>
      </c>
      <c r="BA49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9" t="str">
        <f t="shared" si="177"/>
        <v/>
      </c>
    </row>
    <row r="50" spans="1:54">
      <c r="A50" t="s">
        <v>98</v>
      </c>
      <c r="C50" t="s">
        <v>353</v>
      </c>
      <c r="D50" t="s">
        <v>354</v>
      </c>
      <c r="E50" t="str">
        <f t="shared" si="179"/>
        <v>cashshopenergy_3</v>
      </c>
      <c r="F50" t="str">
        <f t="shared" si="55"/>
        <v>cashshopenergy</v>
      </c>
      <c r="G50">
        <f t="shared" si="180"/>
        <v>1</v>
      </c>
      <c r="I50" t="b">
        <v>0</v>
      </c>
      <c r="K50" t="str">
        <f t="shared" si="28"/>
        <v/>
      </c>
      <c r="L50" t="s">
        <v>291</v>
      </c>
      <c r="M50">
        <f t="shared" ref="M50:M81" si="202">IF(ISBLANK($L50),"",VLOOKUP($L50,$BN:$BP,MATCH($BO$1,$BN$1:$BP$1,0),0))</f>
        <v>7.99</v>
      </c>
      <c r="N50">
        <f t="shared" ref="N50:N81" si="203">IF(ISBLANK($L50),"",VLOOKUP($L50,$BN:$BP,MATCH($BP$1,$BN$1:$BP$1,0),0))</f>
        <v>12000</v>
      </c>
      <c r="O50" t="s">
        <v>98</v>
      </c>
      <c r="P50">
        <v>121</v>
      </c>
      <c r="Q50">
        <f t="shared" si="57"/>
        <v>121</v>
      </c>
      <c r="R50" t="str">
        <f t="shared" ca="1" si="181"/>
        <v>cu</v>
      </c>
      <c r="S50" t="s">
        <v>16</v>
      </c>
      <c r="T50" t="s">
        <v>56</v>
      </c>
      <c r="U50">
        <v>260</v>
      </c>
      <c r="V50" t="str">
        <f t="shared" ca="1" si="182"/>
        <v/>
      </c>
      <c r="Z50" t="str">
        <f t="shared" ca="1" si="183"/>
        <v/>
      </c>
      <c r="AD50" t="str">
        <f t="shared" ca="1" si="184"/>
        <v/>
      </c>
      <c r="AH50" t="str">
        <f t="shared" ca="1" si="185"/>
        <v/>
      </c>
      <c r="AL50" t="str">
        <f t="shared" ca="1" si="186"/>
        <v>cu</v>
      </c>
      <c r="AM50" t="str">
        <f t="shared" si="187"/>
        <v>EN</v>
      </c>
      <c r="AN50">
        <f t="shared" si="188"/>
        <v>260</v>
      </c>
      <c r="AO50" t="str">
        <f t="shared" ca="1" si="189"/>
        <v/>
      </c>
      <c r="AP50" t="str">
        <f t="shared" si="190"/>
        <v/>
      </c>
      <c r="AQ50" t="str">
        <f t="shared" si="191"/>
        <v/>
      </c>
      <c r="AR50" t="str">
        <f t="shared" ca="1" si="192"/>
        <v/>
      </c>
      <c r="AS50" t="str">
        <f t="shared" si="193"/>
        <v/>
      </c>
      <c r="AT50" t="str">
        <f t="shared" si="194"/>
        <v/>
      </c>
      <c r="AU50" t="str">
        <f t="shared" ca="1" si="195"/>
        <v/>
      </c>
      <c r="AV50" t="str">
        <f t="shared" si="196"/>
        <v/>
      </c>
      <c r="AW50" t="str">
        <f t="shared" si="197"/>
        <v/>
      </c>
      <c r="AX50" t="str">
        <f t="shared" ca="1" si="198"/>
        <v/>
      </c>
      <c r="AY50" t="str">
        <f t="shared" si="199"/>
        <v/>
      </c>
      <c r="AZ50" t="str">
        <f t="shared" si="200"/>
        <v/>
      </c>
      <c r="BA50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0" t="str">
        <f t="shared" si="177"/>
        <v/>
      </c>
    </row>
    <row r="51" spans="1:54">
      <c r="A51" t="s">
        <v>99</v>
      </c>
      <c r="C51" t="s">
        <v>355</v>
      </c>
      <c r="D51" t="s">
        <v>356</v>
      </c>
      <c r="E51" t="str">
        <f t="shared" si="179"/>
        <v>cashshopenergy_4</v>
      </c>
      <c r="F51" t="str">
        <f t="shared" si="55"/>
        <v>cashshopenergy</v>
      </c>
      <c r="G51">
        <f t="shared" si="180"/>
        <v>1</v>
      </c>
      <c r="I51" t="b">
        <v>0</v>
      </c>
      <c r="K51" t="str">
        <f t="shared" si="28"/>
        <v/>
      </c>
      <c r="L51" t="s">
        <v>295</v>
      </c>
      <c r="M51">
        <f t="shared" si="202"/>
        <v>18.989999999999998</v>
      </c>
      <c r="N51">
        <f t="shared" si="203"/>
        <v>29000</v>
      </c>
      <c r="O51" t="s">
        <v>99</v>
      </c>
      <c r="P51">
        <v>114</v>
      </c>
      <c r="Q51">
        <f t="shared" si="57"/>
        <v>114</v>
      </c>
      <c r="R51" t="str">
        <f t="shared" ca="1" si="181"/>
        <v>cu</v>
      </c>
      <c r="S51" t="s">
        <v>16</v>
      </c>
      <c r="T51" t="s">
        <v>56</v>
      </c>
      <c r="U51">
        <v>525</v>
      </c>
      <c r="V51" t="str">
        <f t="shared" ca="1" si="182"/>
        <v/>
      </c>
      <c r="Z51" t="str">
        <f t="shared" ca="1" si="183"/>
        <v/>
      </c>
      <c r="AD51" t="str">
        <f t="shared" ca="1" si="184"/>
        <v/>
      </c>
      <c r="AH51" t="str">
        <f t="shared" ca="1" si="185"/>
        <v/>
      </c>
      <c r="AL51" t="str">
        <f t="shared" ca="1" si="186"/>
        <v>cu</v>
      </c>
      <c r="AM51" t="str">
        <f t="shared" si="187"/>
        <v>EN</v>
      </c>
      <c r="AN51">
        <f t="shared" si="188"/>
        <v>525</v>
      </c>
      <c r="AO51" t="str">
        <f t="shared" ca="1" si="189"/>
        <v/>
      </c>
      <c r="AP51" t="str">
        <f t="shared" si="190"/>
        <v/>
      </c>
      <c r="AQ51" t="str">
        <f t="shared" si="191"/>
        <v/>
      </c>
      <c r="AR51" t="str">
        <f t="shared" ca="1" si="192"/>
        <v/>
      </c>
      <c r="AS51" t="str">
        <f t="shared" si="193"/>
        <v/>
      </c>
      <c r="AT51" t="str">
        <f t="shared" si="194"/>
        <v/>
      </c>
      <c r="AU51" t="str">
        <f t="shared" ca="1" si="195"/>
        <v/>
      </c>
      <c r="AV51" t="str">
        <f t="shared" si="196"/>
        <v/>
      </c>
      <c r="AW51" t="str">
        <f t="shared" si="197"/>
        <v/>
      </c>
      <c r="AX51" t="str">
        <f t="shared" ca="1" si="198"/>
        <v/>
      </c>
      <c r="AY51" t="str">
        <f t="shared" si="199"/>
        <v/>
      </c>
      <c r="AZ51" t="str">
        <f t="shared" si="200"/>
        <v/>
      </c>
      <c r="BA51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1" t="str">
        <f t="shared" si="177"/>
        <v/>
      </c>
    </row>
    <row r="52" spans="1:54">
      <c r="A52" t="s">
        <v>100</v>
      </c>
      <c r="C52" t="s">
        <v>357</v>
      </c>
      <c r="D52" t="s">
        <v>358</v>
      </c>
      <c r="E52" t="str">
        <f t="shared" si="179"/>
        <v>cashshopenergy_5</v>
      </c>
      <c r="F52" t="str">
        <f t="shared" si="55"/>
        <v>cashshopenergy</v>
      </c>
      <c r="G52">
        <f t="shared" si="180"/>
        <v>1</v>
      </c>
      <c r="I52" t="b">
        <v>0</v>
      </c>
      <c r="K52" t="str">
        <f t="shared" si="28"/>
        <v/>
      </c>
      <c r="L52" t="s">
        <v>297</v>
      </c>
      <c r="M52">
        <f t="shared" si="202"/>
        <v>29.99</v>
      </c>
      <c r="N52">
        <f t="shared" si="203"/>
        <v>45000</v>
      </c>
      <c r="O52" t="s">
        <v>100</v>
      </c>
      <c r="P52">
        <v>950</v>
      </c>
      <c r="Q52">
        <f t="shared" si="57"/>
        <v>950</v>
      </c>
      <c r="R52" t="str">
        <f t="shared" ca="1" si="181"/>
        <v>cu</v>
      </c>
      <c r="S52" t="s">
        <v>16</v>
      </c>
      <c r="T52" t="s">
        <v>56</v>
      </c>
      <c r="U52">
        <v>1600</v>
      </c>
      <c r="V52" t="str">
        <f t="shared" ca="1" si="182"/>
        <v/>
      </c>
      <c r="Z52" t="str">
        <f t="shared" ca="1" si="183"/>
        <v/>
      </c>
      <c r="AD52" t="str">
        <f t="shared" ca="1" si="184"/>
        <v/>
      </c>
      <c r="AH52" t="str">
        <f t="shared" ca="1" si="185"/>
        <v/>
      </c>
      <c r="AL52" t="str">
        <f t="shared" ca="1" si="186"/>
        <v>cu</v>
      </c>
      <c r="AM52" t="str">
        <f t="shared" si="187"/>
        <v>EN</v>
      </c>
      <c r="AN52">
        <f t="shared" si="188"/>
        <v>1600</v>
      </c>
      <c r="AO52" t="str">
        <f t="shared" ca="1" si="189"/>
        <v/>
      </c>
      <c r="AP52" t="str">
        <f t="shared" si="190"/>
        <v/>
      </c>
      <c r="AQ52" t="str">
        <f t="shared" si="191"/>
        <v/>
      </c>
      <c r="AR52" t="str">
        <f t="shared" ca="1" si="192"/>
        <v/>
      </c>
      <c r="AS52" t="str">
        <f t="shared" si="193"/>
        <v/>
      </c>
      <c r="AT52" t="str">
        <f t="shared" si="194"/>
        <v/>
      </c>
      <c r="AU52" t="str">
        <f t="shared" ca="1" si="195"/>
        <v/>
      </c>
      <c r="AV52" t="str">
        <f t="shared" si="196"/>
        <v/>
      </c>
      <c r="AW52" t="str">
        <f t="shared" si="197"/>
        <v/>
      </c>
      <c r="AX52" t="str">
        <f t="shared" ca="1" si="198"/>
        <v/>
      </c>
      <c r="AY52" t="str">
        <f t="shared" si="199"/>
        <v/>
      </c>
      <c r="AZ52" t="str">
        <f t="shared" si="200"/>
        <v/>
      </c>
      <c r="BA52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2" t="str">
        <f t="shared" si="177"/>
        <v/>
      </c>
    </row>
    <row r="53" spans="1:54">
      <c r="A53" t="s">
        <v>101</v>
      </c>
      <c r="C53" t="s">
        <v>359</v>
      </c>
      <c r="D53" t="s">
        <v>360</v>
      </c>
      <c r="E53" t="str">
        <f t="shared" si="179"/>
        <v>cashshopenergy_6</v>
      </c>
      <c r="F53" t="str">
        <f t="shared" si="55"/>
        <v>cashshopenergy</v>
      </c>
      <c r="G53">
        <f t="shared" si="180"/>
        <v>1</v>
      </c>
      <c r="I53" t="b">
        <v>0</v>
      </c>
      <c r="K53" t="str">
        <f t="shared" si="28"/>
        <v/>
      </c>
      <c r="L53" t="s">
        <v>299</v>
      </c>
      <c r="M53">
        <f t="shared" si="202"/>
        <v>64.989999999999995</v>
      </c>
      <c r="N53">
        <f t="shared" si="203"/>
        <v>99000</v>
      </c>
      <c r="O53" t="s">
        <v>101</v>
      </c>
      <c r="P53">
        <v>490</v>
      </c>
      <c r="Q53">
        <f t="shared" si="57"/>
        <v>490</v>
      </c>
      <c r="R53" t="str">
        <f t="shared" ca="1" si="181"/>
        <v>cu</v>
      </c>
      <c r="S53" t="s">
        <v>16</v>
      </c>
      <c r="T53" t="s">
        <v>56</v>
      </c>
      <c r="U53">
        <v>3600</v>
      </c>
      <c r="V53" t="str">
        <f t="shared" ca="1" si="182"/>
        <v/>
      </c>
      <c r="Z53" t="str">
        <f t="shared" ca="1" si="183"/>
        <v/>
      </c>
      <c r="AD53" t="str">
        <f t="shared" ca="1" si="184"/>
        <v/>
      </c>
      <c r="AH53" t="str">
        <f t="shared" ca="1" si="185"/>
        <v/>
      </c>
      <c r="AL53" t="str">
        <f t="shared" ca="1" si="186"/>
        <v>cu</v>
      </c>
      <c r="AM53" t="str">
        <f t="shared" si="187"/>
        <v>EN</v>
      </c>
      <c r="AN53">
        <f t="shared" si="188"/>
        <v>3600</v>
      </c>
      <c r="AO53" t="str">
        <f t="shared" ca="1" si="189"/>
        <v/>
      </c>
      <c r="AP53" t="str">
        <f t="shared" si="190"/>
        <v/>
      </c>
      <c r="AQ53" t="str">
        <f t="shared" si="191"/>
        <v/>
      </c>
      <c r="AR53" t="str">
        <f t="shared" ca="1" si="192"/>
        <v/>
      </c>
      <c r="AS53" t="str">
        <f t="shared" si="193"/>
        <v/>
      </c>
      <c r="AT53" t="str">
        <f t="shared" si="194"/>
        <v/>
      </c>
      <c r="AU53" t="str">
        <f t="shared" ca="1" si="195"/>
        <v/>
      </c>
      <c r="AV53" t="str">
        <f t="shared" si="196"/>
        <v/>
      </c>
      <c r="AW53" t="str">
        <f t="shared" si="197"/>
        <v/>
      </c>
      <c r="AX53" t="str">
        <f t="shared" ca="1" si="198"/>
        <v/>
      </c>
      <c r="AY53" t="str">
        <f t="shared" si="199"/>
        <v/>
      </c>
      <c r="AZ53" t="str">
        <f t="shared" si="200"/>
        <v/>
      </c>
      <c r="BA53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3" t="str">
        <f t="shared" si="177"/>
        <v/>
      </c>
    </row>
    <row r="54" spans="1:54">
      <c r="A54" t="s">
        <v>103</v>
      </c>
      <c r="B54" t="s">
        <v>131</v>
      </c>
      <c r="C54" t="s">
        <v>349</v>
      </c>
      <c r="D54" t="s">
        <v>350</v>
      </c>
      <c r="E54" t="str">
        <f t="shared" si="179"/>
        <v>cashshopenergy_1_more</v>
      </c>
      <c r="F54" t="str">
        <f t="shared" si="55"/>
        <v>cashshopenergy</v>
      </c>
      <c r="G54">
        <f t="shared" si="180"/>
        <v>1</v>
      </c>
      <c r="I54" t="b">
        <v>0</v>
      </c>
      <c r="K54" t="str">
        <f t="shared" si="28"/>
        <v/>
      </c>
      <c r="L54" t="s">
        <v>284</v>
      </c>
      <c r="M54">
        <f t="shared" si="202"/>
        <v>0.99</v>
      </c>
      <c r="N54">
        <f t="shared" si="203"/>
        <v>1100</v>
      </c>
      <c r="O54" t="s">
        <v>102</v>
      </c>
      <c r="P54">
        <v>338</v>
      </c>
      <c r="Q54">
        <f t="shared" si="57"/>
        <v>338</v>
      </c>
      <c r="R54" t="str">
        <f t="shared" ca="1" si="181"/>
        <v>cu</v>
      </c>
      <c r="S54" t="s">
        <v>16</v>
      </c>
      <c r="T54" t="s">
        <v>56</v>
      </c>
      <c r="U54">
        <v>90</v>
      </c>
      <c r="V54" t="str">
        <f t="shared" ca="1" si="182"/>
        <v/>
      </c>
      <c r="Z54" t="str">
        <f t="shared" ca="1" si="183"/>
        <v/>
      </c>
      <c r="AD54" t="str">
        <f t="shared" ca="1" si="184"/>
        <v/>
      </c>
      <c r="AH54" t="str">
        <f t="shared" ca="1" si="185"/>
        <v/>
      </c>
      <c r="AL54" t="str">
        <f t="shared" ca="1" si="186"/>
        <v>cu</v>
      </c>
      <c r="AM54" t="str">
        <f t="shared" si="187"/>
        <v>EN</v>
      </c>
      <c r="AN54">
        <f t="shared" si="188"/>
        <v>90</v>
      </c>
      <c r="AO54" t="str">
        <f t="shared" ca="1" si="189"/>
        <v/>
      </c>
      <c r="AP54" t="str">
        <f t="shared" si="190"/>
        <v/>
      </c>
      <c r="AQ54" t="str">
        <f t="shared" si="191"/>
        <v/>
      </c>
      <c r="AR54" t="str">
        <f t="shared" ca="1" si="192"/>
        <v/>
      </c>
      <c r="AS54" t="str">
        <f t="shared" si="193"/>
        <v/>
      </c>
      <c r="AT54" t="str">
        <f t="shared" si="194"/>
        <v/>
      </c>
      <c r="AU54" t="str">
        <f t="shared" ca="1" si="195"/>
        <v/>
      </c>
      <c r="AV54" t="str">
        <f t="shared" si="196"/>
        <v/>
      </c>
      <c r="AW54" t="str">
        <f t="shared" si="197"/>
        <v/>
      </c>
      <c r="AX54" t="str">
        <f t="shared" ca="1" si="198"/>
        <v/>
      </c>
      <c r="AY54" t="str">
        <f t="shared" si="199"/>
        <v/>
      </c>
      <c r="AZ54" t="str">
        <f t="shared" si="200"/>
        <v/>
      </c>
      <c r="BA54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4" t="str">
        <f t="shared" si="177"/>
        <v/>
      </c>
    </row>
    <row r="55" spans="1:54">
      <c r="A55" t="s">
        <v>104</v>
      </c>
      <c r="C55" t="s">
        <v>351</v>
      </c>
      <c r="D55" t="s">
        <v>352</v>
      </c>
      <c r="E55" t="str">
        <f t="shared" si="179"/>
        <v>cashshopenergy_2_more</v>
      </c>
      <c r="F55" t="str">
        <f t="shared" si="55"/>
        <v>cashshopenergy</v>
      </c>
      <c r="G55">
        <f t="shared" si="180"/>
        <v>1</v>
      </c>
      <c r="I55" t="b">
        <v>0</v>
      </c>
      <c r="K55" t="str">
        <f t="shared" si="28"/>
        <v/>
      </c>
      <c r="L55" t="s">
        <v>287</v>
      </c>
      <c r="M55">
        <f t="shared" si="202"/>
        <v>3.99</v>
      </c>
      <c r="N55">
        <f t="shared" si="203"/>
        <v>6000</v>
      </c>
      <c r="O55" t="s">
        <v>104</v>
      </c>
      <c r="P55">
        <v>215</v>
      </c>
      <c r="Q55">
        <f t="shared" si="57"/>
        <v>215</v>
      </c>
      <c r="R55" t="str">
        <f t="shared" ca="1" si="181"/>
        <v>cu</v>
      </c>
      <c r="S55" t="s">
        <v>16</v>
      </c>
      <c r="T55" t="s">
        <v>56</v>
      </c>
      <c r="U55">
        <v>270</v>
      </c>
      <c r="V55" t="str">
        <f t="shared" ca="1" si="182"/>
        <v/>
      </c>
      <c r="Z55" t="str">
        <f t="shared" ca="1" si="183"/>
        <v/>
      </c>
      <c r="AD55" t="str">
        <f t="shared" ca="1" si="184"/>
        <v/>
      </c>
      <c r="AH55" t="str">
        <f t="shared" ca="1" si="185"/>
        <v/>
      </c>
      <c r="AL55" t="str">
        <f t="shared" ca="1" si="186"/>
        <v>cu</v>
      </c>
      <c r="AM55" t="str">
        <f t="shared" si="187"/>
        <v>EN</v>
      </c>
      <c r="AN55">
        <f t="shared" si="188"/>
        <v>270</v>
      </c>
      <c r="AO55" t="str">
        <f t="shared" ca="1" si="189"/>
        <v/>
      </c>
      <c r="AP55" t="str">
        <f t="shared" si="190"/>
        <v/>
      </c>
      <c r="AQ55" t="str">
        <f t="shared" si="191"/>
        <v/>
      </c>
      <c r="AR55" t="str">
        <f t="shared" ca="1" si="192"/>
        <v/>
      </c>
      <c r="AS55" t="str">
        <f t="shared" si="193"/>
        <v/>
      </c>
      <c r="AT55" t="str">
        <f t="shared" si="194"/>
        <v/>
      </c>
      <c r="AU55" t="str">
        <f t="shared" ca="1" si="195"/>
        <v/>
      </c>
      <c r="AV55" t="str">
        <f t="shared" si="196"/>
        <v/>
      </c>
      <c r="AW55" t="str">
        <f t="shared" si="197"/>
        <v/>
      </c>
      <c r="AX55" t="str">
        <f t="shared" ca="1" si="198"/>
        <v/>
      </c>
      <c r="AY55" t="str">
        <f t="shared" si="199"/>
        <v/>
      </c>
      <c r="AZ55" t="str">
        <f t="shared" si="200"/>
        <v/>
      </c>
      <c r="BA55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5" t="str">
        <f t="shared" si="177"/>
        <v/>
      </c>
    </row>
    <row r="56" spans="1:54">
      <c r="A56" t="s">
        <v>105</v>
      </c>
      <c r="C56" t="s">
        <v>353</v>
      </c>
      <c r="D56" t="s">
        <v>354</v>
      </c>
      <c r="E56" t="str">
        <f t="shared" si="179"/>
        <v>cashshopenergy_3_more</v>
      </c>
      <c r="F56" t="str">
        <f t="shared" si="55"/>
        <v>cashshopenergy</v>
      </c>
      <c r="G56">
        <f t="shared" si="180"/>
        <v>1</v>
      </c>
      <c r="I56" t="b">
        <v>0</v>
      </c>
      <c r="K56" t="str">
        <f t="shared" si="28"/>
        <v/>
      </c>
      <c r="L56" t="s">
        <v>291</v>
      </c>
      <c r="M56">
        <f t="shared" si="202"/>
        <v>7.99</v>
      </c>
      <c r="N56">
        <f t="shared" si="203"/>
        <v>12000</v>
      </c>
      <c r="O56" t="s">
        <v>105</v>
      </c>
      <c r="P56">
        <v>674</v>
      </c>
      <c r="Q56">
        <f t="shared" si="57"/>
        <v>674</v>
      </c>
      <c r="R56" t="str">
        <f t="shared" ca="1" si="181"/>
        <v>cu</v>
      </c>
      <c r="S56" t="s">
        <v>16</v>
      </c>
      <c r="T56" t="s">
        <v>56</v>
      </c>
      <c r="U56">
        <v>780</v>
      </c>
      <c r="V56" t="str">
        <f t="shared" ca="1" si="182"/>
        <v/>
      </c>
      <c r="Z56" t="str">
        <f t="shared" ca="1" si="183"/>
        <v/>
      </c>
      <c r="AD56" t="str">
        <f t="shared" ca="1" si="184"/>
        <v/>
      </c>
      <c r="AH56" t="str">
        <f t="shared" ca="1" si="185"/>
        <v/>
      </c>
      <c r="AL56" t="str">
        <f t="shared" ca="1" si="186"/>
        <v>cu</v>
      </c>
      <c r="AM56" t="str">
        <f t="shared" si="187"/>
        <v>EN</v>
      </c>
      <c r="AN56">
        <f t="shared" si="188"/>
        <v>780</v>
      </c>
      <c r="AO56" t="str">
        <f t="shared" ca="1" si="189"/>
        <v/>
      </c>
      <c r="AP56" t="str">
        <f t="shared" si="190"/>
        <v/>
      </c>
      <c r="AQ56" t="str">
        <f t="shared" si="191"/>
        <v/>
      </c>
      <c r="AR56" t="str">
        <f t="shared" ca="1" si="192"/>
        <v/>
      </c>
      <c r="AS56" t="str">
        <f t="shared" si="193"/>
        <v/>
      </c>
      <c r="AT56" t="str">
        <f t="shared" si="194"/>
        <v/>
      </c>
      <c r="AU56" t="str">
        <f t="shared" ca="1" si="195"/>
        <v/>
      </c>
      <c r="AV56" t="str">
        <f t="shared" si="196"/>
        <v/>
      </c>
      <c r="AW56" t="str">
        <f t="shared" si="197"/>
        <v/>
      </c>
      <c r="AX56" t="str">
        <f t="shared" ca="1" si="198"/>
        <v/>
      </c>
      <c r="AY56" t="str">
        <f t="shared" si="199"/>
        <v/>
      </c>
      <c r="AZ56" t="str">
        <f t="shared" si="200"/>
        <v/>
      </c>
      <c r="BA56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6" t="str">
        <f t="shared" si="177"/>
        <v/>
      </c>
    </row>
    <row r="57" spans="1:54">
      <c r="A57" t="s">
        <v>106</v>
      </c>
      <c r="C57" t="s">
        <v>355</v>
      </c>
      <c r="D57" t="s">
        <v>356</v>
      </c>
      <c r="E57" t="str">
        <f t="shared" si="179"/>
        <v>cashshopenergy_4_more</v>
      </c>
      <c r="F57" t="str">
        <f t="shared" si="55"/>
        <v>cashshopenergy</v>
      </c>
      <c r="G57">
        <f t="shared" si="180"/>
        <v>1</v>
      </c>
      <c r="I57" t="b">
        <v>0</v>
      </c>
      <c r="K57" t="str">
        <f t="shared" si="28"/>
        <v/>
      </c>
      <c r="L57" t="s">
        <v>295</v>
      </c>
      <c r="M57">
        <f t="shared" si="202"/>
        <v>18.989999999999998</v>
      </c>
      <c r="N57">
        <f t="shared" si="203"/>
        <v>29000</v>
      </c>
      <c r="O57" t="s">
        <v>106</v>
      </c>
      <c r="P57">
        <v>145</v>
      </c>
      <c r="Q57">
        <f t="shared" si="57"/>
        <v>145</v>
      </c>
      <c r="R57" t="str">
        <f t="shared" ca="1" si="181"/>
        <v>cu</v>
      </c>
      <c r="S57" t="s">
        <v>16</v>
      </c>
      <c r="T57" t="s">
        <v>56</v>
      </c>
      <c r="U57">
        <v>1575</v>
      </c>
      <c r="V57" t="str">
        <f t="shared" ca="1" si="182"/>
        <v/>
      </c>
      <c r="Z57" t="str">
        <f t="shared" ca="1" si="183"/>
        <v/>
      </c>
      <c r="AD57" t="str">
        <f t="shared" ca="1" si="184"/>
        <v/>
      </c>
      <c r="AH57" t="str">
        <f t="shared" ca="1" si="185"/>
        <v/>
      </c>
      <c r="AL57" t="str">
        <f t="shared" ca="1" si="186"/>
        <v>cu</v>
      </c>
      <c r="AM57" t="str">
        <f t="shared" si="187"/>
        <v>EN</v>
      </c>
      <c r="AN57">
        <f t="shared" si="188"/>
        <v>1575</v>
      </c>
      <c r="AO57" t="str">
        <f t="shared" ca="1" si="189"/>
        <v/>
      </c>
      <c r="AP57" t="str">
        <f t="shared" si="190"/>
        <v/>
      </c>
      <c r="AQ57" t="str">
        <f t="shared" si="191"/>
        <v/>
      </c>
      <c r="AR57" t="str">
        <f t="shared" ca="1" si="192"/>
        <v/>
      </c>
      <c r="AS57" t="str">
        <f t="shared" si="193"/>
        <v/>
      </c>
      <c r="AT57" t="str">
        <f t="shared" si="194"/>
        <v/>
      </c>
      <c r="AU57" t="str">
        <f t="shared" ca="1" si="195"/>
        <v/>
      </c>
      <c r="AV57" t="str">
        <f t="shared" si="196"/>
        <v/>
      </c>
      <c r="AW57" t="str">
        <f t="shared" si="197"/>
        <v/>
      </c>
      <c r="AX57" t="str">
        <f t="shared" ca="1" si="198"/>
        <v/>
      </c>
      <c r="AY57" t="str">
        <f t="shared" si="199"/>
        <v/>
      </c>
      <c r="AZ57" t="str">
        <f t="shared" si="200"/>
        <v/>
      </c>
      <c r="BA57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7" t="str">
        <f t="shared" si="177"/>
        <v/>
      </c>
    </row>
    <row r="58" spans="1:54">
      <c r="A58" t="s">
        <v>107</v>
      </c>
      <c r="C58" t="s">
        <v>357</v>
      </c>
      <c r="D58" t="s">
        <v>358</v>
      </c>
      <c r="E58" t="str">
        <f t="shared" si="179"/>
        <v>cashshopenergy_5_more</v>
      </c>
      <c r="F58" t="str">
        <f t="shared" si="55"/>
        <v>cashshopenergy</v>
      </c>
      <c r="G58">
        <f t="shared" si="180"/>
        <v>1</v>
      </c>
      <c r="I58" t="b">
        <v>0</v>
      </c>
      <c r="K58" t="str">
        <f t="shared" si="28"/>
        <v/>
      </c>
      <c r="L58" t="s">
        <v>297</v>
      </c>
      <c r="M58">
        <f t="shared" si="202"/>
        <v>29.99</v>
      </c>
      <c r="N58">
        <f t="shared" si="203"/>
        <v>45000</v>
      </c>
      <c r="O58" t="s">
        <v>107</v>
      </c>
      <c r="P58">
        <v>858</v>
      </c>
      <c r="Q58">
        <f t="shared" si="57"/>
        <v>858</v>
      </c>
      <c r="R58" t="str">
        <f t="shared" ca="1" si="181"/>
        <v>cu</v>
      </c>
      <c r="S58" t="s">
        <v>16</v>
      </c>
      <c r="T58" t="s">
        <v>56</v>
      </c>
      <c r="U58">
        <v>4800</v>
      </c>
      <c r="V58" t="str">
        <f t="shared" ca="1" si="182"/>
        <v/>
      </c>
      <c r="Z58" t="str">
        <f t="shared" ca="1" si="183"/>
        <v/>
      </c>
      <c r="AD58" t="str">
        <f t="shared" ca="1" si="184"/>
        <v/>
      </c>
      <c r="AH58" t="str">
        <f t="shared" ca="1" si="185"/>
        <v/>
      </c>
      <c r="AL58" t="str">
        <f t="shared" ca="1" si="186"/>
        <v>cu</v>
      </c>
      <c r="AM58" t="str">
        <f t="shared" si="187"/>
        <v>EN</v>
      </c>
      <c r="AN58">
        <f t="shared" si="188"/>
        <v>4800</v>
      </c>
      <c r="AO58" t="str">
        <f t="shared" ca="1" si="189"/>
        <v/>
      </c>
      <c r="AP58" t="str">
        <f t="shared" si="190"/>
        <v/>
      </c>
      <c r="AQ58" t="str">
        <f t="shared" si="191"/>
        <v/>
      </c>
      <c r="AR58" t="str">
        <f t="shared" ca="1" si="192"/>
        <v/>
      </c>
      <c r="AS58" t="str">
        <f t="shared" si="193"/>
        <v/>
      </c>
      <c r="AT58" t="str">
        <f t="shared" si="194"/>
        <v/>
      </c>
      <c r="AU58" t="str">
        <f t="shared" ca="1" si="195"/>
        <v/>
      </c>
      <c r="AV58" t="str">
        <f t="shared" si="196"/>
        <v/>
      </c>
      <c r="AW58" t="str">
        <f t="shared" si="197"/>
        <v/>
      </c>
      <c r="AX58" t="str">
        <f t="shared" ca="1" si="198"/>
        <v/>
      </c>
      <c r="AY58" t="str">
        <f t="shared" si="199"/>
        <v/>
      </c>
      <c r="AZ58" t="str">
        <f t="shared" si="200"/>
        <v/>
      </c>
      <c r="BA58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8" t="str">
        <f t="shared" si="177"/>
        <v/>
      </c>
    </row>
    <row r="59" spans="1:54">
      <c r="A59" t="s">
        <v>108</v>
      </c>
      <c r="C59" t="s">
        <v>359</v>
      </c>
      <c r="D59" t="s">
        <v>360</v>
      </c>
      <c r="E59" t="str">
        <f t="shared" si="179"/>
        <v>cashshopenergy_6_more</v>
      </c>
      <c r="F59" t="str">
        <f t="shared" si="55"/>
        <v>cashshopenergy</v>
      </c>
      <c r="G59">
        <f t="shared" si="180"/>
        <v>1</v>
      </c>
      <c r="I59" t="b">
        <v>0</v>
      </c>
      <c r="K59" t="str">
        <f t="shared" si="28"/>
        <v/>
      </c>
      <c r="L59" t="s">
        <v>299</v>
      </c>
      <c r="M59">
        <f t="shared" si="202"/>
        <v>64.989999999999995</v>
      </c>
      <c r="N59">
        <f t="shared" si="203"/>
        <v>99000</v>
      </c>
      <c r="O59" t="s">
        <v>108</v>
      </c>
      <c r="P59">
        <v>173</v>
      </c>
      <c r="Q59">
        <f t="shared" si="57"/>
        <v>173</v>
      </c>
      <c r="R59" t="str">
        <f t="shared" ca="1" si="181"/>
        <v>cu</v>
      </c>
      <c r="S59" t="s">
        <v>16</v>
      </c>
      <c r="T59" t="s">
        <v>56</v>
      </c>
      <c r="U59">
        <v>10800</v>
      </c>
      <c r="V59" t="str">
        <f t="shared" ca="1" si="182"/>
        <v/>
      </c>
      <c r="Z59" t="str">
        <f t="shared" ca="1" si="183"/>
        <v/>
      </c>
      <c r="AD59" t="str">
        <f t="shared" ca="1" si="184"/>
        <v/>
      </c>
      <c r="AH59" t="str">
        <f t="shared" ca="1" si="185"/>
        <v/>
      </c>
      <c r="AL59" t="str">
        <f t="shared" ca="1" si="186"/>
        <v>cu</v>
      </c>
      <c r="AM59" t="str">
        <f t="shared" si="187"/>
        <v>EN</v>
      </c>
      <c r="AN59">
        <f t="shared" si="188"/>
        <v>10800</v>
      </c>
      <c r="AO59" t="str">
        <f t="shared" ca="1" si="189"/>
        <v/>
      </c>
      <c r="AP59" t="str">
        <f t="shared" si="190"/>
        <v/>
      </c>
      <c r="AQ59" t="str">
        <f t="shared" si="191"/>
        <v/>
      </c>
      <c r="AR59" t="str">
        <f t="shared" ca="1" si="192"/>
        <v/>
      </c>
      <c r="AS59" t="str">
        <f t="shared" si="193"/>
        <v/>
      </c>
      <c r="AT59" t="str">
        <f t="shared" si="194"/>
        <v/>
      </c>
      <c r="AU59" t="str">
        <f t="shared" ca="1" si="195"/>
        <v/>
      </c>
      <c r="AV59" t="str">
        <f t="shared" si="196"/>
        <v/>
      </c>
      <c r="AW59" t="str">
        <f t="shared" si="197"/>
        <v/>
      </c>
      <c r="AX59" t="str">
        <f t="shared" ca="1" si="198"/>
        <v/>
      </c>
      <c r="AY59" t="str">
        <f t="shared" si="199"/>
        <v/>
      </c>
      <c r="AZ59" t="str">
        <f t="shared" si="200"/>
        <v/>
      </c>
      <c r="BA59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9" t="str">
        <f t="shared" si="177"/>
        <v/>
      </c>
    </row>
    <row r="60" spans="1:54">
      <c r="A60" t="s">
        <v>110</v>
      </c>
      <c r="C60" t="s">
        <v>361</v>
      </c>
      <c r="D60" t="s">
        <v>362</v>
      </c>
      <c r="E60" t="str">
        <f t="shared" si="179"/>
        <v>cashshopgold_1</v>
      </c>
      <c r="F60" t="str">
        <f t="shared" si="55"/>
        <v>cashshopgold</v>
      </c>
      <c r="G60">
        <f t="shared" si="180"/>
        <v>1</v>
      </c>
      <c r="I60" t="b">
        <v>0</v>
      </c>
      <c r="K60" t="str">
        <f t="shared" si="28"/>
        <v/>
      </c>
      <c r="L60" t="s">
        <v>284</v>
      </c>
      <c r="M60">
        <f t="shared" si="202"/>
        <v>0.99</v>
      </c>
      <c r="N60">
        <f t="shared" si="203"/>
        <v>1100</v>
      </c>
      <c r="O60" t="s">
        <v>109</v>
      </c>
      <c r="P60">
        <v>201</v>
      </c>
      <c r="Q60">
        <f t="shared" si="57"/>
        <v>201</v>
      </c>
      <c r="R60" t="str">
        <f t="shared" ca="1" si="181"/>
        <v>cu</v>
      </c>
      <c r="S60" t="s">
        <v>16</v>
      </c>
      <c r="T60" t="s">
        <v>15</v>
      </c>
      <c r="U60">
        <v>400000</v>
      </c>
      <c r="V60" t="str">
        <f t="shared" ca="1" si="182"/>
        <v/>
      </c>
      <c r="Z60" t="str">
        <f t="shared" ca="1" si="183"/>
        <v/>
      </c>
      <c r="AD60" t="str">
        <f t="shared" ca="1" si="184"/>
        <v/>
      </c>
      <c r="AH60" t="str">
        <f t="shared" ca="1" si="185"/>
        <v/>
      </c>
      <c r="AL60" t="str">
        <f t="shared" ca="1" si="186"/>
        <v>cu</v>
      </c>
      <c r="AM60" t="str">
        <f t="shared" si="187"/>
        <v>GO</v>
      </c>
      <c r="AN60">
        <f t="shared" si="188"/>
        <v>400000</v>
      </c>
      <c r="AO60" t="str">
        <f t="shared" ca="1" si="189"/>
        <v/>
      </c>
      <c r="AP60" t="str">
        <f t="shared" si="190"/>
        <v/>
      </c>
      <c r="AQ60" t="str">
        <f t="shared" si="191"/>
        <v/>
      </c>
      <c r="AR60" t="str">
        <f t="shared" ca="1" si="192"/>
        <v/>
      </c>
      <c r="AS60" t="str">
        <f t="shared" si="193"/>
        <v/>
      </c>
      <c r="AT60" t="str">
        <f t="shared" si="194"/>
        <v/>
      </c>
      <c r="AU60" t="str">
        <f t="shared" ca="1" si="195"/>
        <v/>
      </c>
      <c r="AV60" t="str">
        <f t="shared" si="196"/>
        <v/>
      </c>
      <c r="AW60" t="str">
        <f t="shared" si="197"/>
        <v/>
      </c>
      <c r="AX60" t="str">
        <f t="shared" ca="1" si="198"/>
        <v/>
      </c>
      <c r="AY60" t="str">
        <f t="shared" si="199"/>
        <v/>
      </c>
      <c r="AZ60" t="str">
        <f t="shared" si="200"/>
        <v/>
      </c>
      <c r="BA60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0" t="str">
        <f t="shared" si="177"/>
        <v/>
      </c>
    </row>
    <row r="61" spans="1:54">
      <c r="A61" t="s">
        <v>111</v>
      </c>
      <c r="C61" t="s">
        <v>363</v>
      </c>
      <c r="D61" t="s">
        <v>364</v>
      </c>
      <c r="E61" t="str">
        <f t="shared" si="179"/>
        <v>cashshopgold_2</v>
      </c>
      <c r="F61" t="str">
        <f t="shared" si="55"/>
        <v>cashshopgold</v>
      </c>
      <c r="G61">
        <f t="shared" si="180"/>
        <v>1</v>
      </c>
      <c r="I61" t="b">
        <v>0</v>
      </c>
      <c r="K61" t="str">
        <f t="shared" si="28"/>
        <v/>
      </c>
      <c r="L61" t="s">
        <v>287</v>
      </c>
      <c r="M61">
        <f t="shared" si="202"/>
        <v>3.99</v>
      </c>
      <c r="N61">
        <f t="shared" si="203"/>
        <v>6000</v>
      </c>
      <c r="O61" t="s">
        <v>111</v>
      </c>
      <c r="P61">
        <v>803</v>
      </c>
      <c r="Q61">
        <f t="shared" si="57"/>
        <v>803</v>
      </c>
      <c r="R61" t="str">
        <f t="shared" ca="1" si="181"/>
        <v>cu</v>
      </c>
      <c r="S61" t="s">
        <v>16</v>
      </c>
      <c r="T61" t="s">
        <v>15</v>
      </c>
      <c r="U61">
        <v>1050000</v>
      </c>
      <c r="V61" t="str">
        <f t="shared" ca="1" si="182"/>
        <v/>
      </c>
      <c r="Z61" t="str">
        <f t="shared" ca="1" si="183"/>
        <v/>
      </c>
      <c r="AD61" t="str">
        <f t="shared" ca="1" si="184"/>
        <v/>
      </c>
      <c r="AH61" t="str">
        <f t="shared" ca="1" si="185"/>
        <v/>
      </c>
      <c r="AL61" t="str">
        <f t="shared" ca="1" si="186"/>
        <v>cu</v>
      </c>
      <c r="AM61" t="str">
        <f t="shared" si="187"/>
        <v>GO</v>
      </c>
      <c r="AN61">
        <f t="shared" si="188"/>
        <v>1050000</v>
      </c>
      <c r="AO61" t="str">
        <f t="shared" ca="1" si="189"/>
        <v/>
      </c>
      <c r="AP61" t="str">
        <f t="shared" si="190"/>
        <v/>
      </c>
      <c r="AQ61" t="str">
        <f t="shared" si="191"/>
        <v/>
      </c>
      <c r="AR61" t="str">
        <f t="shared" ca="1" si="192"/>
        <v/>
      </c>
      <c r="AS61" t="str">
        <f t="shared" si="193"/>
        <v/>
      </c>
      <c r="AT61" t="str">
        <f t="shared" si="194"/>
        <v/>
      </c>
      <c r="AU61" t="str">
        <f t="shared" ca="1" si="195"/>
        <v/>
      </c>
      <c r="AV61" t="str">
        <f t="shared" si="196"/>
        <v/>
      </c>
      <c r="AW61" t="str">
        <f t="shared" si="197"/>
        <v/>
      </c>
      <c r="AX61" t="str">
        <f t="shared" ca="1" si="198"/>
        <v/>
      </c>
      <c r="AY61" t="str">
        <f t="shared" si="199"/>
        <v/>
      </c>
      <c r="AZ61" t="str">
        <f t="shared" si="200"/>
        <v/>
      </c>
      <c r="BA61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1" t="str">
        <f t="shared" si="177"/>
        <v/>
      </c>
    </row>
    <row r="62" spans="1:54">
      <c r="A62" t="s">
        <v>112</v>
      </c>
      <c r="C62" t="s">
        <v>365</v>
      </c>
      <c r="D62" t="s">
        <v>366</v>
      </c>
      <c r="E62" t="str">
        <f t="shared" si="179"/>
        <v>cashshopgold_3</v>
      </c>
      <c r="F62" t="str">
        <f t="shared" si="55"/>
        <v>cashshopgold</v>
      </c>
      <c r="G62">
        <f t="shared" si="180"/>
        <v>1</v>
      </c>
      <c r="I62" t="b">
        <v>0</v>
      </c>
      <c r="K62" t="str">
        <f t="shared" si="28"/>
        <v/>
      </c>
      <c r="L62" t="s">
        <v>291</v>
      </c>
      <c r="M62">
        <f t="shared" si="202"/>
        <v>7.99</v>
      </c>
      <c r="N62">
        <f t="shared" si="203"/>
        <v>12000</v>
      </c>
      <c r="O62" t="s">
        <v>112</v>
      </c>
      <c r="P62">
        <v>650</v>
      </c>
      <c r="Q62">
        <f t="shared" si="57"/>
        <v>650</v>
      </c>
      <c r="R62" t="str">
        <f t="shared" ca="1" si="181"/>
        <v>cu</v>
      </c>
      <c r="S62" t="s">
        <v>16</v>
      </c>
      <c r="T62" t="s">
        <v>15</v>
      </c>
      <c r="U62">
        <v>2500000</v>
      </c>
      <c r="V62" t="str">
        <f t="shared" ca="1" si="182"/>
        <v/>
      </c>
      <c r="Z62" t="str">
        <f t="shared" ca="1" si="183"/>
        <v/>
      </c>
      <c r="AD62" t="str">
        <f t="shared" ca="1" si="184"/>
        <v/>
      </c>
      <c r="AH62" t="str">
        <f t="shared" ca="1" si="185"/>
        <v/>
      </c>
      <c r="AL62" t="str">
        <f t="shared" ca="1" si="186"/>
        <v>cu</v>
      </c>
      <c r="AM62" t="str">
        <f t="shared" si="187"/>
        <v>GO</v>
      </c>
      <c r="AN62">
        <f t="shared" si="188"/>
        <v>2500000</v>
      </c>
      <c r="AO62" t="str">
        <f t="shared" ca="1" si="189"/>
        <v/>
      </c>
      <c r="AP62" t="str">
        <f t="shared" si="190"/>
        <v/>
      </c>
      <c r="AQ62" t="str">
        <f t="shared" si="191"/>
        <v/>
      </c>
      <c r="AR62" t="str">
        <f t="shared" ca="1" si="192"/>
        <v/>
      </c>
      <c r="AS62" t="str">
        <f t="shared" si="193"/>
        <v/>
      </c>
      <c r="AT62" t="str">
        <f t="shared" si="194"/>
        <v/>
      </c>
      <c r="AU62" t="str">
        <f t="shared" ca="1" si="195"/>
        <v/>
      </c>
      <c r="AV62" t="str">
        <f t="shared" si="196"/>
        <v/>
      </c>
      <c r="AW62" t="str">
        <f t="shared" si="197"/>
        <v/>
      </c>
      <c r="AX62" t="str">
        <f t="shared" ca="1" si="198"/>
        <v/>
      </c>
      <c r="AY62" t="str">
        <f t="shared" si="199"/>
        <v/>
      </c>
      <c r="AZ62" t="str">
        <f t="shared" si="200"/>
        <v/>
      </c>
      <c r="BA62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2" t="str">
        <f t="shared" si="177"/>
        <v/>
      </c>
    </row>
    <row r="63" spans="1:54">
      <c r="A63" t="s">
        <v>113</v>
      </c>
      <c r="C63" t="s">
        <v>367</v>
      </c>
      <c r="D63" t="s">
        <v>368</v>
      </c>
      <c r="E63" t="str">
        <f t="shared" si="179"/>
        <v>cashshopgold_4</v>
      </c>
      <c r="F63" t="str">
        <f t="shared" si="55"/>
        <v>cashshopgold</v>
      </c>
      <c r="G63">
        <f t="shared" si="180"/>
        <v>1</v>
      </c>
      <c r="I63" t="b">
        <v>0</v>
      </c>
      <c r="K63" t="str">
        <f t="shared" si="28"/>
        <v/>
      </c>
      <c r="L63" t="s">
        <v>295</v>
      </c>
      <c r="M63">
        <f t="shared" si="202"/>
        <v>18.989999999999998</v>
      </c>
      <c r="N63">
        <f t="shared" si="203"/>
        <v>29000</v>
      </c>
      <c r="O63" t="s">
        <v>113</v>
      </c>
      <c r="P63">
        <v>953</v>
      </c>
      <c r="Q63">
        <f t="shared" si="57"/>
        <v>953</v>
      </c>
      <c r="R63" t="str">
        <f t="shared" ca="1" si="181"/>
        <v>cu</v>
      </c>
      <c r="S63" t="s">
        <v>16</v>
      </c>
      <c r="T63" t="s">
        <v>15</v>
      </c>
      <c r="U63">
        <v>6000000</v>
      </c>
      <c r="V63" t="str">
        <f t="shared" ca="1" si="182"/>
        <v/>
      </c>
      <c r="Z63" t="str">
        <f t="shared" ca="1" si="183"/>
        <v/>
      </c>
      <c r="AD63" t="str">
        <f t="shared" ca="1" si="184"/>
        <v/>
      </c>
      <c r="AH63" t="str">
        <f t="shared" ca="1" si="185"/>
        <v/>
      </c>
      <c r="AL63" t="str">
        <f t="shared" ca="1" si="186"/>
        <v>cu</v>
      </c>
      <c r="AM63" t="str">
        <f t="shared" si="187"/>
        <v>GO</v>
      </c>
      <c r="AN63">
        <f t="shared" si="188"/>
        <v>6000000</v>
      </c>
      <c r="AO63" t="str">
        <f t="shared" ca="1" si="189"/>
        <v/>
      </c>
      <c r="AP63" t="str">
        <f t="shared" si="190"/>
        <v/>
      </c>
      <c r="AQ63" t="str">
        <f t="shared" si="191"/>
        <v/>
      </c>
      <c r="AR63" t="str">
        <f t="shared" ca="1" si="192"/>
        <v/>
      </c>
      <c r="AS63" t="str">
        <f t="shared" si="193"/>
        <v/>
      </c>
      <c r="AT63" t="str">
        <f t="shared" si="194"/>
        <v/>
      </c>
      <c r="AU63" t="str">
        <f t="shared" ca="1" si="195"/>
        <v/>
      </c>
      <c r="AV63" t="str">
        <f t="shared" si="196"/>
        <v/>
      </c>
      <c r="AW63" t="str">
        <f t="shared" si="197"/>
        <v/>
      </c>
      <c r="AX63" t="str">
        <f t="shared" ca="1" si="198"/>
        <v/>
      </c>
      <c r="AY63" t="str">
        <f t="shared" si="199"/>
        <v/>
      </c>
      <c r="AZ63" t="str">
        <f t="shared" si="200"/>
        <v/>
      </c>
      <c r="BA63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3" t="str">
        <f t="shared" si="177"/>
        <v/>
      </c>
    </row>
    <row r="64" spans="1:54">
      <c r="A64" t="s">
        <v>114</v>
      </c>
      <c r="C64" t="s">
        <v>369</v>
      </c>
      <c r="D64" t="s">
        <v>370</v>
      </c>
      <c r="E64" t="str">
        <f t="shared" si="179"/>
        <v>cashshopgold_5</v>
      </c>
      <c r="F64" t="str">
        <f t="shared" si="55"/>
        <v>cashshopgold</v>
      </c>
      <c r="G64">
        <f t="shared" si="180"/>
        <v>1</v>
      </c>
      <c r="I64" t="b">
        <v>0</v>
      </c>
      <c r="K64" t="str">
        <f t="shared" si="28"/>
        <v/>
      </c>
      <c r="L64" t="s">
        <v>297</v>
      </c>
      <c r="M64">
        <f t="shared" si="202"/>
        <v>29.99</v>
      </c>
      <c r="N64">
        <f t="shared" si="203"/>
        <v>45000</v>
      </c>
      <c r="O64" t="s">
        <v>114</v>
      </c>
      <c r="P64">
        <v>640</v>
      </c>
      <c r="Q64">
        <f t="shared" si="57"/>
        <v>640</v>
      </c>
      <c r="R64" t="str">
        <f t="shared" ca="1" si="181"/>
        <v>cu</v>
      </c>
      <c r="S64" t="s">
        <v>16</v>
      </c>
      <c r="T64" t="s">
        <v>15</v>
      </c>
      <c r="U64">
        <v>19000000</v>
      </c>
      <c r="V64" t="str">
        <f t="shared" ca="1" si="182"/>
        <v/>
      </c>
      <c r="Z64" t="str">
        <f t="shared" ca="1" si="183"/>
        <v/>
      </c>
      <c r="AD64" t="str">
        <f t="shared" ca="1" si="184"/>
        <v/>
      </c>
      <c r="AH64" t="str">
        <f t="shared" ca="1" si="185"/>
        <v/>
      </c>
      <c r="AL64" t="str">
        <f t="shared" ca="1" si="186"/>
        <v>cu</v>
      </c>
      <c r="AM64" t="str">
        <f t="shared" si="187"/>
        <v>GO</v>
      </c>
      <c r="AN64">
        <f t="shared" si="188"/>
        <v>19000000</v>
      </c>
      <c r="AO64" t="str">
        <f t="shared" ca="1" si="189"/>
        <v/>
      </c>
      <c r="AP64" t="str">
        <f t="shared" si="190"/>
        <v/>
      </c>
      <c r="AQ64" t="str">
        <f t="shared" si="191"/>
        <v/>
      </c>
      <c r="AR64" t="str">
        <f t="shared" ca="1" si="192"/>
        <v/>
      </c>
      <c r="AS64" t="str">
        <f t="shared" si="193"/>
        <v/>
      </c>
      <c r="AT64" t="str">
        <f t="shared" si="194"/>
        <v/>
      </c>
      <c r="AU64" t="str">
        <f t="shared" ca="1" si="195"/>
        <v/>
      </c>
      <c r="AV64" t="str">
        <f t="shared" si="196"/>
        <v/>
      </c>
      <c r="AW64" t="str">
        <f t="shared" si="197"/>
        <v/>
      </c>
      <c r="AX64" t="str">
        <f t="shared" ca="1" si="198"/>
        <v/>
      </c>
      <c r="AY64" t="str">
        <f t="shared" si="199"/>
        <v/>
      </c>
      <c r="AZ64" t="str">
        <f t="shared" si="200"/>
        <v/>
      </c>
      <c r="BA64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4" t="str">
        <f t="shared" si="177"/>
        <v/>
      </c>
    </row>
    <row r="65" spans="1:54">
      <c r="A65" t="s">
        <v>115</v>
      </c>
      <c r="C65" t="s">
        <v>371</v>
      </c>
      <c r="D65" t="s">
        <v>372</v>
      </c>
      <c r="E65" t="str">
        <f t="shared" si="179"/>
        <v>cashshopgold_6</v>
      </c>
      <c r="F65" t="str">
        <f t="shared" si="55"/>
        <v>cashshopgold</v>
      </c>
      <c r="G65">
        <f t="shared" si="180"/>
        <v>1</v>
      </c>
      <c r="I65" t="b">
        <v>0</v>
      </c>
      <c r="K65" t="str">
        <f t="shared" si="28"/>
        <v/>
      </c>
      <c r="L65" t="s">
        <v>299</v>
      </c>
      <c r="M65">
        <f t="shared" si="202"/>
        <v>64.989999999999995</v>
      </c>
      <c r="N65">
        <f t="shared" si="203"/>
        <v>99000</v>
      </c>
      <c r="O65" t="s">
        <v>115</v>
      </c>
      <c r="P65">
        <v>553</v>
      </c>
      <c r="Q65">
        <f t="shared" si="57"/>
        <v>553</v>
      </c>
      <c r="R65" t="str">
        <f t="shared" ca="1" si="181"/>
        <v>cu</v>
      </c>
      <c r="S65" t="s">
        <v>16</v>
      </c>
      <c r="T65" t="s">
        <v>15</v>
      </c>
      <c r="U65">
        <v>45000000</v>
      </c>
      <c r="V65" t="str">
        <f t="shared" ca="1" si="182"/>
        <v/>
      </c>
      <c r="Z65" t="str">
        <f t="shared" ca="1" si="183"/>
        <v/>
      </c>
      <c r="AD65" t="str">
        <f t="shared" ca="1" si="184"/>
        <v/>
      </c>
      <c r="AH65" t="str">
        <f t="shared" ca="1" si="185"/>
        <v/>
      </c>
      <c r="AL65" t="str">
        <f t="shared" ca="1" si="186"/>
        <v>cu</v>
      </c>
      <c r="AM65" t="str">
        <f t="shared" si="187"/>
        <v>GO</v>
      </c>
      <c r="AN65">
        <f t="shared" si="188"/>
        <v>45000000</v>
      </c>
      <c r="AO65" t="str">
        <f t="shared" ca="1" si="189"/>
        <v/>
      </c>
      <c r="AP65" t="str">
        <f t="shared" si="190"/>
        <v/>
      </c>
      <c r="AQ65" t="str">
        <f t="shared" si="191"/>
        <v/>
      </c>
      <c r="AR65" t="str">
        <f t="shared" ca="1" si="192"/>
        <v/>
      </c>
      <c r="AS65" t="str">
        <f t="shared" si="193"/>
        <v/>
      </c>
      <c r="AT65" t="str">
        <f t="shared" si="194"/>
        <v/>
      </c>
      <c r="AU65" t="str">
        <f t="shared" ca="1" si="195"/>
        <v/>
      </c>
      <c r="AV65" t="str">
        <f t="shared" si="196"/>
        <v/>
      </c>
      <c r="AW65" t="str">
        <f t="shared" si="197"/>
        <v/>
      </c>
      <c r="AX65" t="str">
        <f t="shared" ca="1" si="198"/>
        <v/>
      </c>
      <c r="AY65" t="str">
        <f t="shared" si="199"/>
        <v/>
      </c>
      <c r="AZ65" t="str">
        <f t="shared" si="200"/>
        <v/>
      </c>
      <c r="BA65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5" t="str">
        <f t="shared" si="177"/>
        <v/>
      </c>
    </row>
    <row r="66" spans="1:54">
      <c r="A66" t="s">
        <v>117</v>
      </c>
      <c r="C66" t="s">
        <v>361</v>
      </c>
      <c r="D66" t="s">
        <v>362</v>
      </c>
      <c r="E66" t="str">
        <f t="shared" si="179"/>
        <v>cashshopgold_1_more</v>
      </c>
      <c r="F66" t="str">
        <f t="shared" si="55"/>
        <v>cashshopgold</v>
      </c>
      <c r="G66">
        <f t="shared" si="180"/>
        <v>1</v>
      </c>
      <c r="I66" t="b">
        <v>0</v>
      </c>
      <c r="K66" t="str">
        <f t="shared" si="28"/>
        <v/>
      </c>
      <c r="L66" t="s">
        <v>284</v>
      </c>
      <c r="M66">
        <f t="shared" si="202"/>
        <v>0.99</v>
      </c>
      <c r="N66">
        <f t="shared" si="203"/>
        <v>1100</v>
      </c>
      <c r="O66" t="s">
        <v>116</v>
      </c>
      <c r="P66">
        <v>963</v>
      </c>
      <c r="Q66">
        <f t="shared" si="57"/>
        <v>963</v>
      </c>
      <c r="R66" t="str">
        <f t="shared" ca="1" si="181"/>
        <v>cu</v>
      </c>
      <c r="S66" t="s">
        <v>16</v>
      </c>
      <c r="T66" t="s">
        <v>15</v>
      </c>
      <c r="U66">
        <v>1200000</v>
      </c>
      <c r="V66" t="str">
        <f t="shared" ca="1" si="182"/>
        <v/>
      </c>
      <c r="Z66" t="str">
        <f t="shared" ca="1" si="183"/>
        <v/>
      </c>
      <c r="AD66" t="str">
        <f t="shared" ca="1" si="184"/>
        <v/>
      </c>
      <c r="AH66" t="str">
        <f t="shared" ca="1" si="185"/>
        <v/>
      </c>
      <c r="AL66" t="str">
        <f t="shared" ca="1" si="186"/>
        <v>cu</v>
      </c>
      <c r="AM66" t="str">
        <f t="shared" si="187"/>
        <v>GO</v>
      </c>
      <c r="AN66">
        <f t="shared" si="188"/>
        <v>1200000</v>
      </c>
      <c r="AO66" t="str">
        <f t="shared" ca="1" si="189"/>
        <v/>
      </c>
      <c r="AP66" t="str">
        <f t="shared" si="190"/>
        <v/>
      </c>
      <c r="AQ66" t="str">
        <f t="shared" si="191"/>
        <v/>
      </c>
      <c r="AR66" t="str">
        <f t="shared" ca="1" si="192"/>
        <v/>
      </c>
      <c r="AS66" t="str">
        <f t="shared" si="193"/>
        <v/>
      </c>
      <c r="AT66" t="str">
        <f t="shared" si="194"/>
        <v/>
      </c>
      <c r="AU66" t="str">
        <f t="shared" ca="1" si="195"/>
        <v/>
      </c>
      <c r="AV66" t="str">
        <f t="shared" si="196"/>
        <v/>
      </c>
      <c r="AW66" t="str">
        <f t="shared" si="197"/>
        <v/>
      </c>
      <c r="AX66" t="str">
        <f t="shared" ca="1" si="198"/>
        <v/>
      </c>
      <c r="AY66" t="str">
        <f t="shared" si="199"/>
        <v/>
      </c>
      <c r="AZ66" t="str">
        <f t="shared" si="200"/>
        <v/>
      </c>
      <c r="BA66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6" t="str">
        <f t="shared" ref="BB66:BB97" si="204">IF(I66=FALSE,"",
"{"""&amp;E$1&amp;""":"""&amp;E66&amp;""""
&amp;","""&amp;P$1&amp;""":"&amp;P66
&amp;IF(LEN(R66)=0,"",","""&amp;R$1&amp;""":"""&amp;R66&amp;"""")
&amp;IF(LEN(T66)=0,"",","""&amp;T$1&amp;""":"""&amp;T66&amp;"""")
&amp;IF(LEN(U66)=0,"",","""&amp;U$1&amp;""":"&amp;U66)
&amp;IF(LEN(V66)=0,"",","""&amp;V$1&amp;""":"""&amp;V66&amp;"""")
&amp;IF(LEN(X66)=0,"",","""&amp;X$1&amp;""":"""&amp;X66&amp;"""")
&amp;IF(LEN(Y66)=0,"",","""&amp;Y$1&amp;""":"&amp;Y66)
&amp;IF(LEN(Z66)=0,"",","""&amp;Z$1&amp;""":"""&amp;Z66&amp;"""")
&amp;IF(LEN(AB66)=0,"",","""&amp;AB$1&amp;""":"""&amp;AB66&amp;"""")
&amp;IF(LEN(AC66)=0,"",","""&amp;AC$1&amp;""":"&amp;AC66)
&amp;IF(LEN(AD66)=0,"",","""&amp;AD$1&amp;""":"""&amp;AD66&amp;"""")
&amp;IF(LEN(AF66)=0,"",","""&amp;AF$1&amp;""":"""&amp;AF66&amp;"""")
&amp;IF(LEN(AG66)=0,"",","""&amp;AG$1&amp;""":"&amp;AG66)
&amp;IF(LEN(AH66)=0,"",","""&amp;AH$1&amp;""":"""&amp;AH66&amp;"""")
&amp;IF(LEN(AJ66)=0,"",","""&amp;AJ$1&amp;""":"""&amp;AJ66&amp;"""")
&amp;IF(LEN(AK66)=0,"",","""&amp;AK$1&amp;""":"&amp;AK66)&amp;"}")</f>
        <v/>
      </c>
    </row>
    <row r="67" spans="1:54">
      <c r="A67" t="s">
        <v>118</v>
      </c>
      <c r="C67" t="s">
        <v>363</v>
      </c>
      <c r="D67" t="s">
        <v>364</v>
      </c>
      <c r="E67" t="str">
        <f t="shared" si="179"/>
        <v>cashshopgold_2_more</v>
      </c>
      <c r="F67" t="str">
        <f t="shared" si="55"/>
        <v>cashshopgold</v>
      </c>
      <c r="G67">
        <f t="shared" si="180"/>
        <v>1</v>
      </c>
      <c r="I67" t="b">
        <v>0</v>
      </c>
      <c r="K67" t="str">
        <f t="shared" ref="K67:K117" si="205">IF(AND(I67=FALSE,ISBLANK(L67)),"가격필요","")</f>
        <v/>
      </c>
      <c r="L67" t="s">
        <v>287</v>
      </c>
      <c r="M67">
        <f t="shared" si="202"/>
        <v>3.99</v>
      </c>
      <c r="N67">
        <f t="shared" si="203"/>
        <v>6000</v>
      </c>
      <c r="O67" t="s">
        <v>118</v>
      </c>
      <c r="P67">
        <v>340</v>
      </c>
      <c r="Q67">
        <f t="shared" si="57"/>
        <v>340</v>
      </c>
      <c r="R67" t="str">
        <f t="shared" ca="1" si="181"/>
        <v>cu</v>
      </c>
      <c r="S67" t="s">
        <v>16</v>
      </c>
      <c r="T67" t="s">
        <v>15</v>
      </c>
      <c r="U67">
        <v>3150000</v>
      </c>
      <c r="V67" t="str">
        <f t="shared" ca="1" si="182"/>
        <v/>
      </c>
      <c r="Z67" t="str">
        <f t="shared" ca="1" si="183"/>
        <v/>
      </c>
      <c r="AD67" t="str">
        <f t="shared" ca="1" si="184"/>
        <v/>
      </c>
      <c r="AH67" t="str">
        <f t="shared" ca="1" si="185"/>
        <v/>
      </c>
      <c r="AL67" t="str">
        <f t="shared" ca="1" si="186"/>
        <v>cu</v>
      </c>
      <c r="AM67" t="str">
        <f t="shared" si="187"/>
        <v>GO</v>
      </c>
      <c r="AN67">
        <f t="shared" si="188"/>
        <v>3150000</v>
      </c>
      <c r="AO67" t="str">
        <f t="shared" ca="1" si="189"/>
        <v/>
      </c>
      <c r="AP67" t="str">
        <f t="shared" si="190"/>
        <v/>
      </c>
      <c r="AQ67" t="str">
        <f t="shared" si="191"/>
        <v/>
      </c>
      <c r="AR67" t="str">
        <f t="shared" ca="1" si="192"/>
        <v/>
      </c>
      <c r="AS67" t="str">
        <f t="shared" si="193"/>
        <v/>
      </c>
      <c r="AT67" t="str">
        <f t="shared" si="194"/>
        <v/>
      </c>
      <c r="AU67" t="str">
        <f t="shared" ca="1" si="195"/>
        <v/>
      </c>
      <c r="AV67" t="str">
        <f t="shared" si="196"/>
        <v/>
      </c>
      <c r="AW67" t="str">
        <f t="shared" si="197"/>
        <v/>
      </c>
      <c r="AX67" t="str">
        <f t="shared" ca="1" si="198"/>
        <v/>
      </c>
      <c r="AY67" t="str">
        <f t="shared" si="199"/>
        <v/>
      </c>
      <c r="AZ67" t="str">
        <f t="shared" si="200"/>
        <v/>
      </c>
      <c r="BA67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7" t="str">
        <f t="shared" si="204"/>
        <v/>
      </c>
    </row>
    <row r="68" spans="1:54">
      <c r="A68" t="s">
        <v>119</v>
      </c>
      <c r="C68" t="s">
        <v>365</v>
      </c>
      <c r="D68" t="s">
        <v>366</v>
      </c>
      <c r="E68" t="str">
        <f t="shared" si="179"/>
        <v>cashshopgold_3_more</v>
      </c>
      <c r="F68" t="str">
        <f t="shared" si="55"/>
        <v>cashshopgold</v>
      </c>
      <c r="G68">
        <f t="shared" si="180"/>
        <v>1</v>
      </c>
      <c r="I68" t="b">
        <v>0</v>
      </c>
      <c r="K68" t="str">
        <f t="shared" si="205"/>
        <v/>
      </c>
      <c r="L68" t="s">
        <v>291</v>
      </c>
      <c r="M68">
        <f t="shared" si="202"/>
        <v>7.99</v>
      </c>
      <c r="N68">
        <f t="shared" si="203"/>
        <v>12000</v>
      </c>
      <c r="O68" t="s">
        <v>119</v>
      </c>
      <c r="P68">
        <v>420</v>
      </c>
      <c r="Q68">
        <f t="shared" si="57"/>
        <v>420</v>
      </c>
      <c r="R68" t="str">
        <f t="shared" ca="1" si="181"/>
        <v>cu</v>
      </c>
      <c r="S68" t="s">
        <v>16</v>
      </c>
      <c r="T68" t="s">
        <v>15</v>
      </c>
      <c r="U68">
        <v>7500000</v>
      </c>
      <c r="V68" t="str">
        <f t="shared" ca="1" si="182"/>
        <v/>
      </c>
      <c r="Z68" t="str">
        <f t="shared" ca="1" si="183"/>
        <v/>
      </c>
      <c r="AD68" t="str">
        <f t="shared" ca="1" si="184"/>
        <v/>
      </c>
      <c r="AH68" t="str">
        <f t="shared" ca="1" si="185"/>
        <v/>
      </c>
      <c r="AL68" t="str">
        <f t="shared" ca="1" si="186"/>
        <v>cu</v>
      </c>
      <c r="AM68" t="str">
        <f t="shared" si="187"/>
        <v>GO</v>
      </c>
      <c r="AN68">
        <f t="shared" si="188"/>
        <v>7500000</v>
      </c>
      <c r="AO68" t="str">
        <f t="shared" ca="1" si="189"/>
        <v/>
      </c>
      <c r="AP68" t="str">
        <f t="shared" si="190"/>
        <v/>
      </c>
      <c r="AQ68" t="str">
        <f t="shared" si="191"/>
        <v/>
      </c>
      <c r="AR68" t="str">
        <f t="shared" ca="1" si="192"/>
        <v/>
      </c>
      <c r="AS68" t="str">
        <f t="shared" si="193"/>
        <v/>
      </c>
      <c r="AT68" t="str">
        <f t="shared" si="194"/>
        <v/>
      </c>
      <c r="AU68" t="str">
        <f t="shared" ca="1" si="195"/>
        <v/>
      </c>
      <c r="AV68" t="str">
        <f t="shared" si="196"/>
        <v/>
      </c>
      <c r="AW68" t="str">
        <f t="shared" si="197"/>
        <v/>
      </c>
      <c r="AX68" t="str">
        <f t="shared" ca="1" si="198"/>
        <v/>
      </c>
      <c r="AY68" t="str">
        <f t="shared" si="199"/>
        <v/>
      </c>
      <c r="AZ68" t="str">
        <f t="shared" si="200"/>
        <v/>
      </c>
      <c r="BA68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8" t="str">
        <f t="shared" si="204"/>
        <v/>
      </c>
    </row>
    <row r="69" spans="1:54">
      <c r="A69" t="s">
        <v>120</v>
      </c>
      <c r="C69" t="s">
        <v>367</v>
      </c>
      <c r="D69" t="s">
        <v>368</v>
      </c>
      <c r="E69" t="str">
        <f t="shared" si="179"/>
        <v>cashshopgold_4_more</v>
      </c>
      <c r="F69" t="str">
        <f t="shared" si="55"/>
        <v>cashshopgold</v>
      </c>
      <c r="G69">
        <f t="shared" si="180"/>
        <v>1</v>
      </c>
      <c r="I69" t="b">
        <v>0</v>
      </c>
      <c r="K69" t="str">
        <f t="shared" si="205"/>
        <v/>
      </c>
      <c r="L69" t="s">
        <v>295</v>
      </c>
      <c r="M69">
        <f t="shared" si="202"/>
        <v>18.989999999999998</v>
      </c>
      <c r="N69">
        <f t="shared" si="203"/>
        <v>29000</v>
      </c>
      <c r="O69" t="s">
        <v>120</v>
      </c>
      <c r="P69">
        <v>756</v>
      </c>
      <c r="Q69">
        <f t="shared" si="57"/>
        <v>756</v>
      </c>
      <c r="R69" t="str">
        <f t="shared" ca="1" si="181"/>
        <v>cu</v>
      </c>
      <c r="S69" t="s">
        <v>16</v>
      </c>
      <c r="T69" t="s">
        <v>15</v>
      </c>
      <c r="U69">
        <v>18000000</v>
      </c>
      <c r="V69" t="str">
        <f t="shared" ca="1" si="182"/>
        <v/>
      </c>
      <c r="Z69" t="str">
        <f t="shared" ca="1" si="183"/>
        <v/>
      </c>
      <c r="AD69" t="str">
        <f t="shared" ca="1" si="184"/>
        <v/>
      </c>
      <c r="AH69" t="str">
        <f t="shared" ca="1" si="185"/>
        <v/>
      </c>
      <c r="AL69" t="str">
        <f t="shared" ca="1" si="186"/>
        <v>cu</v>
      </c>
      <c r="AM69" t="str">
        <f t="shared" si="187"/>
        <v>GO</v>
      </c>
      <c r="AN69">
        <f t="shared" si="188"/>
        <v>18000000</v>
      </c>
      <c r="AO69" t="str">
        <f t="shared" ca="1" si="189"/>
        <v/>
      </c>
      <c r="AP69" t="str">
        <f t="shared" si="190"/>
        <v/>
      </c>
      <c r="AQ69" t="str">
        <f t="shared" si="191"/>
        <v/>
      </c>
      <c r="AR69" t="str">
        <f t="shared" ca="1" si="192"/>
        <v/>
      </c>
      <c r="AS69" t="str">
        <f t="shared" si="193"/>
        <v/>
      </c>
      <c r="AT69" t="str">
        <f t="shared" si="194"/>
        <v/>
      </c>
      <c r="AU69" t="str">
        <f t="shared" ca="1" si="195"/>
        <v/>
      </c>
      <c r="AV69" t="str">
        <f t="shared" si="196"/>
        <v/>
      </c>
      <c r="AW69" t="str">
        <f t="shared" si="197"/>
        <v/>
      </c>
      <c r="AX69" t="str">
        <f t="shared" ca="1" si="198"/>
        <v/>
      </c>
      <c r="AY69" t="str">
        <f t="shared" si="199"/>
        <v/>
      </c>
      <c r="AZ69" t="str">
        <f t="shared" si="200"/>
        <v/>
      </c>
      <c r="BA69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9" t="str">
        <f t="shared" si="204"/>
        <v/>
      </c>
    </row>
    <row r="70" spans="1:54">
      <c r="A70" t="s">
        <v>121</v>
      </c>
      <c r="C70" t="s">
        <v>369</v>
      </c>
      <c r="D70" t="s">
        <v>370</v>
      </c>
      <c r="E70" t="str">
        <f t="shared" si="179"/>
        <v>cashshopgold_5_more</v>
      </c>
      <c r="F70" t="str">
        <f t="shared" si="55"/>
        <v>cashshopgold</v>
      </c>
      <c r="G70">
        <f t="shared" si="180"/>
        <v>1</v>
      </c>
      <c r="I70" t="b">
        <v>0</v>
      </c>
      <c r="K70" t="str">
        <f t="shared" si="205"/>
        <v/>
      </c>
      <c r="L70" t="s">
        <v>297</v>
      </c>
      <c r="M70">
        <f t="shared" si="202"/>
        <v>29.99</v>
      </c>
      <c r="N70">
        <f t="shared" si="203"/>
        <v>45000</v>
      </c>
      <c r="O70" t="s">
        <v>121</v>
      </c>
      <c r="P70">
        <v>979</v>
      </c>
      <c r="Q70">
        <f t="shared" si="57"/>
        <v>979</v>
      </c>
      <c r="R70" t="str">
        <f t="shared" ca="1" si="181"/>
        <v>cu</v>
      </c>
      <c r="S70" t="s">
        <v>16</v>
      </c>
      <c r="T70" t="s">
        <v>15</v>
      </c>
      <c r="U70">
        <v>57000000</v>
      </c>
      <c r="V70" t="str">
        <f t="shared" ca="1" si="182"/>
        <v/>
      </c>
      <c r="Z70" t="str">
        <f t="shared" ca="1" si="183"/>
        <v/>
      </c>
      <c r="AD70" t="str">
        <f t="shared" ca="1" si="184"/>
        <v/>
      </c>
      <c r="AH70" t="str">
        <f t="shared" ca="1" si="185"/>
        <v/>
      </c>
      <c r="AL70" t="str">
        <f t="shared" ca="1" si="186"/>
        <v>cu</v>
      </c>
      <c r="AM70" t="str">
        <f t="shared" si="187"/>
        <v>GO</v>
      </c>
      <c r="AN70">
        <f t="shared" si="188"/>
        <v>57000000</v>
      </c>
      <c r="AO70" t="str">
        <f t="shared" ca="1" si="189"/>
        <v/>
      </c>
      <c r="AP70" t="str">
        <f t="shared" si="190"/>
        <v/>
      </c>
      <c r="AQ70" t="str">
        <f t="shared" si="191"/>
        <v/>
      </c>
      <c r="AR70" t="str">
        <f t="shared" ca="1" si="192"/>
        <v/>
      </c>
      <c r="AS70" t="str">
        <f t="shared" si="193"/>
        <v/>
      </c>
      <c r="AT70" t="str">
        <f t="shared" si="194"/>
        <v/>
      </c>
      <c r="AU70" t="str">
        <f t="shared" ca="1" si="195"/>
        <v/>
      </c>
      <c r="AV70" t="str">
        <f t="shared" si="196"/>
        <v/>
      </c>
      <c r="AW70" t="str">
        <f t="shared" si="197"/>
        <v/>
      </c>
      <c r="AX70" t="str">
        <f t="shared" ca="1" si="198"/>
        <v/>
      </c>
      <c r="AY70" t="str">
        <f t="shared" si="199"/>
        <v/>
      </c>
      <c r="AZ70" t="str">
        <f t="shared" si="200"/>
        <v/>
      </c>
      <c r="BA70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0" t="str">
        <f t="shared" si="204"/>
        <v/>
      </c>
    </row>
    <row r="71" spans="1:54">
      <c r="A71" t="s">
        <v>122</v>
      </c>
      <c r="C71" t="s">
        <v>371</v>
      </c>
      <c r="D71" t="s">
        <v>372</v>
      </c>
      <c r="E71" t="str">
        <f t="shared" si="179"/>
        <v>cashshopgold_6_more</v>
      </c>
      <c r="F71" t="str">
        <f t="shared" si="55"/>
        <v>cashshopgold</v>
      </c>
      <c r="G71">
        <f t="shared" si="180"/>
        <v>1</v>
      </c>
      <c r="I71" t="b">
        <v>0</v>
      </c>
      <c r="K71" t="str">
        <f t="shared" si="205"/>
        <v/>
      </c>
      <c r="L71" t="s">
        <v>299</v>
      </c>
      <c r="M71">
        <f t="shared" si="202"/>
        <v>64.989999999999995</v>
      </c>
      <c r="N71">
        <f t="shared" si="203"/>
        <v>99000</v>
      </c>
      <c r="O71" t="s">
        <v>122</v>
      </c>
      <c r="P71">
        <v>435</v>
      </c>
      <c r="Q71">
        <f t="shared" si="57"/>
        <v>435</v>
      </c>
      <c r="R71" t="str">
        <f t="shared" ca="1" si="181"/>
        <v>cu</v>
      </c>
      <c r="S71" t="s">
        <v>16</v>
      </c>
      <c r="T71" t="s">
        <v>15</v>
      </c>
      <c r="U71">
        <v>135000000</v>
      </c>
      <c r="V71" t="str">
        <f t="shared" ca="1" si="182"/>
        <v/>
      </c>
      <c r="Z71" t="str">
        <f t="shared" ca="1" si="183"/>
        <v/>
      </c>
      <c r="AD71" t="str">
        <f t="shared" ca="1" si="184"/>
        <v/>
      </c>
      <c r="AH71" t="str">
        <f t="shared" ca="1" si="185"/>
        <v/>
      </c>
      <c r="AL71" t="str">
        <f t="shared" ca="1" si="186"/>
        <v>cu</v>
      </c>
      <c r="AM71" t="str">
        <f t="shared" si="187"/>
        <v>GO</v>
      </c>
      <c r="AN71">
        <f t="shared" si="188"/>
        <v>135000000</v>
      </c>
      <c r="AO71" t="str">
        <f t="shared" ca="1" si="189"/>
        <v/>
      </c>
      <c r="AP71" t="str">
        <f t="shared" si="190"/>
        <v/>
      </c>
      <c r="AQ71" t="str">
        <f t="shared" si="191"/>
        <v/>
      </c>
      <c r="AR71" t="str">
        <f t="shared" ca="1" si="192"/>
        <v/>
      </c>
      <c r="AS71" t="str">
        <f t="shared" si="193"/>
        <v/>
      </c>
      <c r="AT71" t="str">
        <f t="shared" si="194"/>
        <v/>
      </c>
      <c r="AU71" t="str">
        <f t="shared" ca="1" si="195"/>
        <v/>
      </c>
      <c r="AV71" t="str">
        <f t="shared" si="196"/>
        <v/>
      </c>
      <c r="AW71" t="str">
        <f t="shared" si="197"/>
        <v/>
      </c>
      <c r="AX71" t="str">
        <f t="shared" ca="1" si="198"/>
        <v/>
      </c>
      <c r="AY71" t="str">
        <f t="shared" si="199"/>
        <v/>
      </c>
      <c r="AZ71" t="str">
        <f t="shared" si="200"/>
        <v/>
      </c>
      <c r="BA71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1" t="str">
        <f t="shared" si="204"/>
        <v/>
      </c>
    </row>
    <row r="72" spans="1:54">
      <c r="A72" t="s">
        <v>264</v>
      </c>
      <c r="C72" t="s">
        <v>373</v>
      </c>
      <c r="D72" t="s">
        <v>374</v>
      </c>
      <c r="E72" t="str">
        <f t="shared" ref="E72:E83" si="206">A72</f>
        <v>cashshopgem_1</v>
      </c>
      <c r="F72" t="str">
        <f t="shared" ref="F72:F83" si="207">IF(ISERROR(FIND("_",A72)),A72,
LEFT(A72,FIND("_",A72)-1))</f>
        <v>cashshopgem</v>
      </c>
      <c r="G72">
        <f t="shared" ref="G72:G83" si="208">COUNTA(S72,W72,AA72,AE72,AI72)</f>
        <v>1</v>
      </c>
      <c r="I72" t="b">
        <v>0</v>
      </c>
      <c r="K72" t="str">
        <f t="shared" si="205"/>
        <v/>
      </c>
      <c r="L72" t="s">
        <v>284</v>
      </c>
      <c r="M72">
        <f t="shared" si="202"/>
        <v>0.99</v>
      </c>
      <c r="N72">
        <f t="shared" si="203"/>
        <v>1100</v>
      </c>
      <c r="O72" t="s">
        <v>264</v>
      </c>
      <c r="P72">
        <v>407</v>
      </c>
      <c r="Q72">
        <f t="shared" ref="Q72:Q83" si="209">P72</f>
        <v>407</v>
      </c>
      <c r="R72" t="str">
        <f t="shared" ref="R72:R83" ca="1" si="210">IF(ISBLANK(S72),"",
VLOOKUP(S72,OFFSET(INDIRECT("$A:$B"),0,MATCH(S$1&amp;"_Verify",INDIRECT("$1:$1"),0)-1),2,0)
)</f>
        <v>cu</v>
      </c>
      <c r="S72" t="s">
        <v>16</v>
      </c>
      <c r="T72" t="s">
        <v>207</v>
      </c>
      <c r="U72">
        <v>400</v>
      </c>
      <c r="V72" t="str">
        <f t="shared" ref="V72:V83" ca="1" si="211">IF(ISBLANK(W72),"",
VLOOKUP(W72,OFFSET(INDIRECT("$A:$B"),0,MATCH(W$1&amp;"_Verify",INDIRECT("$1:$1"),0)-1),2,0)
)</f>
        <v/>
      </c>
      <c r="Z72" t="str">
        <f t="shared" ref="Z72:Z83" ca="1" si="212">IF(ISBLANK(AA72),"",
VLOOKUP(AA72,OFFSET(INDIRECT("$A:$B"),0,MATCH(AA$1&amp;"_Verify",INDIRECT("$1:$1"),0)-1),2,0)
)</f>
        <v/>
      </c>
      <c r="AD72" t="str">
        <f t="shared" ref="AD72:AD83" ca="1" si="213">IF(ISBLANK(AE72),"",
VLOOKUP(AE72,OFFSET(INDIRECT("$A:$B"),0,MATCH(AE$1&amp;"_Verify",INDIRECT("$1:$1"),0)-1),2,0)
)</f>
        <v/>
      </c>
      <c r="AH72" t="str">
        <f t="shared" ref="AH72:AH83" ca="1" si="214">IF(ISBLANK(AI72),"",
VLOOKUP(AI72,OFFSET(INDIRECT("$A:$B"),0,MATCH(AI$1&amp;"_Verify",INDIRECT("$1:$1"),0)-1),2,0)
)</f>
        <v/>
      </c>
      <c r="AL72" t="str">
        <f t="shared" ref="AL72:AL83" ca="1" si="215">IF(LEN(R72)=0,"",R72)</f>
        <v>cu</v>
      </c>
      <c r="AM72" t="str">
        <f t="shared" ref="AM72:AM83" si="216">IF(LEN(T72)=0,"",T72)</f>
        <v>DI</v>
      </c>
      <c r="AN72">
        <f t="shared" ref="AN72:AN83" si="217">IF(LEN(U72)=0,"",U72)</f>
        <v>400</v>
      </c>
      <c r="AO72" t="str">
        <f t="shared" ref="AO72:AO83" ca="1" si="218">IF(LEN(V72)=0,"",V72)</f>
        <v/>
      </c>
      <c r="AP72" t="str">
        <f t="shared" ref="AP72:AP83" si="219">IF(LEN(X72)=0,"",X72)</f>
        <v/>
      </c>
      <c r="AQ72" t="str">
        <f t="shared" ref="AQ72:AQ83" si="220">IF(LEN(Y72)=0,"",Y72)</f>
        <v/>
      </c>
      <c r="AR72" t="str">
        <f t="shared" ref="AR72:AR83" ca="1" si="221">IF(LEN(Z72)=0,"",Z72)</f>
        <v/>
      </c>
      <c r="AS72" t="str">
        <f t="shared" ref="AS72:AS83" si="222">IF(LEN(AB72)=0,"",AB72)</f>
        <v/>
      </c>
      <c r="AT72" t="str">
        <f t="shared" ref="AT72:AT83" si="223">IF(LEN(AC72)=0,"",AC72)</f>
        <v/>
      </c>
      <c r="AU72" t="str">
        <f t="shared" ref="AU72:AU83" ca="1" si="224">IF(LEN(AD72)=0,"",AD72)</f>
        <v/>
      </c>
      <c r="AV72" t="str">
        <f t="shared" ref="AV72:AV83" si="225">IF(LEN(AF72)=0,"",AF72)</f>
        <v/>
      </c>
      <c r="AW72" t="str">
        <f t="shared" ref="AW72:AW83" si="226">IF(LEN(AG72)=0,"",AG72)</f>
        <v/>
      </c>
      <c r="AX72" t="str">
        <f t="shared" ref="AX72:AX83" ca="1" si="227">IF(LEN(AH72)=0,"",AH72)</f>
        <v/>
      </c>
      <c r="AY72" t="str">
        <f t="shared" ref="AY72:AY83" si="228">IF(LEN(AJ72)=0,"",AJ72)</f>
        <v/>
      </c>
      <c r="AZ72" t="str">
        <f t="shared" ref="AZ72:AZ83" si="229">IF(LEN(AK72)=0,"",AK72)</f>
        <v/>
      </c>
      <c r="BA72" t="str">
        <f t="shared" ref="BA72:BA83" ca="1" si="230">IF(ROW()=2,BB72,OFFSET(BA72,-1,0)&amp;IF(LEN(BB72)=0,"",","&amp;BB72))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2" t="str">
        <f t="shared" si="204"/>
        <v/>
      </c>
    </row>
    <row r="73" spans="1:54">
      <c r="A73" t="s">
        <v>265</v>
      </c>
      <c r="C73" t="s">
        <v>375</v>
      </c>
      <c r="D73" t="s">
        <v>376</v>
      </c>
      <c r="E73" t="str">
        <f t="shared" si="206"/>
        <v>cashshopgem_2</v>
      </c>
      <c r="F73" t="str">
        <f t="shared" si="207"/>
        <v>cashshopgem</v>
      </c>
      <c r="G73">
        <f t="shared" si="208"/>
        <v>1</v>
      </c>
      <c r="I73" t="b">
        <v>0</v>
      </c>
      <c r="K73" t="str">
        <f t="shared" si="205"/>
        <v/>
      </c>
      <c r="L73" t="s">
        <v>287</v>
      </c>
      <c r="M73">
        <f t="shared" si="202"/>
        <v>3.99</v>
      </c>
      <c r="N73">
        <f t="shared" si="203"/>
        <v>6000</v>
      </c>
      <c r="O73" t="s">
        <v>265</v>
      </c>
      <c r="P73">
        <v>934</v>
      </c>
      <c r="Q73">
        <f t="shared" si="209"/>
        <v>934</v>
      </c>
      <c r="R73" t="str">
        <f t="shared" ca="1" si="210"/>
        <v>cu</v>
      </c>
      <c r="S73" t="s">
        <v>16</v>
      </c>
      <c r="T73" t="s">
        <v>207</v>
      </c>
      <c r="U73">
        <v>1050</v>
      </c>
      <c r="V73" t="str">
        <f t="shared" ca="1" si="211"/>
        <v/>
      </c>
      <c r="Z73" t="str">
        <f t="shared" ca="1" si="212"/>
        <v/>
      </c>
      <c r="AD73" t="str">
        <f t="shared" ca="1" si="213"/>
        <v/>
      </c>
      <c r="AH73" t="str">
        <f t="shared" ca="1" si="214"/>
        <v/>
      </c>
      <c r="AL73" t="str">
        <f t="shared" ca="1" si="215"/>
        <v>cu</v>
      </c>
      <c r="AM73" t="str">
        <f t="shared" si="216"/>
        <v>DI</v>
      </c>
      <c r="AN73">
        <f t="shared" si="217"/>
        <v>1050</v>
      </c>
      <c r="AO73" t="str">
        <f t="shared" ca="1" si="218"/>
        <v/>
      </c>
      <c r="AP73" t="str">
        <f t="shared" si="219"/>
        <v/>
      </c>
      <c r="AQ73" t="str">
        <f t="shared" si="220"/>
        <v/>
      </c>
      <c r="AR73" t="str">
        <f t="shared" ca="1" si="221"/>
        <v/>
      </c>
      <c r="AS73" t="str">
        <f t="shared" si="222"/>
        <v/>
      </c>
      <c r="AT73" t="str">
        <f t="shared" si="223"/>
        <v/>
      </c>
      <c r="AU73" t="str">
        <f t="shared" ca="1" si="224"/>
        <v/>
      </c>
      <c r="AV73" t="str">
        <f t="shared" si="225"/>
        <v/>
      </c>
      <c r="AW73" t="str">
        <f t="shared" si="226"/>
        <v/>
      </c>
      <c r="AX73" t="str">
        <f t="shared" ca="1" si="227"/>
        <v/>
      </c>
      <c r="AY73" t="str">
        <f t="shared" si="228"/>
        <v/>
      </c>
      <c r="AZ73" t="str">
        <f t="shared" si="229"/>
        <v/>
      </c>
      <c r="BA73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3" t="str">
        <f t="shared" si="204"/>
        <v/>
      </c>
    </row>
    <row r="74" spans="1:54">
      <c r="A74" t="s">
        <v>266</v>
      </c>
      <c r="C74" t="s">
        <v>377</v>
      </c>
      <c r="D74" t="s">
        <v>378</v>
      </c>
      <c r="E74" t="str">
        <f t="shared" si="206"/>
        <v>cashshopgem_3</v>
      </c>
      <c r="F74" t="str">
        <f t="shared" si="207"/>
        <v>cashshopgem</v>
      </c>
      <c r="G74">
        <f t="shared" si="208"/>
        <v>1</v>
      </c>
      <c r="I74" t="b">
        <v>0</v>
      </c>
      <c r="K74" t="str">
        <f t="shared" si="205"/>
        <v/>
      </c>
      <c r="L74" t="s">
        <v>291</v>
      </c>
      <c r="M74">
        <f t="shared" si="202"/>
        <v>7.99</v>
      </c>
      <c r="N74">
        <f t="shared" si="203"/>
        <v>12000</v>
      </c>
      <c r="O74" t="s">
        <v>266</v>
      </c>
      <c r="P74">
        <v>626</v>
      </c>
      <c r="Q74">
        <f t="shared" si="209"/>
        <v>626</v>
      </c>
      <c r="R74" t="str">
        <f t="shared" ca="1" si="210"/>
        <v>cu</v>
      </c>
      <c r="S74" t="s">
        <v>16</v>
      </c>
      <c r="T74" t="s">
        <v>207</v>
      </c>
      <c r="U74">
        <v>2500</v>
      </c>
      <c r="V74" t="str">
        <f t="shared" ca="1" si="211"/>
        <v/>
      </c>
      <c r="Z74" t="str">
        <f t="shared" ca="1" si="212"/>
        <v/>
      </c>
      <c r="AD74" t="str">
        <f t="shared" ca="1" si="213"/>
        <v/>
      </c>
      <c r="AH74" t="str">
        <f t="shared" ca="1" si="214"/>
        <v/>
      </c>
      <c r="AL74" t="str">
        <f t="shared" ca="1" si="215"/>
        <v>cu</v>
      </c>
      <c r="AM74" t="str">
        <f t="shared" si="216"/>
        <v>DI</v>
      </c>
      <c r="AN74">
        <f t="shared" si="217"/>
        <v>2500</v>
      </c>
      <c r="AO74" t="str">
        <f t="shared" ca="1" si="218"/>
        <v/>
      </c>
      <c r="AP74" t="str">
        <f t="shared" si="219"/>
        <v/>
      </c>
      <c r="AQ74" t="str">
        <f t="shared" si="220"/>
        <v/>
      </c>
      <c r="AR74" t="str">
        <f t="shared" ca="1" si="221"/>
        <v/>
      </c>
      <c r="AS74" t="str">
        <f t="shared" si="222"/>
        <v/>
      </c>
      <c r="AT74" t="str">
        <f t="shared" si="223"/>
        <v/>
      </c>
      <c r="AU74" t="str">
        <f t="shared" ca="1" si="224"/>
        <v/>
      </c>
      <c r="AV74" t="str">
        <f t="shared" si="225"/>
        <v/>
      </c>
      <c r="AW74" t="str">
        <f t="shared" si="226"/>
        <v/>
      </c>
      <c r="AX74" t="str">
        <f t="shared" ca="1" si="227"/>
        <v/>
      </c>
      <c r="AY74" t="str">
        <f t="shared" si="228"/>
        <v/>
      </c>
      <c r="AZ74" t="str">
        <f t="shared" si="229"/>
        <v/>
      </c>
      <c r="BA74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4" t="str">
        <f t="shared" si="204"/>
        <v/>
      </c>
    </row>
    <row r="75" spans="1:54">
      <c r="A75" t="s">
        <v>267</v>
      </c>
      <c r="C75" t="s">
        <v>379</v>
      </c>
      <c r="D75" t="s">
        <v>380</v>
      </c>
      <c r="E75" t="str">
        <f t="shared" si="206"/>
        <v>cashshopgem_4</v>
      </c>
      <c r="F75" t="str">
        <f t="shared" si="207"/>
        <v>cashshopgem</v>
      </c>
      <c r="G75">
        <f t="shared" si="208"/>
        <v>1</v>
      </c>
      <c r="I75" t="b">
        <v>0</v>
      </c>
      <c r="K75" t="str">
        <f t="shared" si="205"/>
        <v/>
      </c>
      <c r="L75" t="s">
        <v>295</v>
      </c>
      <c r="M75">
        <f t="shared" si="202"/>
        <v>18.989999999999998</v>
      </c>
      <c r="N75">
        <f t="shared" si="203"/>
        <v>29000</v>
      </c>
      <c r="O75" t="s">
        <v>267</v>
      </c>
      <c r="P75">
        <v>910</v>
      </c>
      <c r="Q75">
        <f t="shared" si="209"/>
        <v>910</v>
      </c>
      <c r="R75" t="str">
        <f t="shared" ca="1" si="210"/>
        <v>cu</v>
      </c>
      <c r="S75" t="s">
        <v>16</v>
      </c>
      <c r="T75" t="s">
        <v>207</v>
      </c>
      <c r="U75">
        <v>6000</v>
      </c>
      <c r="V75" t="str">
        <f t="shared" ca="1" si="211"/>
        <v/>
      </c>
      <c r="Z75" t="str">
        <f t="shared" ca="1" si="212"/>
        <v/>
      </c>
      <c r="AD75" t="str">
        <f t="shared" ca="1" si="213"/>
        <v/>
      </c>
      <c r="AH75" t="str">
        <f t="shared" ca="1" si="214"/>
        <v/>
      </c>
      <c r="AL75" t="str">
        <f t="shared" ca="1" si="215"/>
        <v>cu</v>
      </c>
      <c r="AM75" t="str">
        <f t="shared" si="216"/>
        <v>DI</v>
      </c>
      <c r="AN75">
        <f t="shared" si="217"/>
        <v>6000</v>
      </c>
      <c r="AO75" t="str">
        <f t="shared" ca="1" si="218"/>
        <v/>
      </c>
      <c r="AP75" t="str">
        <f t="shared" si="219"/>
        <v/>
      </c>
      <c r="AQ75" t="str">
        <f t="shared" si="220"/>
        <v/>
      </c>
      <c r="AR75" t="str">
        <f t="shared" ca="1" si="221"/>
        <v/>
      </c>
      <c r="AS75" t="str">
        <f t="shared" si="222"/>
        <v/>
      </c>
      <c r="AT75" t="str">
        <f t="shared" si="223"/>
        <v/>
      </c>
      <c r="AU75" t="str">
        <f t="shared" ca="1" si="224"/>
        <v/>
      </c>
      <c r="AV75" t="str">
        <f t="shared" si="225"/>
        <v/>
      </c>
      <c r="AW75" t="str">
        <f t="shared" si="226"/>
        <v/>
      </c>
      <c r="AX75" t="str">
        <f t="shared" ca="1" si="227"/>
        <v/>
      </c>
      <c r="AY75" t="str">
        <f t="shared" si="228"/>
        <v/>
      </c>
      <c r="AZ75" t="str">
        <f t="shared" si="229"/>
        <v/>
      </c>
      <c r="BA75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5" t="str">
        <f t="shared" si="204"/>
        <v/>
      </c>
    </row>
    <row r="76" spans="1:54">
      <c r="A76" t="s">
        <v>268</v>
      </c>
      <c r="C76" t="s">
        <v>381</v>
      </c>
      <c r="D76" t="s">
        <v>382</v>
      </c>
      <c r="E76" t="str">
        <f t="shared" si="206"/>
        <v>cashshopgem_5</v>
      </c>
      <c r="F76" t="str">
        <f t="shared" si="207"/>
        <v>cashshopgem</v>
      </c>
      <c r="G76">
        <f t="shared" si="208"/>
        <v>1</v>
      </c>
      <c r="I76" t="b">
        <v>0</v>
      </c>
      <c r="K76" t="str">
        <f t="shared" si="205"/>
        <v/>
      </c>
      <c r="L76" t="s">
        <v>297</v>
      </c>
      <c r="M76">
        <f t="shared" si="202"/>
        <v>29.99</v>
      </c>
      <c r="N76">
        <f t="shared" si="203"/>
        <v>45000</v>
      </c>
      <c r="O76" t="s">
        <v>268</v>
      </c>
      <c r="P76">
        <v>258</v>
      </c>
      <c r="Q76">
        <f t="shared" si="209"/>
        <v>258</v>
      </c>
      <c r="R76" t="str">
        <f t="shared" ca="1" si="210"/>
        <v>cu</v>
      </c>
      <c r="S76" t="s">
        <v>16</v>
      </c>
      <c r="T76" t="s">
        <v>207</v>
      </c>
      <c r="U76">
        <v>19000</v>
      </c>
      <c r="V76" t="str">
        <f t="shared" ca="1" si="211"/>
        <v/>
      </c>
      <c r="Z76" t="str">
        <f t="shared" ca="1" si="212"/>
        <v/>
      </c>
      <c r="AD76" t="str">
        <f t="shared" ca="1" si="213"/>
        <v/>
      </c>
      <c r="AH76" t="str">
        <f t="shared" ca="1" si="214"/>
        <v/>
      </c>
      <c r="AL76" t="str">
        <f t="shared" ca="1" si="215"/>
        <v>cu</v>
      </c>
      <c r="AM76" t="str">
        <f t="shared" si="216"/>
        <v>DI</v>
      </c>
      <c r="AN76">
        <f t="shared" si="217"/>
        <v>19000</v>
      </c>
      <c r="AO76" t="str">
        <f t="shared" ca="1" si="218"/>
        <v/>
      </c>
      <c r="AP76" t="str">
        <f t="shared" si="219"/>
        <v/>
      </c>
      <c r="AQ76" t="str">
        <f t="shared" si="220"/>
        <v/>
      </c>
      <c r="AR76" t="str">
        <f t="shared" ca="1" si="221"/>
        <v/>
      </c>
      <c r="AS76" t="str">
        <f t="shared" si="222"/>
        <v/>
      </c>
      <c r="AT76" t="str">
        <f t="shared" si="223"/>
        <v/>
      </c>
      <c r="AU76" t="str">
        <f t="shared" ca="1" si="224"/>
        <v/>
      </c>
      <c r="AV76" t="str">
        <f t="shared" si="225"/>
        <v/>
      </c>
      <c r="AW76" t="str">
        <f t="shared" si="226"/>
        <v/>
      </c>
      <c r="AX76" t="str">
        <f t="shared" ca="1" si="227"/>
        <v/>
      </c>
      <c r="AY76" t="str">
        <f t="shared" si="228"/>
        <v/>
      </c>
      <c r="AZ76" t="str">
        <f t="shared" si="229"/>
        <v/>
      </c>
      <c r="BA76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6" t="str">
        <f t="shared" si="204"/>
        <v/>
      </c>
    </row>
    <row r="77" spans="1:54">
      <c r="A77" t="s">
        <v>269</v>
      </c>
      <c r="C77" t="s">
        <v>383</v>
      </c>
      <c r="D77" t="s">
        <v>384</v>
      </c>
      <c r="E77" t="str">
        <f t="shared" si="206"/>
        <v>cashshopgem_6</v>
      </c>
      <c r="F77" t="str">
        <f t="shared" si="207"/>
        <v>cashshopgem</v>
      </c>
      <c r="G77">
        <f t="shared" si="208"/>
        <v>1</v>
      </c>
      <c r="I77" t="b">
        <v>0</v>
      </c>
      <c r="K77" t="str">
        <f t="shared" si="205"/>
        <v/>
      </c>
      <c r="L77" t="s">
        <v>299</v>
      </c>
      <c r="M77">
        <f t="shared" si="202"/>
        <v>64.989999999999995</v>
      </c>
      <c r="N77">
        <f t="shared" si="203"/>
        <v>99000</v>
      </c>
      <c r="O77" t="s">
        <v>269</v>
      </c>
      <c r="P77">
        <v>872</v>
      </c>
      <c r="Q77">
        <f t="shared" si="209"/>
        <v>872</v>
      </c>
      <c r="R77" t="str">
        <f t="shared" ca="1" si="210"/>
        <v>cu</v>
      </c>
      <c r="S77" t="s">
        <v>16</v>
      </c>
      <c r="T77" t="s">
        <v>207</v>
      </c>
      <c r="U77">
        <v>45000</v>
      </c>
      <c r="V77" t="str">
        <f t="shared" ca="1" si="211"/>
        <v/>
      </c>
      <c r="Z77" t="str">
        <f t="shared" ca="1" si="212"/>
        <v/>
      </c>
      <c r="AD77" t="str">
        <f t="shared" ca="1" si="213"/>
        <v/>
      </c>
      <c r="AH77" t="str">
        <f t="shared" ca="1" si="214"/>
        <v/>
      </c>
      <c r="AL77" t="str">
        <f t="shared" ca="1" si="215"/>
        <v>cu</v>
      </c>
      <c r="AM77" t="str">
        <f t="shared" si="216"/>
        <v>DI</v>
      </c>
      <c r="AN77">
        <f t="shared" si="217"/>
        <v>45000</v>
      </c>
      <c r="AO77" t="str">
        <f t="shared" ca="1" si="218"/>
        <v/>
      </c>
      <c r="AP77" t="str">
        <f t="shared" si="219"/>
        <v/>
      </c>
      <c r="AQ77" t="str">
        <f t="shared" si="220"/>
        <v/>
      </c>
      <c r="AR77" t="str">
        <f t="shared" ca="1" si="221"/>
        <v/>
      </c>
      <c r="AS77" t="str">
        <f t="shared" si="222"/>
        <v/>
      </c>
      <c r="AT77" t="str">
        <f t="shared" si="223"/>
        <v/>
      </c>
      <c r="AU77" t="str">
        <f t="shared" ca="1" si="224"/>
        <v/>
      </c>
      <c r="AV77" t="str">
        <f t="shared" si="225"/>
        <v/>
      </c>
      <c r="AW77" t="str">
        <f t="shared" si="226"/>
        <v/>
      </c>
      <c r="AX77" t="str">
        <f t="shared" ca="1" si="227"/>
        <v/>
      </c>
      <c r="AY77" t="str">
        <f t="shared" si="228"/>
        <v/>
      </c>
      <c r="AZ77" t="str">
        <f t="shared" si="229"/>
        <v/>
      </c>
      <c r="BA77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7" t="str">
        <f t="shared" si="204"/>
        <v/>
      </c>
    </row>
    <row r="78" spans="1:54">
      <c r="A78" t="s">
        <v>270</v>
      </c>
      <c r="C78" t="s">
        <v>373</v>
      </c>
      <c r="D78" t="s">
        <v>374</v>
      </c>
      <c r="E78" t="str">
        <f t="shared" si="206"/>
        <v>cashshopgem_1_more</v>
      </c>
      <c r="F78" t="str">
        <f t="shared" si="207"/>
        <v>cashshopgem</v>
      </c>
      <c r="G78">
        <f t="shared" si="208"/>
        <v>1</v>
      </c>
      <c r="I78" t="b">
        <v>0</v>
      </c>
      <c r="K78" t="str">
        <f t="shared" si="205"/>
        <v/>
      </c>
      <c r="L78" t="s">
        <v>284</v>
      </c>
      <c r="M78">
        <f t="shared" si="202"/>
        <v>0.99</v>
      </c>
      <c r="N78">
        <f t="shared" si="203"/>
        <v>1100</v>
      </c>
      <c r="O78" t="s">
        <v>270</v>
      </c>
      <c r="P78">
        <v>357</v>
      </c>
      <c r="Q78">
        <f t="shared" si="209"/>
        <v>357</v>
      </c>
      <c r="R78" t="str">
        <f t="shared" ca="1" si="210"/>
        <v>cu</v>
      </c>
      <c r="S78" t="s">
        <v>16</v>
      </c>
      <c r="T78" t="s">
        <v>207</v>
      </c>
      <c r="U78">
        <v>1200</v>
      </c>
      <c r="V78" t="str">
        <f t="shared" ca="1" si="211"/>
        <v/>
      </c>
      <c r="Z78" t="str">
        <f t="shared" ca="1" si="212"/>
        <v/>
      </c>
      <c r="AD78" t="str">
        <f t="shared" ca="1" si="213"/>
        <v/>
      </c>
      <c r="AH78" t="str">
        <f t="shared" ca="1" si="214"/>
        <v/>
      </c>
      <c r="AL78" t="str">
        <f t="shared" ca="1" si="215"/>
        <v>cu</v>
      </c>
      <c r="AM78" t="str">
        <f t="shared" si="216"/>
        <v>DI</v>
      </c>
      <c r="AN78">
        <f t="shared" si="217"/>
        <v>1200</v>
      </c>
      <c r="AO78" t="str">
        <f t="shared" ca="1" si="218"/>
        <v/>
      </c>
      <c r="AP78" t="str">
        <f t="shared" si="219"/>
        <v/>
      </c>
      <c r="AQ78" t="str">
        <f t="shared" si="220"/>
        <v/>
      </c>
      <c r="AR78" t="str">
        <f t="shared" ca="1" si="221"/>
        <v/>
      </c>
      <c r="AS78" t="str">
        <f t="shared" si="222"/>
        <v/>
      </c>
      <c r="AT78" t="str">
        <f t="shared" si="223"/>
        <v/>
      </c>
      <c r="AU78" t="str">
        <f t="shared" ca="1" si="224"/>
        <v/>
      </c>
      <c r="AV78" t="str">
        <f t="shared" si="225"/>
        <v/>
      </c>
      <c r="AW78" t="str">
        <f t="shared" si="226"/>
        <v/>
      </c>
      <c r="AX78" t="str">
        <f t="shared" ca="1" si="227"/>
        <v/>
      </c>
      <c r="AY78" t="str">
        <f t="shared" si="228"/>
        <v/>
      </c>
      <c r="AZ78" t="str">
        <f t="shared" si="229"/>
        <v/>
      </c>
      <c r="BA78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8" t="str">
        <f t="shared" si="204"/>
        <v/>
      </c>
    </row>
    <row r="79" spans="1:54">
      <c r="A79" t="s">
        <v>271</v>
      </c>
      <c r="C79" t="s">
        <v>375</v>
      </c>
      <c r="D79" t="s">
        <v>376</v>
      </c>
      <c r="E79" t="str">
        <f t="shared" si="206"/>
        <v>cashshopgem_2_more</v>
      </c>
      <c r="F79" t="str">
        <f t="shared" si="207"/>
        <v>cashshopgem</v>
      </c>
      <c r="G79">
        <f t="shared" si="208"/>
        <v>1</v>
      </c>
      <c r="I79" t="b">
        <v>0</v>
      </c>
      <c r="K79" t="str">
        <f t="shared" si="205"/>
        <v/>
      </c>
      <c r="L79" t="s">
        <v>287</v>
      </c>
      <c r="M79">
        <f t="shared" si="202"/>
        <v>3.99</v>
      </c>
      <c r="N79">
        <f t="shared" si="203"/>
        <v>6000</v>
      </c>
      <c r="O79" t="s">
        <v>271</v>
      </c>
      <c r="P79">
        <v>866</v>
      </c>
      <c r="Q79">
        <f t="shared" si="209"/>
        <v>866</v>
      </c>
      <c r="R79" t="str">
        <f t="shared" ca="1" si="210"/>
        <v>cu</v>
      </c>
      <c r="S79" t="s">
        <v>16</v>
      </c>
      <c r="T79" t="s">
        <v>207</v>
      </c>
      <c r="U79">
        <v>3150</v>
      </c>
      <c r="V79" t="str">
        <f t="shared" ca="1" si="211"/>
        <v/>
      </c>
      <c r="Z79" t="str">
        <f t="shared" ca="1" si="212"/>
        <v/>
      </c>
      <c r="AD79" t="str">
        <f t="shared" ca="1" si="213"/>
        <v/>
      </c>
      <c r="AH79" t="str">
        <f t="shared" ca="1" si="214"/>
        <v/>
      </c>
      <c r="AL79" t="str">
        <f t="shared" ca="1" si="215"/>
        <v>cu</v>
      </c>
      <c r="AM79" t="str">
        <f t="shared" si="216"/>
        <v>DI</v>
      </c>
      <c r="AN79">
        <f t="shared" si="217"/>
        <v>3150</v>
      </c>
      <c r="AO79" t="str">
        <f t="shared" ca="1" si="218"/>
        <v/>
      </c>
      <c r="AP79" t="str">
        <f t="shared" si="219"/>
        <v/>
      </c>
      <c r="AQ79" t="str">
        <f t="shared" si="220"/>
        <v/>
      </c>
      <c r="AR79" t="str">
        <f t="shared" ca="1" si="221"/>
        <v/>
      </c>
      <c r="AS79" t="str">
        <f t="shared" si="222"/>
        <v/>
      </c>
      <c r="AT79" t="str">
        <f t="shared" si="223"/>
        <v/>
      </c>
      <c r="AU79" t="str">
        <f t="shared" ca="1" si="224"/>
        <v/>
      </c>
      <c r="AV79" t="str">
        <f t="shared" si="225"/>
        <v/>
      </c>
      <c r="AW79" t="str">
        <f t="shared" si="226"/>
        <v/>
      </c>
      <c r="AX79" t="str">
        <f t="shared" ca="1" si="227"/>
        <v/>
      </c>
      <c r="AY79" t="str">
        <f t="shared" si="228"/>
        <v/>
      </c>
      <c r="AZ79" t="str">
        <f t="shared" si="229"/>
        <v/>
      </c>
      <c r="BA79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9" t="str">
        <f t="shared" si="204"/>
        <v/>
      </c>
    </row>
    <row r="80" spans="1:54">
      <c r="A80" t="s">
        <v>272</v>
      </c>
      <c r="C80" t="s">
        <v>377</v>
      </c>
      <c r="D80" t="s">
        <v>378</v>
      </c>
      <c r="E80" t="str">
        <f t="shared" si="206"/>
        <v>cashshopgem_3_more</v>
      </c>
      <c r="F80" t="str">
        <f t="shared" si="207"/>
        <v>cashshopgem</v>
      </c>
      <c r="G80">
        <f t="shared" si="208"/>
        <v>1</v>
      </c>
      <c r="I80" t="b">
        <v>0</v>
      </c>
      <c r="K80" t="str">
        <f t="shared" si="205"/>
        <v/>
      </c>
      <c r="L80" t="s">
        <v>291</v>
      </c>
      <c r="M80">
        <f t="shared" si="202"/>
        <v>7.99</v>
      </c>
      <c r="N80">
        <f t="shared" si="203"/>
        <v>12000</v>
      </c>
      <c r="O80" t="s">
        <v>272</v>
      </c>
      <c r="P80">
        <v>240</v>
      </c>
      <c r="Q80">
        <f t="shared" si="209"/>
        <v>240</v>
      </c>
      <c r="R80" t="str">
        <f t="shared" ca="1" si="210"/>
        <v>cu</v>
      </c>
      <c r="S80" t="s">
        <v>16</v>
      </c>
      <c r="T80" t="s">
        <v>207</v>
      </c>
      <c r="U80">
        <v>7500</v>
      </c>
      <c r="V80" t="str">
        <f t="shared" ca="1" si="211"/>
        <v/>
      </c>
      <c r="Z80" t="str">
        <f t="shared" ca="1" si="212"/>
        <v/>
      </c>
      <c r="AD80" t="str">
        <f t="shared" ca="1" si="213"/>
        <v/>
      </c>
      <c r="AH80" t="str">
        <f t="shared" ca="1" si="214"/>
        <v/>
      </c>
      <c r="AL80" t="str">
        <f t="shared" ca="1" si="215"/>
        <v>cu</v>
      </c>
      <c r="AM80" t="str">
        <f t="shared" si="216"/>
        <v>DI</v>
      </c>
      <c r="AN80">
        <f t="shared" si="217"/>
        <v>7500</v>
      </c>
      <c r="AO80" t="str">
        <f t="shared" ca="1" si="218"/>
        <v/>
      </c>
      <c r="AP80" t="str">
        <f t="shared" si="219"/>
        <v/>
      </c>
      <c r="AQ80" t="str">
        <f t="shared" si="220"/>
        <v/>
      </c>
      <c r="AR80" t="str">
        <f t="shared" ca="1" si="221"/>
        <v/>
      </c>
      <c r="AS80" t="str">
        <f t="shared" si="222"/>
        <v/>
      </c>
      <c r="AT80" t="str">
        <f t="shared" si="223"/>
        <v/>
      </c>
      <c r="AU80" t="str">
        <f t="shared" ca="1" si="224"/>
        <v/>
      </c>
      <c r="AV80" t="str">
        <f t="shared" si="225"/>
        <v/>
      </c>
      <c r="AW80" t="str">
        <f t="shared" si="226"/>
        <v/>
      </c>
      <c r="AX80" t="str">
        <f t="shared" ca="1" si="227"/>
        <v/>
      </c>
      <c r="AY80" t="str">
        <f t="shared" si="228"/>
        <v/>
      </c>
      <c r="AZ80" t="str">
        <f t="shared" si="229"/>
        <v/>
      </c>
      <c r="BA80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0" t="str">
        <f t="shared" si="204"/>
        <v/>
      </c>
    </row>
    <row r="81" spans="1:54">
      <c r="A81" t="s">
        <v>273</v>
      </c>
      <c r="C81" t="s">
        <v>379</v>
      </c>
      <c r="D81" t="s">
        <v>380</v>
      </c>
      <c r="E81" t="str">
        <f t="shared" si="206"/>
        <v>cashshopgem_4_more</v>
      </c>
      <c r="F81" t="str">
        <f t="shared" si="207"/>
        <v>cashshopgem</v>
      </c>
      <c r="G81">
        <f t="shared" si="208"/>
        <v>1</v>
      </c>
      <c r="I81" t="b">
        <v>0</v>
      </c>
      <c r="K81" t="str">
        <f t="shared" si="205"/>
        <v/>
      </c>
      <c r="L81" t="s">
        <v>295</v>
      </c>
      <c r="M81">
        <f t="shared" si="202"/>
        <v>18.989999999999998</v>
      </c>
      <c r="N81">
        <f t="shared" si="203"/>
        <v>29000</v>
      </c>
      <c r="O81" t="s">
        <v>273</v>
      </c>
      <c r="P81">
        <v>722</v>
      </c>
      <c r="Q81">
        <f t="shared" si="209"/>
        <v>722</v>
      </c>
      <c r="R81" t="str">
        <f t="shared" ca="1" si="210"/>
        <v>cu</v>
      </c>
      <c r="S81" t="s">
        <v>16</v>
      </c>
      <c r="T81" t="s">
        <v>207</v>
      </c>
      <c r="U81">
        <v>18000</v>
      </c>
      <c r="V81" t="str">
        <f t="shared" ca="1" si="211"/>
        <v/>
      </c>
      <c r="Z81" t="str">
        <f t="shared" ca="1" si="212"/>
        <v/>
      </c>
      <c r="AD81" t="str">
        <f t="shared" ca="1" si="213"/>
        <v/>
      </c>
      <c r="AH81" t="str">
        <f t="shared" ca="1" si="214"/>
        <v/>
      </c>
      <c r="AL81" t="str">
        <f t="shared" ca="1" si="215"/>
        <v>cu</v>
      </c>
      <c r="AM81" t="str">
        <f t="shared" si="216"/>
        <v>DI</v>
      </c>
      <c r="AN81">
        <f t="shared" si="217"/>
        <v>18000</v>
      </c>
      <c r="AO81" t="str">
        <f t="shared" ca="1" si="218"/>
        <v/>
      </c>
      <c r="AP81" t="str">
        <f t="shared" si="219"/>
        <v/>
      </c>
      <c r="AQ81" t="str">
        <f t="shared" si="220"/>
        <v/>
      </c>
      <c r="AR81" t="str">
        <f t="shared" ca="1" si="221"/>
        <v/>
      </c>
      <c r="AS81" t="str">
        <f t="shared" si="222"/>
        <v/>
      </c>
      <c r="AT81" t="str">
        <f t="shared" si="223"/>
        <v/>
      </c>
      <c r="AU81" t="str">
        <f t="shared" ca="1" si="224"/>
        <v/>
      </c>
      <c r="AV81" t="str">
        <f t="shared" si="225"/>
        <v/>
      </c>
      <c r="AW81" t="str">
        <f t="shared" si="226"/>
        <v/>
      </c>
      <c r="AX81" t="str">
        <f t="shared" ca="1" si="227"/>
        <v/>
      </c>
      <c r="AY81" t="str">
        <f t="shared" si="228"/>
        <v/>
      </c>
      <c r="AZ81" t="str">
        <f t="shared" si="229"/>
        <v/>
      </c>
      <c r="BA81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1" t="str">
        <f t="shared" si="204"/>
        <v/>
      </c>
    </row>
    <row r="82" spans="1:54">
      <c r="A82" t="s">
        <v>274</v>
      </c>
      <c r="C82" t="s">
        <v>381</v>
      </c>
      <c r="D82" t="s">
        <v>382</v>
      </c>
      <c r="E82" t="str">
        <f t="shared" si="206"/>
        <v>cashshopgem_5_more</v>
      </c>
      <c r="F82" t="str">
        <f t="shared" si="207"/>
        <v>cashshopgem</v>
      </c>
      <c r="G82">
        <f t="shared" si="208"/>
        <v>1</v>
      </c>
      <c r="I82" t="b">
        <v>0</v>
      </c>
      <c r="K82" t="str">
        <f t="shared" si="205"/>
        <v/>
      </c>
      <c r="L82" t="s">
        <v>297</v>
      </c>
      <c r="M82">
        <f t="shared" ref="M82:M90" si="231">IF(ISBLANK($L82),"",VLOOKUP($L82,$BN:$BP,MATCH($BO$1,$BN$1:$BP$1,0),0))</f>
        <v>29.99</v>
      </c>
      <c r="N82">
        <f t="shared" ref="N82:N90" si="232">IF(ISBLANK($L82),"",VLOOKUP($L82,$BN:$BP,MATCH($BP$1,$BN$1:$BP$1,0),0))</f>
        <v>45000</v>
      </c>
      <c r="O82" t="s">
        <v>274</v>
      </c>
      <c r="P82">
        <v>517</v>
      </c>
      <c r="Q82">
        <f t="shared" si="209"/>
        <v>517</v>
      </c>
      <c r="R82" t="str">
        <f t="shared" ca="1" si="210"/>
        <v>cu</v>
      </c>
      <c r="S82" t="s">
        <v>16</v>
      </c>
      <c r="T82" t="s">
        <v>207</v>
      </c>
      <c r="U82">
        <v>57000</v>
      </c>
      <c r="V82" t="str">
        <f t="shared" ca="1" si="211"/>
        <v/>
      </c>
      <c r="Z82" t="str">
        <f t="shared" ca="1" si="212"/>
        <v/>
      </c>
      <c r="AD82" t="str">
        <f t="shared" ca="1" si="213"/>
        <v/>
      </c>
      <c r="AH82" t="str">
        <f t="shared" ca="1" si="214"/>
        <v/>
      </c>
      <c r="AL82" t="str">
        <f t="shared" ca="1" si="215"/>
        <v>cu</v>
      </c>
      <c r="AM82" t="str">
        <f t="shared" si="216"/>
        <v>DI</v>
      </c>
      <c r="AN82">
        <f t="shared" si="217"/>
        <v>57000</v>
      </c>
      <c r="AO82" t="str">
        <f t="shared" ca="1" si="218"/>
        <v/>
      </c>
      <c r="AP82" t="str">
        <f t="shared" si="219"/>
        <v/>
      </c>
      <c r="AQ82" t="str">
        <f t="shared" si="220"/>
        <v/>
      </c>
      <c r="AR82" t="str">
        <f t="shared" ca="1" si="221"/>
        <v/>
      </c>
      <c r="AS82" t="str">
        <f t="shared" si="222"/>
        <v/>
      </c>
      <c r="AT82" t="str">
        <f t="shared" si="223"/>
        <v/>
      </c>
      <c r="AU82" t="str">
        <f t="shared" ca="1" si="224"/>
        <v/>
      </c>
      <c r="AV82" t="str">
        <f t="shared" si="225"/>
        <v/>
      </c>
      <c r="AW82" t="str">
        <f t="shared" si="226"/>
        <v/>
      </c>
      <c r="AX82" t="str">
        <f t="shared" ca="1" si="227"/>
        <v/>
      </c>
      <c r="AY82" t="str">
        <f t="shared" si="228"/>
        <v/>
      </c>
      <c r="AZ82" t="str">
        <f t="shared" si="229"/>
        <v/>
      </c>
      <c r="BA82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2" t="str">
        <f t="shared" si="204"/>
        <v/>
      </c>
    </row>
    <row r="83" spans="1:54">
      <c r="A83" t="s">
        <v>275</v>
      </c>
      <c r="C83" t="s">
        <v>383</v>
      </c>
      <c r="D83" t="s">
        <v>384</v>
      </c>
      <c r="E83" t="str">
        <f t="shared" si="206"/>
        <v>cashshopgem_6_more</v>
      </c>
      <c r="F83" t="str">
        <f t="shared" si="207"/>
        <v>cashshopgem</v>
      </c>
      <c r="G83">
        <f t="shared" si="208"/>
        <v>1</v>
      </c>
      <c r="I83" t="b">
        <v>0</v>
      </c>
      <c r="K83" t="str">
        <f t="shared" si="205"/>
        <v/>
      </c>
      <c r="L83" t="s">
        <v>299</v>
      </c>
      <c r="M83">
        <f t="shared" si="231"/>
        <v>64.989999999999995</v>
      </c>
      <c r="N83">
        <f t="shared" si="232"/>
        <v>99000</v>
      </c>
      <c r="O83" t="s">
        <v>275</v>
      </c>
      <c r="P83">
        <v>526</v>
      </c>
      <c r="Q83">
        <f t="shared" si="209"/>
        <v>526</v>
      </c>
      <c r="R83" t="str">
        <f t="shared" ca="1" si="210"/>
        <v>cu</v>
      </c>
      <c r="S83" t="s">
        <v>16</v>
      </c>
      <c r="T83" t="s">
        <v>207</v>
      </c>
      <c r="U83">
        <v>135000</v>
      </c>
      <c r="V83" t="str">
        <f t="shared" ca="1" si="211"/>
        <v/>
      </c>
      <c r="Z83" t="str">
        <f t="shared" ca="1" si="212"/>
        <v/>
      </c>
      <c r="AD83" t="str">
        <f t="shared" ca="1" si="213"/>
        <v/>
      </c>
      <c r="AH83" t="str">
        <f t="shared" ca="1" si="214"/>
        <v/>
      </c>
      <c r="AL83" t="str">
        <f t="shared" ca="1" si="215"/>
        <v>cu</v>
      </c>
      <c r="AM83" t="str">
        <f t="shared" si="216"/>
        <v>DI</v>
      </c>
      <c r="AN83">
        <f t="shared" si="217"/>
        <v>135000</v>
      </c>
      <c r="AO83" t="str">
        <f t="shared" ca="1" si="218"/>
        <v/>
      </c>
      <c r="AP83" t="str">
        <f t="shared" si="219"/>
        <v/>
      </c>
      <c r="AQ83" t="str">
        <f t="shared" si="220"/>
        <v/>
      </c>
      <c r="AR83" t="str">
        <f t="shared" ca="1" si="221"/>
        <v/>
      </c>
      <c r="AS83" t="str">
        <f t="shared" si="222"/>
        <v/>
      </c>
      <c r="AT83" t="str">
        <f t="shared" si="223"/>
        <v/>
      </c>
      <c r="AU83" t="str">
        <f t="shared" ca="1" si="224"/>
        <v/>
      </c>
      <c r="AV83" t="str">
        <f t="shared" si="225"/>
        <v/>
      </c>
      <c r="AW83" t="str">
        <f t="shared" si="226"/>
        <v/>
      </c>
      <c r="AX83" t="str">
        <f t="shared" ca="1" si="227"/>
        <v/>
      </c>
      <c r="AY83" t="str">
        <f t="shared" si="228"/>
        <v/>
      </c>
      <c r="AZ83" t="str">
        <f t="shared" si="229"/>
        <v/>
      </c>
      <c r="BA83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3" t="str">
        <f t="shared" si="204"/>
        <v/>
      </c>
    </row>
    <row r="84" spans="1:54">
      <c r="A84" t="s">
        <v>124</v>
      </c>
      <c r="B84" t="s">
        <v>129</v>
      </c>
      <c r="C84" t="s">
        <v>385</v>
      </c>
      <c r="D84" t="s">
        <v>386</v>
      </c>
      <c r="E84" t="str">
        <f t="shared" si="179"/>
        <v>petsale_1</v>
      </c>
      <c r="F84" t="str">
        <f t="shared" si="55"/>
        <v>petsale</v>
      </c>
      <c r="G84">
        <f t="shared" si="180"/>
        <v>1</v>
      </c>
      <c r="I84" t="b">
        <v>0</v>
      </c>
      <c r="K84" t="str">
        <f t="shared" si="205"/>
        <v/>
      </c>
      <c r="L84" t="s">
        <v>285</v>
      </c>
      <c r="M84">
        <f t="shared" si="231"/>
        <v>1.99</v>
      </c>
      <c r="N84">
        <f t="shared" si="232"/>
        <v>3000</v>
      </c>
      <c r="O84" t="s">
        <v>123</v>
      </c>
      <c r="P84">
        <v>781</v>
      </c>
      <c r="Q84">
        <f t="shared" si="57"/>
        <v>781</v>
      </c>
      <c r="R84" t="str">
        <f t="shared" ca="1" si="181"/>
        <v>it</v>
      </c>
      <c r="S84" t="s">
        <v>33</v>
      </c>
      <c r="T84" s="4" t="s">
        <v>165</v>
      </c>
      <c r="U84">
        <v>1</v>
      </c>
      <c r="V84" t="str">
        <f t="shared" ca="1" si="182"/>
        <v/>
      </c>
      <c r="Z84" t="str">
        <f t="shared" ca="1" si="183"/>
        <v/>
      </c>
      <c r="AD84" t="str">
        <f t="shared" ca="1" si="184"/>
        <v/>
      </c>
      <c r="AH84" t="str">
        <f t="shared" ca="1" si="185"/>
        <v/>
      </c>
      <c r="AL84" t="str">
        <f t="shared" ref="AL84:AL90" ca="1" si="233">IF(LEN(R84)=0,"",R84)</f>
        <v>it</v>
      </c>
      <c r="AM84" t="str">
        <f t="shared" ref="AM84:AM90" si="234">IF(LEN(T84)=0,"",T84)</f>
        <v>Cash_sPetSale</v>
      </c>
      <c r="AN84">
        <f t="shared" ref="AN84:AN90" si="235">IF(LEN(U84)=0,"",U84)</f>
        <v>1</v>
      </c>
      <c r="AO84" t="str">
        <f t="shared" ref="AO84:AO90" ca="1" si="236">IF(LEN(V84)=0,"",V84)</f>
        <v/>
      </c>
      <c r="AP84" t="str">
        <f t="shared" ref="AP84:AP90" si="237">IF(LEN(X84)=0,"",X84)</f>
        <v/>
      </c>
      <c r="AQ84" t="str">
        <f t="shared" ref="AQ84:AQ90" si="238">IF(LEN(Y84)=0,"",Y84)</f>
        <v/>
      </c>
      <c r="AR84" t="str">
        <f t="shared" ref="AR84:AR90" ca="1" si="239">IF(LEN(Z84)=0,"",Z84)</f>
        <v/>
      </c>
      <c r="AS84" t="str">
        <f t="shared" ref="AS84:AS90" si="240">IF(LEN(AB84)=0,"",AB84)</f>
        <v/>
      </c>
      <c r="AT84" t="str">
        <f t="shared" ref="AT84:AT90" si="241">IF(LEN(AC84)=0,"",AC84)</f>
        <v/>
      </c>
      <c r="AU84" t="str">
        <f t="shared" ref="AU84:AU90" ca="1" si="242">IF(LEN(AD84)=0,"",AD84)</f>
        <v/>
      </c>
      <c r="AV84" t="str">
        <f t="shared" ref="AV84:AV90" si="243">IF(LEN(AF84)=0,"",AF84)</f>
        <v/>
      </c>
      <c r="AW84" t="str">
        <f t="shared" ref="AW84:AW90" si="244">IF(LEN(AG84)=0,"",AG84)</f>
        <v/>
      </c>
      <c r="AX84" t="str">
        <f t="shared" ref="AX84:AX90" ca="1" si="245">IF(LEN(AH84)=0,"",AH84)</f>
        <v/>
      </c>
      <c r="AY84" t="str">
        <f t="shared" ref="AY84:AY90" si="246">IF(LEN(AJ84)=0,"",AJ84)</f>
        <v/>
      </c>
      <c r="AZ84" t="str">
        <f t="shared" ref="AZ84:AZ90" si="247">IF(LEN(AK84)=0,"",AK84)</f>
        <v/>
      </c>
      <c r="BA84" t="str">
        <f t="shared" ref="BA84:BA90" ca="1" si="248">IF(ROW()=2,BB84,OFFSET(BA84,-1,0)&amp;IF(LEN(BB84)=0,"",","&amp;BB84))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4" t="str">
        <f t="shared" si="204"/>
        <v/>
      </c>
    </row>
    <row r="85" spans="1:54">
      <c r="A85" t="s">
        <v>125</v>
      </c>
      <c r="C85" t="s">
        <v>387</v>
      </c>
      <c r="D85" t="s">
        <v>388</v>
      </c>
      <c r="E85" t="str">
        <f t="shared" si="179"/>
        <v>petsale_2</v>
      </c>
      <c r="F85" t="str">
        <f t="shared" si="55"/>
        <v>petsale</v>
      </c>
      <c r="G85">
        <f t="shared" si="180"/>
        <v>1</v>
      </c>
      <c r="I85" t="b">
        <v>0</v>
      </c>
      <c r="K85" t="str">
        <f t="shared" si="205"/>
        <v/>
      </c>
      <c r="L85" t="s">
        <v>288</v>
      </c>
      <c r="M85">
        <f t="shared" si="231"/>
        <v>4.99</v>
      </c>
      <c r="N85">
        <f t="shared" si="232"/>
        <v>7500</v>
      </c>
      <c r="O85" t="s">
        <v>125</v>
      </c>
      <c r="P85">
        <v>142</v>
      </c>
      <c r="Q85">
        <f t="shared" si="57"/>
        <v>142</v>
      </c>
      <c r="R85" t="str">
        <f t="shared" ref="R85:R88" ca="1" si="249">IF(ISBLANK(S85),"",
VLOOKUP(S85,OFFSET(INDIRECT("$A:$B"),0,MATCH(S$1&amp;"_Verify",INDIRECT("$1:$1"),0)-1),2,0)
)</f>
        <v>it</v>
      </c>
      <c r="S85" t="s">
        <v>33</v>
      </c>
      <c r="T85" t="s">
        <v>165</v>
      </c>
      <c r="U85">
        <v>1</v>
      </c>
      <c r="V85" t="str">
        <f t="shared" ca="1" si="182"/>
        <v/>
      </c>
      <c r="Z85" t="str">
        <f t="shared" ca="1" si="183"/>
        <v/>
      </c>
      <c r="AD85" t="str">
        <f t="shared" ca="1" si="184"/>
        <v/>
      </c>
      <c r="AH85" t="str">
        <f t="shared" ca="1" si="185"/>
        <v/>
      </c>
      <c r="AL85" t="str">
        <f t="shared" ca="1" si="233"/>
        <v>it</v>
      </c>
      <c r="AM85" t="str">
        <f t="shared" si="234"/>
        <v>Cash_sPetSale</v>
      </c>
      <c r="AN85">
        <f t="shared" si="235"/>
        <v>1</v>
      </c>
      <c r="AO85" t="str">
        <f t="shared" ca="1" si="236"/>
        <v/>
      </c>
      <c r="AP85" t="str">
        <f t="shared" si="237"/>
        <v/>
      </c>
      <c r="AQ85" t="str">
        <f t="shared" si="238"/>
        <v/>
      </c>
      <c r="AR85" t="str">
        <f t="shared" ca="1" si="239"/>
        <v/>
      </c>
      <c r="AS85" t="str">
        <f t="shared" si="240"/>
        <v/>
      </c>
      <c r="AT85" t="str">
        <f t="shared" si="241"/>
        <v/>
      </c>
      <c r="AU85" t="str">
        <f t="shared" ca="1" si="242"/>
        <v/>
      </c>
      <c r="AV85" t="str">
        <f t="shared" si="243"/>
        <v/>
      </c>
      <c r="AW85" t="str">
        <f t="shared" si="244"/>
        <v/>
      </c>
      <c r="AX85" t="str">
        <f t="shared" ca="1" si="245"/>
        <v/>
      </c>
      <c r="AY85" t="str">
        <f t="shared" si="246"/>
        <v/>
      </c>
      <c r="AZ85" t="str">
        <f t="shared" si="247"/>
        <v/>
      </c>
      <c r="BA85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5" t="str">
        <f t="shared" si="204"/>
        <v/>
      </c>
    </row>
    <row r="86" spans="1:54">
      <c r="A86" t="s">
        <v>126</v>
      </c>
      <c r="C86" t="s">
        <v>389</v>
      </c>
      <c r="D86" t="s">
        <v>390</v>
      </c>
      <c r="E86" t="str">
        <f t="shared" si="179"/>
        <v>petsale_3</v>
      </c>
      <c r="F86" t="str">
        <f t="shared" si="55"/>
        <v>petsale</v>
      </c>
      <c r="G86">
        <f t="shared" si="180"/>
        <v>1</v>
      </c>
      <c r="I86" t="b">
        <v>0</v>
      </c>
      <c r="K86" t="str">
        <f t="shared" si="205"/>
        <v/>
      </c>
      <c r="L86" t="s">
        <v>292</v>
      </c>
      <c r="M86">
        <f t="shared" si="231"/>
        <v>8.99</v>
      </c>
      <c r="N86">
        <f t="shared" si="232"/>
        <v>14000</v>
      </c>
      <c r="O86" t="s">
        <v>126</v>
      </c>
      <c r="P86">
        <v>610</v>
      </c>
      <c r="Q86">
        <f t="shared" si="57"/>
        <v>610</v>
      </c>
      <c r="R86" t="str">
        <f t="shared" ca="1" si="249"/>
        <v>it</v>
      </c>
      <c r="S86" t="s">
        <v>33</v>
      </c>
      <c r="T86" t="s">
        <v>165</v>
      </c>
      <c r="U86">
        <v>1</v>
      </c>
      <c r="V86" t="str">
        <f t="shared" ca="1" si="182"/>
        <v/>
      </c>
      <c r="Z86" t="str">
        <f t="shared" ca="1" si="183"/>
        <v/>
      </c>
      <c r="AD86" t="str">
        <f t="shared" ca="1" si="184"/>
        <v/>
      </c>
      <c r="AH86" t="str">
        <f t="shared" ca="1" si="185"/>
        <v/>
      </c>
      <c r="AL86" t="str">
        <f t="shared" ca="1" si="233"/>
        <v>it</v>
      </c>
      <c r="AM86" t="str">
        <f t="shared" si="234"/>
        <v>Cash_sPetSale</v>
      </c>
      <c r="AN86">
        <f t="shared" si="235"/>
        <v>1</v>
      </c>
      <c r="AO86" t="str">
        <f t="shared" ca="1" si="236"/>
        <v/>
      </c>
      <c r="AP86" t="str">
        <f t="shared" si="237"/>
        <v/>
      </c>
      <c r="AQ86" t="str">
        <f t="shared" si="238"/>
        <v/>
      </c>
      <c r="AR86" t="str">
        <f t="shared" ca="1" si="239"/>
        <v/>
      </c>
      <c r="AS86" t="str">
        <f t="shared" si="240"/>
        <v/>
      </c>
      <c r="AT86" t="str">
        <f t="shared" si="241"/>
        <v/>
      </c>
      <c r="AU86" t="str">
        <f t="shared" ca="1" si="242"/>
        <v/>
      </c>
      <c r="AV86" t="str">
        <f t="shared" si="243"/>
        <v/>
      </c>
      <c r="AW86" t="str">
        <f t="shared" si="244"/>
        <v/>
      </c>
      <c r="AX86" t="str">
        <f t="shared" ca="1" si="245"/>
        <v/>
      </c>
      <c r="AY86" t="str">
        <f t="shared" si="246"/>
        <v/>
      </c>
      <c r="AZ86" t="str">
        <f t="shared" si="247"/>
        <v/>
      </c>
      <c r="BA86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6" t="str">
        <f t="shared" si="204"/>
        <v/>
      </c>
    </row>
    <row r="87" spans="1:54">
      <c r="A87" t="s">
        <v>127</v>
      </c>
      <c r="C87" t="s">
        <v>391</v>
      </c>
      <c r="D87" t="s">
        <v>392</v>
      </c>
      <c r="E87" t="str">
        <f t="shared" si="179"/>
        <v>petsale_4</v>
      </c>
      <c r="F87" t="str">
        <f t="shared" ref="F87:F106" si="250">IF(ISERROR(FIND("_",A87)),A87,
LEFT(A87,FIND("_",A87)-1))</f>
        <v>petsale</v>
      </c>
      <c r="G87">
        <f t="shared" si="180"/>
        <v>1</v>
      </c>
      <c r="I87" t="b">
        <v>0</v>
      </c>
      <c r="K87" t="str">
        <f t="shared" si="205"/>
        <v/>
      </c>
      <c r="L87" t="s">
        <v>295</v>
      </c>
      <c r="M87">
        <f t="shared" si="231"/>
        <v>18.989999999999998</v>
      </c>
      <c r="N87">
        <f t="shared" si="232"/>
        <v>29000</v>
      </c>
      <c r="O87" t="s">
        <v>127</v>
      </c>
      <c r="P87">
        <v>433</v>
      </c>
      <c r="Q87">
        <f t="shared" si="57"/>
        <v>433</v>
      </c>
      <c r="R87" t="str">
        <f t="shared" ca="1" si="249"/>
        <v>it</v>
      </c>
      <c r="S87" t="s">
        <v>33</v>
      </c>
      <c r="T87" t="s">
        <v>165</v>
      </c>
      <c r="U87">
        <v>1</v>
      </c>
      <c r="V87" t="str">
        <f t="shared" ca="1" si="182"/>
        <v/>
      </c>
      <c r="Z87" t="str">
        <f t="shared" ca="1" si="183"/>
        <v/>
      </c>
      <c r="AD87" t="str">
        <f t="shared" ca="1" si="184"/>
        <v/>
      </c>
      <c r="AH87" t="str">
        <f t="shared" ca="1" si="185"/>
        <v/>
      </c>
      <c r="AL87" t="str">
        <f t="shared" ca="1" si="233"/>
        <v>it</v>
      </c>
      <c r="AM87" t="str">
        <f t="shared" si="234"/>
        <v>Cash_sPetSale</v>
      </c>
      <c r="AN87">
        <f t="shared" si="235"/>
        <v>1</v>
      </c>
      <c r="AO87" t="str">
        <f t="shared" ca="1" si="236"/>
        <v/>
      </c>
      <c r="AP87" t="str">
        <f t="shared" si="237"/>
        <v/>
      </c>
      <c r="AQ87" t="str">
        <f t="shared" si="238"/>
        <v/>
      </c>
      <c r="AR87" t="str">
        <f t="shared" ca="1" si="239"/>
        <v/>
      </c>
      <c r="AS87" t="str">
        <f t="shared" si="240"/>
        <v/>
      </c>
      <c r="AT87" t="str">
        <f t="shared" si="241"/>
        <v/>
      </c>
      <c r="AU87" t="str">
        <f t="shared" ca="1" si="242"/>
        <v/>
      </c>
      <c r="AV87" t="str">
        <f t="shared" si="243"/>
        <v/>
      </c>
      <c r="AW87" t="str">
        <f t="shared" si="244"/>
        <v/>
      </c>
      <c r="AX87" t="str">
        <f t="shared" ca="1" si="245"/>
        <v/>
      </c>
      <c r="AY87" t="str">
        <f t="shared" si="246"/>
        <v/>
      </c>
      <c r="AZ87" t="str">
        <f t="shared" si="247"/>
        <v/>
      </c>
      <c r="BA87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7" t="str">
        <f t="shared" si="204"/>
        <v/>
      </c>
    </row>
    <row r="88" spans="1:54">
      <c r="A88" t="s">
        <v>128</v>
      </c>
      <c r="C88" t="s">
        <v>393</v>
      </c>
      <c r="D88" t="s">
        <v>394</v>
      </c>
      <c r="E88" t="str">
        <f t="shared" si="179"/>
        <v>petsale_5</v>
      </c>
      <c r="F88" t="str">
        <f t="shared" si="250"/>
        <v>petsale</v>
      </c>
      <c r="G88">
        <f t="shared" si="180"/>
        <v>1</v>
      </c>
      <c r="I88" t="b">
        <v>0</v>
      </c>
      <c r="K88" t="str">
        <f t="shared" si="205"/>
        <v/>
      </c>
      <c r="L88" t="s">
        <v>298</v>
      </c>
      <c r="M88">
        <f t="shared" si="231"/>
        <v>49.99</v>
      </c>
      <c r="N88">
        <f t="shared" si="232"/>
        <v>79000</v>
      </c>
      <c r="O88" t="s">
        <v>128</v>
      </c>
      <c r="P88">
        <v>604</v>
      </c>
      <c r="Q88">
        <f t="shared" si="57"/>
        <v>604</v>
      </c>
      <c r="R88" t="str">
        <f t="shared" ca="1" si="249"/>
        <v>it</v>
      </c>
      <c r="S88" t="s">
        <v>33</v>
      </c>
      <c r="T88" t="s">
        <v>165</v>
      </c>
      <c r="U88">
        <v>1</v>
      </c>
      <c r="V88" t="str">
        <f t="shared" ca="1" si="182"/>
        <v/>
      </c>
      <c r="Z88" t="str">
        <f t="shared" ca="1" si="183"/>
        <v/>
      </c>
      <c r="AD88" t="str">
        <f t="shared" ca="1" si="184"/>
        <v/>
      </c>
      <c r="AH88" t="str">
        <f t="shared" ca="1" si="185"/>
        <v/>
      </c>
      <c r="AL88" t="str">
        <f t="shared" ca="1" si="233"/>
        <v>it</v>
      </c>
      <c r="AM88" t="str">
        <f t="shared" si="234"/>
        <v>Cash_sPetSale</v>
      </c>
      <c r="AN88">
        <f t="shared" si="235"/>
        <v>1</v>
      </c>
      <c r="AO88" t="str">
        <f t="shared" ca="1" si="236"/>
        <v/>
      </c>
      <c r="AP88" t="str">
        <f t="shared" si="237"/>
        <v/>
      </c>
      <c r="AQ88" t="str">
        <f t="shared" si="238"/>
        <v/>
      </c>
      <c r="AR88" t="str">
        <f t="shared" ca="1" si="239"/>
        <v/>
      </c>
      <c r="AS88" t="str">
        <f t="shared" si="240"/>
        <v/>
      </c>
      <c r="AT88" t="str">
        <f t="shared" si="241"/>
        <v/>
      </c>
      <c r="AU88" t="str">
        <f t="shared" ca="1" si="242"/>
        <v/>
      </c>
      <c r="AV88" t="str">
        <f t="shared" si="243"/>
        <v/>
      </c>
      <c r="AW88" t="str">
        <f t="shared" si="244"/>
        <v/>
      </c>
      <c r="AX88" t="str">
        <f t="shared" ca="1" si="245"/>
        <v/>
      </c>
      <c r="AY88" t="str">
        <f t="shared" si="246"/>
        <v/>
      </c>
      <c r="AZ88" t="str">
        <f t="shared" si="247"/>
        <v/>
      </c>
      <c r="BA88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8" t="str">
        <f t="shared" si="204"/>
        <v/>
      </c>
    </row>
    <row r="89" spans="1:54">
      <c r="A89" t="s">
        <v>133</v>
      </c>
      <c r="B89" t="s">
        <v>135</v>
      </c>
      <c r="C89" t="s">
        <v>395</v>
      </c>
      <c r="D89" t="s">
        <v>396</v>
      </c>
      <c r="E89" t="str">
        <f t="shared" si="179"/>
        <v>petcapture_better</v>
      </c>
      <c r="F89" t="str">
        <f t="shared" si="250"/>
        <v>petcapture</v>
      </c>
      <c r="G89">
        <f t="shared" ref="G89:G90" si="251">COUNTA(S89,W89,AA89,AE89,AI89)</f>
        <v>1</v>
      </c>
      <c r="I89" t="b">
        <v>0</v>
      </c>
      <c r="K89" t="str">
        <f t="shared" si="205"/>
        <v/>
      </c>
      <c r="L89" t="s">
        <v>284</v>
      </c>
      <c r="M89">
        <f t="shared" si="231"/>
        <v>0.99</v>
      </c>
      <c r="N89">
        <f t="shared" si="232"/>
        <v>1100</v>
      </c>
      <c r="O89" t="s">
        <v>133</v>
      </c>
      <c r="P89">
        <v>902</v>
      </c>
      <c r="Q89">
        <f t="shared" si="57"/>
        <v>902</v>
      </c>
      <c r="R89" t="str">
        <f t="shared" ref="R89" ca="1" si="252">IF(ISBLANK(S89),"",
VLOOKUP(S89,OFFSET(INDIRECT("$A:$B"),0,MATCH(S$1&amp;"_Verify",INDIRECT("$1:$1"),0)-1),2,0)
)</f>
        <v>it</v>
      </c>
      <c r="S89" t="s">
        <v>33</v>
      </c>
      <c r="T89" s="6" t="s">
        <v>144</v>
      </c>
      <c r="U89">
        <v>5</v>
      </c>
      <c r="V89" t="str">
        <f t="shared" ref="V89:V93" ca="1" si="253">IF(ISBLANK(W89),"",
VLOOKUP(W89,OFFSET(INDIRECT("$A:$B"),0,MATCH(W$1&amp;"_Verify",INDIRECT("$1:$1"),0)-1),2,0)
)</f>
        <v/>
      </c>
      <c r="Z89" t="str">
        <f t="shared" ref="Z89:Z93" ca="1" si="254">IF(ISBLANK(AA89),"",
VLOOKUP(AA89,OFFSET(INDIRECT("$A:$B"),0,MATCH(AA$1&amp;"_Verify",INDIRECT("$1:$1"),0)-1),2,0)
)</f>
        <v/>
      </c>
      <c r="AD89" t="str">
        <f t="shared" ref="AD89:AD90" ca="1" si="255">IF(ISBLANK(AE89),"",
VLOOKUP(AE89,OFFSET(INDIRECT("$A:$B"),0,MATCH(AE$1&amp;"_Verify",INDIRECT("$1:$1"),0)-1),2,0)
)</f>
        <v/>
      </c>
      <c r="AH89" t="str">
        <f t="shared" ref="AH89:AH90" ca="1" si="256">IF(ISBLANK(AI89),"",
VLOOKUP(AI89,OFFSET(INDIRECT("$A:$B"),0,MATCH(AI$1&amp;"_Verify",INDIRECT("$1:$1"),0)-1),2,0)
)</f>
        <v/>
      </c>
      <c r="AL89" t="str">
        <f t="shared" ca="1" si="233"/>
        <v>it</v>
      </c>
      <c r="AM89" t="str">
        <f t="shared" si="234"/>
        <v>Item_cCaptureBetter</v>
      </c>
      <c r="AN89">
        <f t="shared" si="235"/>
        <v>5</v>
      </c>
      <c r="AO89" t="str">
        <f t="shared" ca="1" si="236"/>
        <v/>
      </c>
      <c r="AP89" t="str">
        <f t="shared" si="237"/>
        <v/>
      </c>
      <c r="AQ89" t="str">
        <f t="shared" si="238"/>
        <v/>
      </c>
      <c r="AR89" t="str">
        <f t="shared" ca="1" si="239"/>
        <v/>
      </c>
      <c r="AS89" t="str">
        <f t="shared" si="240"/>
        <v/>
      </c>
      <c r="AT89" t="str">
        <f t="shared" si="241"/>
        <v/>
      </c>
      <c r="AU89" t="str">
        <f t="shared" ca="1" si="242"/>
        <v/>
      </c>
      <c r="AV89" t="str">
        <f t="shared" si="243"/>
        <v/>
      </c>
      <c r="AW89" t="str">
        <f t="shared" si="244"/>
        <v/>
      </c>
      <c r="AX89" t="str">
        <f t="shared" ca="1" si="245"/>
        <v/>
      </c>
      <c r="AY89" t="str">
        <f t="shared" si="246"/>
        <v/>
      </c>
      <c r="AZ89" t="str">
        <f t="shared" si="247"/>
        <v/>
      </c>
      <c r="BA89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9" t="str">
        <f t="shared" si="204"/>
        <v/>
      </c>
    </row>
    <row r="90" spans="1:54">
      <c r="A90" t="s">
        <v>134</v>
      </c>
      <c r="C90" t="s">
        <v>397</v>
      </c>
      <c r="D90" t="s">
        <v>398</v>
      </c>
      <c r="E90" t="str">
        <f t="shared" si="179"/>
        <v>petcapture_best</v>
      </c>
      <c r="F90" t="str">
        <f t="shared" si="250"/>
        <v>petcapture</v>
      </c>
      <c r="G90">
        <f t="shared" si="251"/>
        <v>1</v>
      </c>
      <c r="I90" t="b">
        <v>0</v>
      </c>
      <c r="K90" t="str">
        <f t="shared" si="205"/>
        <v/>
      </c>
      <c r="L90" t="s">
        <v>287</v>
      </c>
      <c r="M90">
        <f t="shared" si="231"/>
        <v>3.99</v>
      </c>
      <c r="N90">
        <f t="shared" si="232"/>
        <v>6000</v>
      </c>
      <c r="O90" t="s">
        <v>134</v>
      </c>
      <c r="P90">
        <v>924</v>
      </c>
      <c r="Q90">
        <f t="shared" si="57"/>
        <v>924</v>
      </c>
      <c r="R90" t="str">
        <f t="shared" ref="R90" ca="1" si="257">IF(ISBLANK(S90),"",
VLOOKUP(S90,OFFSET(INDIRECT("$A:$B"),0,MATCH(S$1&amp;"_Verify",INDIRECT("$1:$1"),0)-1),2,0)
)</f>
        <v>it</v>
      </c>
      <c r="S90" t="s">
        <v>33</v>
      </c>
      <c r="T90" t="s">
        <v>143</v>
      </c>
      <c r="U90">
        <v>5</v>
      </c>
      <c r="V90" t="str">
        <f t="shared" ca="1" si="253"/>
        <v/>
      </c>
      <c r="Z90" t="str">
        <f t="shared" ca="1" si="254"/>
        <v/>
      </c>
      <c r="AD90" t="str">
        <f t="shared" ca="1" si="255"/>
        <v/>
      </c>
      <c r="AH90" t="str">
        <f t="shared" ca="1" si="256"/>
        <v/>
      </c>
      <c r="AL90" t="str">
        <f t="shared" ca="1" si="233"/>
        <v>it</v>
      </c>
      <c r="AM90" t="str">
        <f t="shared" si="234"/>
        <v>Item_cCaptureBest</v>
      </c>
      <c r="AN90">
        <f t="shared" si="235"/>
        <v>5</v>
      </c>
      <c r="AO90" t="str">
        <f t="shared" ca="1" si="236"/>
        <v/>
      </c>
      <c r="AP90" t="str">
        <f t="shared" si="237"/>
        <v/>
      </c>
      <c r="AQ90" t="str">
        <f t="shared" si="238"/>
        <v/>
      </c>
      <c r="AR90" t="str">
        <f t="shared" ca="1" si="239"/>
        <v/>
      </c>
      <c r="AS90" t="str">
        <f t="shared" si="240"/>
        <v/>
      </c>
      <c r="AT90" t="str">
        <f t="shared" si="241"/>
        <v/>
      </c>
      <c r="AU90" t="str">
        <f t="shared" ca="1" si="242"/>
        <v/>
      </c>
      <c r="AV90" t="str">
        <f t="shared" si="243"/>
        <v/>
      </c>
      <c r="AW90" t="str">
        <f t="shared" si="244"/>
        <v/>
      </c>
      <c r="AX90" t="str">
        <f t="shared" ca="1" si="245"/>
        <v/>
      </c>
      <c r="AY90" t="str">
        <f t="shared" si="246"/>
        <v/>
      </c>
      <c r="AZ90" t="str">
        <f t="shared" si="247"/>
        <v/>
      </c>
      <c r="BA90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0" t="str">
        <f t="shared" si="204"/>
        <v/>
      </c>
    </row>
    <row r="91" spans="1:54">
      <c r="A91" s="4" t="s">
        <v>138</v>
      </c>
      <c r="B91" t="s">
        <v>146</v>
      </c>
      <c r="E91" t="str">
        <f t="shared" ref="E91:E106" si="258">A91</f>
        <v>stageclear_1</v>
      </c>
      <c r="F91" t="str">
        <f t="shared" si="250"/>
        <v>stageclear</v>
      </c>
      <c r="G91">
        <f t="shared" ref="G91:G96" si="259">COUNTA(S91,W91,AA91,AE91,AI91)</f>
        <v>4</v>
      </c>
      <c r="I91" t="b">
        <v>0</v>
      </c>
      <c r="J91">
        <v>4</v>
      </c>
      <c r="K91" t="str">
        <f t="shared" si="205"/>
        <v>가격필요</v>
      </c>
      <c r="M91">
        <v>0.99</v>
      </c>
      <c r="N91">
        <v>1200</v>
      </c>
      <c r="O91" t="s">
        <v>138</v>
      </c>
      <c r="P91">
        <v>802</v>
      </c>
      <c r="Q91">
        <f t="shared" si="57"/>
        <v>802</v>
      </c>
      <c r="R91" t="str">
        <f t="shared" ref="R91:R93" ca="1" si="260">IF(ISBLANK(S91),"",
VLOOKUP(S91,OFFSET(INDIRECT("$A:$B"),0,MATCH(S$1&amp;"_Verify",INDIRECT("$1:$1"),0)-1),2,0)
)</f>
        <v>cu</v>
      </c>
      <c r="S91" t="s">
        <v>16</v>
      </c>
      <c r="T91" t="s">
        <v>56</v>
      </c>
      <c r="U91">
        <v>30</v>
      </c>
      <c r="V91" t="str">
        <f t="shared" ca="1" si="253"/>
        <v>cu</v>
      </c>
      <c r="W91" t="s">
        <v>16</v>
      </c>
      <c r="X91" t="s">
        <v>15</v>
      </c>
      <c r="Y91">
        <v>25000</v>
      </c>
      <c r="Z91" t="str">
        <f t="shared" ca="1" si="254"/>
        <v>cu</v>
      </c>
      <c r="AA91" t="s">
        <v>16</v>
      </c>
      <c r="AB91" t="s">
        <v>56</v>
      </c>
      <c r="AC91">
        <v>100</v>
      </c>
      <c r="AD91" t="str">
        <f t="shared" ref="AD91:AD93" ca="1" si="261">IF(ISBLANK(AE91),"",
VLOOKUP(AE91,OFFSET(INDIRECT("$A:$B"),0,MATCH(AE$1&amp;"_Verify",INDIRECT("$1:$1"),0)-1),2,0)
)</f>
        <v>cu</v>
      </c>
      <c r="AE91" t="s">
        <v>16</v>
      </c>
      <c r="AF91" t="s">
        <v>15</v>
      </c>
      <c r="AG91">
        <v>35000</v>
      </c>
      <c r="AL91" t="str">
        <f t="shared" ref="AL91:AL96" ca="1" si="262">IF(LEN(R91)=0,"",R91)</f>
        <v>cu</v>
      </c>
      <c r="AM91" t="str">
        <f t="shared" ref="AM91:AM96" si="263">IF(LEN(T91)=0,"",T91)</f>
        <v>EN</v>
      </c>
      <c r="AN91">
        <f t="shared" ref="AN91:AN96" si="264">IF(LEN(U91)=0,"",U91)</f>
        <v>30</v>
      </c>
      <c r="AO91" t="str">
        <f t="shared" ref="AO91:AO96" ca="1" si="265">IF(LEN(V91)=0,"",V91)</f>
        <v>cu</v>
      </c>
      <c r="AP91" t="str">
        <f t="shared" ref="AP91:AP96" si="266">IF(LEN(X91)=0,"",X91)</f>
        <v>GO</v>
      </c>
      <c r="AQ91">
        <f t="shared" ref="AQ91:AQ96" si="267">IF(LEN(Y91)=0,"",Y91)</f>
        <v>25000</v>
      </c>
      <c r="AR91" t="str">
        <f t="shared" ref="AR91:AR96" ca="1" si="268">IF(LEN(Z91)=0,"",Z91)</f>
        <v>cu</v>
      </c>
      <c r="AS91" t="str">
        <f t="shared" ref="AS91:AS96" si="269">IF(LEN(AB91)=0,"",AB91)</f>
        <v>EN</v>
      </c>
      <c r="AT91">
        <f t="shared" ref="AT91:AT96" si="270">IF(LEN(AC91)=0,"",AC91)</f>
        <v>100</v>
      </c>
      <c r="AU91" t="str">
        <f t="shared" ref="AU91:AU96" ca="1" si="271">IF(LEN(AD91)=0,"",AD91)</f>
        <v>cu</v>
      </c>
      <c r="AV91" t="str">
        <f t="shared" ref="AV91:AV96" si="272">IF(LEN(AF91)=0,"",AF91)</f>
        <v>GO</v>
      </c>
      <c r="AW91">
        <f t="shared" ref="AW91:AW96" si="273">IF(LEN(AG91)=0,"",AG91)</f>
        <v>35000</v>
      </c>
      <c r="AX91" t="str">
        <f t="shared" ref="AX91:AX96" si="274">IF(LEN(AH91)=0,"",AH91)</f>
        <v/>
      </c>
      <c r="AY91" t="str">
        <f t="shared" ref="AY91:AY96" si="275">IF(LEN(AJ91)=0,"",AJ91)</f>
        <v/>
      </c>
      <c r="AZ91" t="str">
        <f t="shared" ref="AZ91:AZ96" si="276">IF(LEN(AK91)=0,"",AK91)</f>
        <v/>
      </c>
      <c r="BA91" t="str">
        <f t="shared" ref="BA91:BA96" ca="1" si="277">IF(ROW()=2,BB91,OFFSET(BA91,-1,0)&amp;IF(LEN(BB91)=0,"",","&amp;BB91))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1" t="str">
        <f t="shared" si="204"/>
        <v/>
      </c>
    </row>
    <row r="92" spans="1:54">
      <c r="A92" t="s">
        <v>139</v>
      </c>
      <c r="E92" t="str">
        <f t="shared" si="258"/>
        <v>stageclear_2</v>
      </c>
      <c r="F92" t="str">
        <f t="shared" si="250"/>
        <v>stageclear</v>
      </c>
      <c r="G92">
        <f t="shared" si="259"/>
        <v>4</v>
      </c>
      <c r="I92" t="b">
        <v>0</v>
      </c>
      <c r="J92">
        <v>4</v>
      </c>
      <c r="K92" t="str">
        <f t="shared" si="205"/>
        <v>가격필요</v>
      </c>
      <c r="M92">
        <v>4.99</v>
      </c>
      <c r="N92">
        <v>5900</v>
      </c>
      <c r="O92" t="s">
        <v>139</v>
      </c>
      <c r="P92">
        <v>585</v>
      </c>
      <c r="Q92">
        <f t="shared" si="57"/>
        <v>585</v>
      </c>
      <c r="R92" t="str">
        <f t="shared" ca="1" si="260"/>
        <v>cu</v>
      </c>
      <c r="S92" t="s">
        <v>16</v>
      </c>
      <c r="T92" t="s">
        <v>56</v>
      </c>
      <c r="U92">
        <v>60</v>
      </c>
      <c r="V92" t="str">
        <f t="shared" ca="1" si="253"/>
        <v>cu</v>
      </c>
      <c r="W92" t="s">
        <v>16</v>
      </c>
      <c r="X92" t="s">
        <v>15</v>
      </c>
      <c r="Y92">
        <v>15000</v>
      </c>
      <c r="Z92" t="str">
        <f t="shared" ca="1" si="254"/>
        <v>cu</v>
      </c>
      <c r="AA92" t="s">
        <v>16</v>
      </c>
      <c r="AB92" t="s">
        <v>56</v>
      </c>
      <c r="AC92">
        <v>120</v>
      </c>
      <c r="AD92" t="str">
        <f t="shared" ca="1" si="261"/>
        <v>cu</v>
      </c>
      <c r="AE92" t="s">
        <v>16</v>
      </c>
      <c r="AF92" t="s">
        <v>15</v>
      </c>
      <c r="AG92">
        <v>25000</v>
      </c>
      <c r="AL92" t="str">
        <f t="shared" ca="1" si="262"/>
        <v>cu</v>
      </c>
      <c r="AM92" t="str">
        <f t="shared" si="263"/>
        <v>EN</v>
      </c>
      <c r="AN92">
        <f t="shared" si="264"/>
        <v>60</v>
      </c>
      <c r="AO92" t="str">
        <f t="shared" ca="1" si="265"/>
        <v>cu</v>
      </c>
      <c r="AP92" t="str">
        <f t="shared" si="266"/>
        <v>GO</v>
      </c>
      <c r="AQ92">
        <f t="shared" si="267"/>
        <v>15000</v>
      </c>
      <c r="AR92" t="str">
        <f t="shared" ca="1" si="268"/>
        <v>cu</v>
      </c>
      <c r="AS92" t="str">
        <f t="shared" si="269"/>
        <v>EN</v>
      </c>
      <c r="AT92">
        <f t="shared" si="270"/>
        <v>120</v>
      </c>
      <c r="AU92" t="str">
        <f t="shared" ca="1" si="271"/>
        <v>cu</v>
      </c>
      <c r="AV92" t="str">
        <f t="shared" si="272"/>
        <v>GO</v>
      </c>
      <c r="AW92">
        <f t="shared" si="273"/>
        <v>25000</v>
      </c>
      <c r="AX92" t="str">
        <f t="shared" si="274"/>
        <v/>
      </c>
      <c r="AY92" t="str">
        <f t="shared" si="275"/>
        <v/>
      </c>
      <c r="AZ92" t="str">
        <f t="shared" si="276"/>
        <v/>
      </c>
      <c r="BA92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2" t="str">
        <f t="shared" si="204"/>
        <v/>
      </c>
    </row>
    <row r="93" spans="1:54">
      <c r="A93" t="s">
        <v>140</v>
      </c>
      <c r="E93" t="str">
        <f t="shared" si="258"/>
        <v>stageclear_3</v>
      </c>
      <c r="F93" t="str">
        <f t="shared" si="250"/>
        <v>stageclear</v>
      </c>
      <c r="G93">
        <f t="shared" si="259"/>
        <v>4</v>
      </c>
      <c r="I93" t="b">
        <v>0</v>
      </c>
      <c r="J93">
        <v>4</v>
      </c>
      <c r="K93" t="str">
        <f t="shared" si="205"/>
        <v>가격필요</v>
      </c>
      <c r="M93">
        <v>9.99</v>
      </c>
      <c r="N93">
        <v>13000</v>
      </c>
      <c r="O93" t="s">
        <v>140</v>
      </c>
      <c r="P93">
        <v>634</v>
      </c>
      <c r="Q93">
        <f t="shared" si="57"/>
        <v>634</v>
      </c>
      <c r="R93" t="str">
        <f t="shared" ca="1" si="260"/>
        <v>cu</v>
      </c>
      <c r="S93" t="s">
        <v>16</v>
      </c>
      <c r="T93" t="s">
        <v>56</v>
      </c>
      <c r="U93">
        <v>90</v>
      </c>
      <c r="V93" t="str">
        <f t="shared" ca="1" si="253"/>
        <v>cu</v>
      </c>
      <c r="W93" t="s">
        <v>16</v>
      </c>
      <c r="X93" t="s">
        <v>15</v>
      </c>
      <c r="Y93">
        <v>30000</v>
      </c>
      <c r="Z93" t="str">
        <f t="shared" ca="1" si="254"/>
        <v>cu</v>
      </c>
      <c r="AA93" t="s">
        <v>16</v>
      </c>
      <c r="AB93" t="s">
        <v>56</v>
      </c>
      <c r="AC93">
        <v>150</v>
      </c>
      <c r="AD93" t="str">
        <f t="shared" ca="1" si="261"/>
        <v>cu</v>
      </c>
      <c r="AE93" t="s">
        <v>16</v>
      </c>
      <c r="AF93" t="s">
        <v>56</v>
      </c>
      <c r="AG93">
        <v>300</v>
      </c>
      <c r="AL93" t="str">
        <f t="shared" ca="1" si="262"/>
        <v>cu</v>
      </c>
      <c r="AM93" t="str">
        <f t="shared" si="263"/>
        <v>EN</v>
      </c>
      <c r="AN93">
        <f t="shared" si="264"/>
        <v>90</v>
      </c>
      <c r="AO93" t="str">
        <f t="shared" ca="1" si="265"/>
        <v>cu</v>
      </c>
      <c r="AP93" t="str">
        <f t="shared" si="266"/>
        <v>GO</v>
      </c>
      <c r="AQ93">
        <f t="shared" si="267"/>
        <v>30000</v>
      </c>
      <c r="AR93" t="str">
        <f t="shared" ca="1" si="268"/>
        <v>cu</v>
      </c>
      <c r="AS93" t="str">
        <f t="shared" si="269"/>
        <v>EN</v>
      </c>
      <c r="AT93">
        <f t="shared" si="270"/>
        <v>150</v>
      </c>
      <c r="AU93" t="str">
        <f t="shared" ca="1" si="271"/>
        <v>cu</v>
      </c>
      <c r="AV93" t="str">
        <f t="shared" si="272"/>
        <v>EN</v>
      </c>
      <c r="AW93">
        <f t="shared" si="273"/>
        <v>300</v>
      </c>
      <c r="AX93" t="str">
        <f t="shared" si="274"/>
        <v/>
      </c>
      <c r="AY93" t="str">
        <f t="shared" si="275"/>
        <v/>
      </c>
      <c r="AZ93" t="str">
        <f t="shared" si="276"/>
        <v/>
      </c>
      <c r="BA93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3" t="str">
        <f t="shared" si="204"/>
        <v/>
      </c>
    </row>
    <row r="94" spans="1:54">
      <c r="A94" t="s">
        <v>141</v>
      </c>
      <c r="E94" t="str">
        <f t="shared" si="258"/>
        <v>stageclear_5</v>
      </c>
      <c r="F94" t="str">
        <f t="shared" si="250"/>
        <v>stageclear</v>
      </c>
      <c r="G94">
        <f t="shared" si="259"/>
        <v>4</v>
      </c>
      <c r="I94" t="b">
        <v>0</v>
      </c>
      <c r="J94">
        <v>4</v>
      </c>
      <c r="K94" t="str">
        <f t="shared" si="205"/>
        <v>가격필요</v>
      </c>
      <c r="M94">
        <v>9.99</v>
      </c>
      <c r="N94">
        <v>13000</v>
      </c>
      <c r="O94" t="s">
        <v>141</v>
      </c>
      <c r="P94">
        <v>791</v>
      </c>
      <c r="Q94">
        <f t="shared" si="57"/>
        <v>791</v>
      </c>
      <c r="R94" t="str">
        <f t="shared" ref="R94:R95" ca="1" si="278">IF(ISBLANK(S94),"",
VLOOKUP(S94,OFFSET(INDIRECT("$A:$B"),0,MATCH(S$1&amp;"_Verify",INDIRECT("$1:$1"),0)-1),2,0)
)</f>
        <v>cu</v>
      </c>
      <c r="S94" t="s">
        <v>16</v>
      </c>
      <c r="T94" t="s">
        <v>56</v>
      </c>
      <c r="U94">
        <v>120</v>
      </c>
      <c r="V94" t="str">
        <f t="shared" ref="V94:V96" ca="1" si="279">IF(ISBLANK(W94),"",
VLOOKUP(W94,OFFSET(INDIRECT("$A:$B"),0,MATCH(W$1&amp;"_Verify",INDIRECT("$1:$1"),0)-1),2,0)
)</f>
        <v>cu</v>
      </c>
      <c r="W94" t="s">
        <v>16</v>
      </c>
      <c r="X94" t="s">
        <v>15</v>
      </c>
      <c r="Y94">
        <v>50000</v>
      </c>
      <c r="Z94" t="str">
        <f t="shared" ref="Z94:Z96" ca="1" si="280">IF(ISBLANK(AA94),"",
VLOOKUP(AA94,OFFSET(INDIRECT("$A:$B"),0,MATCH(AA$1&amp;"_Verify",INDIRECT("$1:$1"),0)-1),2,0)
)</f>
        <v>cu</v>
      </c>
      <c r="AA94" t="s">
        <v>16</v>
      </c>
      <c r="AB94" t="s">
        <v>56</v>
      </c>
      <c r="AC94">
        <v>120</v>
      </c>
      <c r="AD94" t="str">
        <f t="shared" ref="AD94:AD96" ca="1" si="281">IF(ISBLANK(AE94),"",
VLOOKUP(AE94,OFFSET(INDIRECT("$A:$B"),0,MATCH(AE$1&amp;"_Verify",INDIRECT("$1:$1"),0)-1),2,0)
)</f>
        <v>cu</v>
      </c>
      <c r="AE94" t="s">
        <v>16</v>
      </c>
      <c r="AF94" t="s">
        <v>15</v>
      </c>
      <c r="AG94">
        <v>25000</v>
      </c>
      <c r="AL94" t="str">
        <f t="shared" ca="1" si="262"/>
        <v>cu</v>
      </c>
      <c r="AM94" t="str">
        <f t="shared" si="263"/>
        <v>EN</v>
      </c>
      <c r="AN94">
        <f t="shared" si="264"/>
        <v>120</v>
      </c>
      <c r="AO94" t="str">
        <f t="shared" ca="1" si="265"/>
        <v>cu</v>
      </c>
      <c r="AP94" t="str">
        <f t="shared" si="266"/>
        <v>GO</v>
      </c>
      <c r="AQ94">
        <f t="shared" si="267"/>
        <v>50000</v>
      </c>
      <c r="AR94" t="str">
        <f t="shared" ca="1" si="268"/>
        <v>cu</v>
      </c>
      <c r="AS94" t="str">
        <f t="shared" si="269"/>
        <v>EN</v>
      </c>
      <c r="AT94">
        <f t="shared" si="270"/>
        <v>120</v>
      </c>
      <c r="AU94" t="str">
        <f t="shared" ca="1" si="271"/>
        <v>cu</v>
      </c>
      <c r="AV94" t="str">
        <f t="shared" si="272"/>
        <v>GO</v>
      </c>
      <c r="AW94">
        <f t="shared" si="273"/>
        <v>25000</v>
      </c>
      <c r="AX94" t="str">
        <f t="shared" si="274"/>
        <v/>
      </c>
      <c r="AY94" t="str">
        <f t="shared" si="275"/>
        <v/>
      </c>
      <c r="AZ94" t="str">
        <f t="shared" si="276"/>
        <v/>
      </c>
      <c r="BA94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4" t="str">
        <f t="shared" si="204"/>
        <v/>
      </c>
    </row>
    <row r="95" spans="1:54">
      <c r="A95" t="s">
        <v>142</v>
      </c>
      <c r="E95" t="str">
        <f t="shared" si="258"/>
        <v>stageclear_10</v>
      </c>
      <c r="F95" t="str">
        <f t="shared" si="250"/>
        <v>stageclear</v>
      </c>
      <c r="G95">
        <f t="shared" si="259"/>
        <v>4</v>
      </c>
      <c r="I95" t="b">
        <v>0</v>
      </c>
      <c r="J95">
        <v>4</v>
      </c>
      <c r="K95" t="str">
        <f t="shared" si="205"/>
        <v>가격필요</v>
      </c>
      <c r="M95">
        <v>9.99</v>
      </c>
      <c r="N95">
        <v>13000</v>
      </c>
      <c r="O95" t="s">
        <v>142</v>
      </c>
      <c r="P95">
        <v>484</v>
      </c>
      <c r="Q95">
        <f t="shared" ref="Q95:Q106" si="282">P95</f>
        <v>484</v>
      </c>
      <c r="R95" t="str">
        <f t="shared" ca="1" si="278"/>
        <v>cu</v>
      </c>
      <c r="S95" t="s">
        <v>16</v>
      </c>
      <c r="T95" t="s">
        <v>56</v>
      </c>
      <c r="U95">
        <v>150</v>
      </c>
      <c r="V95" t="str">
        <f t="shared" ca="1" si="279"/>
        <v>cu</v>
      </c>
      <c r="W95" t="s">
        <v>16</v>
      </c>
      <c r="X95" t="s">
        <v>15</v>
      </c>
      <c r="Y95">
        <v>90000</v>
      </c>
      <c r="Z95" t="str">
        <f t="shared" ca="1" si="280"/>
        <v>cu</v>
      </c>
      <c r="AA95" t="s">
        <v>16</v>
      </c>
      <c r="AB95" t="s">
        <v>56</v>
      </c>
      <c r="AC95">
        <v>150</v>
      </c>
      <c r="AD95" t="str">
        <f t="shared" ca="1" si="281"/>
        <v>cu</v>
      </c>
      <c r="AE95" t="s">
        <v>16</v>
      </c>
      <c r="AF95" t="s">
        <v>56</v>
      </c>
      <c r="AG95">
        <v>300</v>
      </c>
      <c r="AL95" t="str">
        <f t="shared" ca="1" si="262"/>
        <v>cu</v>
      </c>
      <c r="AM95" t="str">
        <f t="shared" si="263"/>
        <v>EN</v>
      </c>
      <c r="AN95">
        <f t="shared" si="264"/>
        <v>150</v>
      </c>
      <c r="AO95" t="str">
        <f t="shared" ca="1" si="265"/>
        <v>cu</v>
      </c>
      <c r="AP95" t="str">
        <f t="shared" si="266"/>
        <v>GO</v>
      </c>
      <c r="AQ95">
        <f t="shared" si="267"/>
        <v>90000</v>
      </c>
      <c r="AR95" t="str">
        <f t="shared" ca="1" si="268"/>
        <v>cu</v>
      </c>
      <c r="AS95" t="str">
        <f t="shared" si="269"/>
        <v>EN</v>
      </c>
      <c r="AT95">
        <f t="shared" si="270"/>
        <v>150</v>
      </c>
      <c r="AU95" t="str">
        <f t="shared" ca="1" si="271"/>
        <v>cu</v>
      </c>
      <c r="AV95" t="str">
        <f t="shared" si="272"/>
        <v>EN</v>
      </c>
      <c r="AW95">
        <f t="shared" si="273"/>
        <v>300</v>
      </c>
      <c r="AX95" t="str">
        <f t="shared" si="274"/>
        <v/>
      </c>
      <c r="AY95" t="str">
        <f t="shared" si="275"/>
        <v/>
      </c>
      <c r="AZ95" t="str">
        <f t="shared" si="276"/>
        <v/>
      </c>
      <c r="BA95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5" t="str">
        <f t="shared" si="204"/>
        <v/>
      </c>
    </row>
    <row r="96" spans="1:54">
      <c r="A96" t="s">
        <v>170</v>
      </c>
      <c r="B96" t="s">
        <v>147</v>
      </c>
      <c r="C96" t="s">
        <v>399</v>
      </c>
      <c r="D96" t="s">
        <v>400</v>
      </c>
      <c r="E96" t="str">
        <f t="shared" si="258"/>
        <v>dailygem</v>
      </c>
      <c r="F96" t="str">
        <f t="shared" si="250"/>
        <v>dailygem</v>
      </c>
      <c r="G96">
        <f t="shared" si="259"/>
        <v>2</v>
      </c>
      <c r="I96" t="b">
        <v>0</v>
      </c>
      <c r="K96" t="str">
        <f t="shared" si="205"/>
        <v/>
      </c>
      <c r="L96" t="s">
        <v>290</v>
      </c>
      <c r="M96">
        <f>IF(ISBLANK($L96),"",VLOOKUP($L96,$BN:$BP,MATCH($BO$1,$BN$1:$BP$1,0),0))</f>
        <v>6.99</v>
      </c>
      <c r="N96">
        <f>IF(ISBLANK($L96),"",VLOOKUP($L96,$BN:$BP,MATCH($BP$1,$BN$1:$BP$1,0),0))</f>
        <v>9900</v>
      </c>
      <c r="O96" t="s">
        <v>169</v>
      </c>
      <c r="P96">
        <v>212</v>
      </c>
      <c r="Q96">
        <f t="shared" si="282"/>
        <v>212</v>
      </c>
      <c r="R96" t="str">
        <f t="shared" ref="R96:R106" ca="1" si="283">IF(ISBLANK(S96),"",
VLOOKUP(S96,OFFSET(INDIRECT("$A:$B"),0,MATCH(S$1&amp;"_Verify",INDIRECT("$1:$1"),0)-1),2,0)
)</f>
        <v>it</v>
      </c>
      <c r="S96" t="s">
        <v>33</v>
      </c>
      <c r="T96" s="4" t="s">
        <v>145</v>
      </c>
      <c r="U96">
        <v>15</v>
      </c>
      <c r="V96" t="str">
        <f t="shared" ca="1" si="279"/>
        <v>cu</v>
      </c>
      <c r="W96" t="s">
        <v>16</v>
      </c>
      <c r="X96" s="4" t="s">
        <v>148</v>
      </c>
      <c r="Y96">
        <v>500</v>
      </c>
      <c r="Z96" t="str">
        <f t="shared" ca="1" si="280"/>
        <v/>
      </c>
      <c r="AD96" t="str">
        <f t="shared" ca="1" si="281"/>
        <v/>
      </c>
      <c r="AH96" t="str">
        <f t="shared" ref="AH96" ca="1" si="284">IF(ISBLANK(AI96),"",
VLOOKUP(AI96,OFFSET(INDIRECT("$A:$B"),0,MATCH(AI$1&amp;"_Verify",INDIRECT("$1:$1"),0)-1),2,0)
)</f>
        <v/>
      </c>
      <c r="AL96" t="str">
        <f t="shared" ca="1" si="262"/>
        <v>it</v>
      </c>
      <c r="AM96" t="str">
        <f t="shared" si="263"/>
        <v>Item_cDailyGem</v>
      </c>
      <c r="AN96">
        <f t="shared" si="264"/>
        <v>15</v>
      </c>
      <c r="AO96" t="str">
        <f t="shared" ca="1" si="265"/>
        <v>cu</v>
      </c>
      <c r="AP96" t="str">
        <f t="shared" si="266"/>
        <v>DI</v>
      </c>
      <c r="AQ96">
        <f t="shared" si="267"/>
        <v>500</v>
      </c>
      <c r="AR96" t="str">
        <f t="shared" ca="1" si="268"/>
        <v/>
      </c>
      <c r="AS96" t="str">
        <f t="shared" si="269"/>
        <v/>
      </c>
      <c r="AT96" t="str">
        <f t="shared" si="270"/>
        <v/>
      </c>
      <c r="AU96" t="str">
        <f t="shared" ca="1" si="271"/>
        <v/>
      </c>
      <c r="AV96" t="str">
        <f t="shared" si="272"/>
        <v/>
      </c>
      <c r="AW96" t="str">
        <f t="shared" si="273"/>
        <v/>
      </c>
      <c r="AX96" t="str">
        <f t="shared" ca="1" si="274"/>
        <v/>
      </c>
      <c r="AY96" t="str">
        <f t="shared" si="275"/>
        <v/>
      </c>
      <c r="AZ96" t="str">
        <f t="shared" si="276"/>
        <v/>
      </c>
      <c r="BA96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6" t="str">
        <f t="shared" si="204"/>
        <v/>
      </c>
    </row>
    <row r="97" spans="1:54">
      <c r="A97" t="s">
        <v>150</v>
      </c>
      <c r="B97" t="s">
        <v>160</v>
      </c>
      <c r="E97" t="str">
        <f t="shared" si="258"/>
        <v>relay_1</v>
      </c>
      <c r="F97" t="str">
        <f t="shared" si="250"/>
        <v>relay</v>
      </c>
      <c r="G97">
        <f t="shared" ref="G97:G106" si="285">COUNTA(S97,W97,AA97,AE97,AI97)</f>
        <v>3</v>
      </c>
      <c r="I97" t="b">
        <v>0</v>
      </c>
      <c r="K97" t="str">
        <f t="shared" si="205"/>
        <v>가격필요</v>
      </c>
      <c r="M97">
        <v>0.99</v>
      </c>
      <c r="N97">
        <v>1200</v>
      </c>
      <c r="O97" t="s">
        <v>149</v>
      </c>
      <c r="P97">
        <v>704</v>
      </c>
      <c r="Q97">
        <f t="shared" si="282"/>
        <v>704</v>
      </c>
      <c r="R97" t="str">
        <f t="shared" ca="1" si="283"/>
        <v>cu</v>
      </c>
      <c r="S97" t="s">
        <v>16</v>
      </c>
      <c r="T97" t="s">
        <v>56</v>
      </c>
      <c r="U97">
        <v>30</v>
      </c>
      <c r="V97" t="str">
        <f t="shared" ref="V97:V106" ca="1" si="286">IF(ISBLANK(W97),"",
VLOOKUP(W97,OFFSET(INDIRECT("$A:$B"),0,MATCH(W$1&amp;"_Verify",INDIRECT("$1:$1"),0)-1),2,0)
)</f>
        <v>cu</v>
      </c>
      <c r="W97" t="s">
        <v>16</v>
      </c>
      <c r="X97" t="s">
        <v>15</v>
      </c>
      <c r="Y97">
        <v>25000</v>
      </c>
      <c r="Z97" t="str">
        <f t="shared" ref="Z97:Z106" ca="1" si="287">IF(ISBLANK(AA97),"",
VLOOKUP(AA97,OFFSET(INDIRECT("$A:$B"),0,MATCH(AA$1&amp;"_Verify",INDIRECT("$1:$1"),0)-1),2,0)
)</f>
        <v>cu</v>
      </c>
      <c r="AA97" t="s">
        <v>16</v>
      </c>
      <c r="AB97" t="s">
        <v>56</v>
      </c>
      <c r="AC97">
        <v>100</v>
      </c>
      <c r="AD97" t="str">
        <f t="shared" ref="AD97:AD106" ca="1" si="288">IF(ISBLANK(AE97),"",
VLOOKUP(AE97,OFFSET(INDIRECT("$A:$B"),0,MATCH(AE$1&amp;"_Verify",INDIRECT("$1:$1"),0)-1),2,0)
)</f>
        <v/>
      </c>
      <c r="AH97" t="str">
        <f t="shared" ref="AH97:AH106" ca="1" si="289">IF(ISBLANK(AI97),"",
VLOOKUP(AI97,OFFSET(INDIRECT("$A:$B"),0,MATCH(AI$1&amp;"_Verify",INDIRECT("$1:$1"),0)-1),2,0)
)</f>
        <v/>
      </c>
      <c r="AL97" t="str">
        <f t="shared" ref="AL97:AL106" ca="1" si="290">IF(LEN(R97)=0,"",R97)</f>
        <v>cu</v>
      </c>
      <c r="AM97" t="str">
        <f t="shared" ref="AM97:AM106" si="291">IF(LEN(T97)=0,"",T97)</f>
        <v>EN</v>
      </c>
      <c r="AN97">
        <f t="shared" ref="AN97:AN106" si="292">IF(LEN(U97)=0,"",U97)</f>
        <v>30</v>
      </c>
      <c r="AO97" t="str">
        <f t="shared" ref="AO97:AO106" ca="1" si="293">IF(LEN(V97)=0,"",V97)</f>
        <v>cu</v>
      </c>
      <c r="AP97" t="str">
        <f t="shared" ref="AP97:AP106" si="294">IF(LEN(X97)=0,"",X97)</f>
        <v>GO</v>
      </c>
      <c r="AQ97">
        <f t="shared" ref="AQ97:AQ106" si="295">IF(LEN(Y97)=0,"",Y97)</f>
        <v>25000</v>
      </c>
      <c r="AR97" t="str">
        <f t="shared" ref="AR97:AR106" ca="1" si="296">IF(LEN(Z97)=0,"",Z97)</f>
        <v>cu</v>
      </c>
      <c r="AS97" t="str">
        <f t="shared" ref="AS97:AS106" si="297">IF(LEN(AB97)=0,"",AB97)</f>
        <v>EN</v>
      </c>
      <c r="AT97">
        <f t="shared" ref="AT97:AT106" si="298">IF(LEN(AC97)=0,"",AC97)</f>
        <v>100</v>
      </c>
      <c r="AU97" t="str">
        <f t="shared" ref="AU97:AU106" ca="1" si="299">IF(LEN(AD97)=0,"",AD97)</f>
        <v/>
      </c>
      <c r="AV97" t="str">
        <f t="shared" ref="AV97:AV106" si="300">IF(LEN(AF97)=0,"",AF97)</f>
        <v/>
      </c>
      <c r="AW97" t="str">
        <f t="shared" ref="AW97:AW106" si="301">IF(LEN(AG97)=0,"",AG97)</f>
        <v/>
      </c>
      <c r="AX97" t="str">
        <f t="shared" ref="AX97:AX106" ca="1" si="302">IF(LEN(AH97)=0,"",AH97)</f>
        <v/>
      </c>
      <c r="AY97" t="str">
        <f t="shared" ref="AY97:AY106" si="303">IF(LEN(AJ97)=0,"",AJ97)</f>
        <v/>
      </c>
      <c r="AZ97" t="str">
        <f t="shared" ref="AZ97:AZ106" si="304">IF(LEN(AK97)=0,"",AK97)</f>
        <v/>
      </c>
      <c r="BA97" t="str">
        <f t="shared" ref="BA97:BA106" ca="1" si="305">IF(ROW()=2,BB97,OFFSET(BA97,-1,0)&amp;IF(LEN(BB97)=0,"",","&amp;BB97))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7" t="str">
        <f t="shared" si="204"/>
        <v/>
      </c>
    </row>
    <row r="98" spans="1:54">
      <c r="A98" t="s">
        <v>151</v>
      </c>
      <c r="E98" t="str">
        <f t="shared" si="258"/>
        <v>relay_2</v>
      </c>
      <c r="F98" t="str">
        <f t="shared" si="250"/>
        <v>relay</v>
      </c>
      <c r="G98">
        <f t="shared" si="285"/>
        <v>3</v>
      </c>
      <c r="I98" t="b">
        <v>0</v>
      </c>
      <c r="K98" t="str">
        <f t="shared" si="205"/>
        <v>가격필요</v>
      </c>
      <c r="M98">
        <v>0.99</v>
      </c>
      <c r="N98">
        <v>1200</v>
      </c>
      <c r="O98" t="s">
        <v>151</v>
      </c>
      <c r="P98">
        <v>148</v>
      </c>
      <c r="Q98">
        <f t="shared" si="282"/>
        <v>148</v>
      </c>
      <c r="R98" t="str">
        <f t="shared" ca="1" si="283"/>
        <v>cu</v>
      </c>
      <c r="S98" t="s">
        <v>16</v>
      </c>
      <c r="T98" t="s">
        <v>56</v>
      </c>
      <c r="U98">
        <v>60</v>
      </c>
      <c r="V98" t="str">
        <f t="shared" ca="1" si="286"/>
        <v>cu</v>
      </c>
      <c r="W98" t="s">
        <v>16</v>
      </c>
      <c r="X98" t="s">
        <v>15</v>
      </c>
      <c r="Y98">
        <v>15000</v>
      </c>
      <c r="Z98" t="str">
        <f t="shared" ca="1" si="287"/>
        <v>cu</v>
      </c>
      <c r="AA98" t="s">
        <v>16</v>
      </c>
      <c r="AB98" t="s">
        <v>56</v>
      </c>
      <c r="AC98">
        <v>120</v>
      </c>
      <c r="AD98" t="str">
        <f t="shared" ca="1" si="288"/>
        <v/>
      </c>
      <c r="AH98" t="str">
        <f t="shared" ca="1" si="289"/>
        <v/>
      </c>
      <c r="AL98" t="str">
        <f t="shared" ca="1" si="290"/>
        <v>cu</v>
      </c>
      <c r="AM98" t="str">
        <f t="shared" si="291"/>
        <v>EN</v>
      </c>
      <c r="AN98">
        <f t="shared" si="292"/>
        <v>60</v>
      </c>
      <c r="AO98" t="str">
        <f t="shared" ca="1" si="293"/>
        <v>cu</v>
      </c>
      <c r="AP98" t="str">
        <f t="shared" si="294"/>
        <v>GO</v>
      </c>
      <c r="AQ98">
        <f t="shared" si="295"/>
        <v>15000</v>
      </c>
      <c r="AR98" t="str">
        <f t="shared" ca="1" si="296"/>
        <v>cu</v>
      </c>
      <c r="AS98" t="str">
        <f t="shared" si="297"/>
        <v>EN</v>
      </c>
      <c r="AT98">
        <f t="shared" si="298"/>
        <v>120</v>
      </c>
      <c r="AU98" t="str">
        <f t="shared" ca="1" si="299"/>
        <v/>
      </c>
      <c r="AV98" t="str">
        <f t="shared" si="300"/>
        <v/>
      </c>
      <c r="AW98" t="str">
        <f t="shared" si="301"/>
        <v/>
      </c>
      <c r="AX98" t="str">
        <f t="shared" ca="1" si="302"/>
        <v/>
      </c>
      <c r="AY98" t="str">
        <f t="shared" si="303"/>
        <v/>
      </c>
      <c r="AZ98" t="str">
        <f t="shared" si="304"/>
        <v/>
      </c>
      <c r="BA98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8" t="str">
        <f t="shared" ref="BB98:BB117" si="306">IF(I98=FALSE,"",
"{"""&amp;E$1&amp;""":"""&amp;E98&amp;""""
&amp;","""&amp;P$1&amp;""":"&amp;P98
&amp;IF(LEN(R98)=0,"",","""&amp;R$1&amp;""":"""&amp;R98&amp;"""")
&amp;IF(LEN(T98)=0,"",","""&amp;T$1&amp;""":"""&amp;T98&amp;"""")
&amp;IF(LEN(U98)=0,"",","""&amp;U$1&amp;""":"&amp;U98)
&amp;IF(LEN(V98)=0,"",","""&amp;V$1&amp;""":"""&amp;V98&amp;"""")
&amp;IF(LEN(X98)=0,"",","""&amp;X$1&amp;""":"""&amp;X98&amp;"""")
&amp;IF(LEN(Y98)=0,"",","""&amp;Y$1&amp;""":"&amp;Y98)
&amp;IF(LEN(Z98)=0,"",","""&amp;Z$1&amp;""":"""&amp;Z98&amp;"""")
&amp;IF(LEN(AB98)=0,"",","""&amp;AB$1&amp;""":"""&amp;AB98&amp;"""")
&amp;IF(LEN(AC98)=0,"",","""&amp;AC$1&amp;""":"&amp;AC98)
&amp;IF(LEN(AD98)=0,"",","""&amp;AD$1&amp;""":"""&amp;AD98&amp;"""")
&amp;IF(LEN(AF98)=0,"",","""&amp;AF$1&amp;""":"""&amp;AF98&amp;"""")
&amp;IF(LEN(AG98)=0,"",","""&amp;AG$1&amp;""":"&amp;AG98)
&amp;IF(LEN(AH98)=0,"",","""&amp;AH$1&amp;""":"""&amp;AH98&amp;"""")
&amp;IF(LEN(AJ98)=0,"",","""&amp;AJ$1&amp;""":"""&amp;AJ98&amp;"""")
&amp;IF(LEN(AK98)=0,"",","""&amp;AK$1&amp;""":"&amp;AK98)&amp;"}")</f>
        <v/>
      </c>
    </row>
    <row r="99" spans="1:54">
      <c r="A99" t="s">
        <v>152</v>
      </c>
      <c r="E99" t="str">
        <f t="shared" si="258"/>
        <v>relay_3</v>
      </c>
      <c r="F99" t="str">
        <f t="shared" si="250"/>
        <v>relay</v>
      </c>
      <c r="G99">
        <f t="shared" si="285"/>
        <v>4</v>
      </c>
      <c r="I99" t="b">
        <v>0</v>
      </c>
      <c r="K99" t="str">
        <f t="shared" si="205"/>
        <v>가격필요</v>
      </c>
      <c r="M99">
        <v>0.99</v>
      </c>
      <c r="N99">
        <v>1200</v>
      </c>
      <c r="O99" t="s">
        <v>152</v>
      </c>
      <c r="P99">
        <v>784</v>
      </c>
      <c r="Q99">
        <f t="shared" si="282"/>
        <v>784</v>
      </c>
      <c r="R99" t="str">
        <f t="shared" ca="1" si="283"/>
        <v>cu</v>
      </c>
      <c r="S99" t="s">
        <v>16</v>
      </c>
      <c r="T99" t="s">
        <v>56</v>
      </c>
      <c r="U99">
        <v>90</v>
      </c>
      <c r="V99" t="str">
        <f t="shared" ca="1" si="286"/>
        <v>cu</v>
      </c>
      <c r="W99" t="s">
        <v>16</v>
      </c>
      <c r="X99" t="s">
        <v>15</v>
      </c>
      <c r="Y99">
        <v>30000</v>
      </c>
      <c r="Z99" t="str">
        <f t="shared" ca="1" si="287"/>
        <v>cu</v>
      </c>
      <c r="AA99" t="s">
        <v>16</v>
      </c>
      <c r="AB99" t="s">
        <v>56</v>
      </c>
      <c r="AC99">
        <v>150</v>
      </c>
      <c r="AD99" t="str">
        <f t="shared" ca="1" si="288"/>
        <v>cu</v>
      </c>
      <c r="AE99" t="s">
        <v>16</v>
      </c>
      <c r="AF99" t="s">
        <v>56</v>
      </c>
      <c r="AG99">
        <v>300</v>
      </c>
      <c r="AH99" t="str">
        <f t="shared" ca="1" si="289"/>
        <v/>
      </c>
      <c r="AL99" t="str">
        <f t="shared" ca="1" si="290"/>
        <v>cu</v>
      </c>
      <c r="AM99" t="str">
        <f t="shared" si="291"/>
        <v>EN</v>
      </c>
      <c r="AN99">
        <f t="shared" si="292"/>
        <v>90</v>
      </c>
      <c r="AO99" t="str">
        <f t="shared" ca="1" si="293"/>
        <v>cu</v>
      </c>
      <c r="AP99" t="str">
        <f t="shared" si="294"/>
        <v>GO</v>
      </c>
      <c r="AQ99">
        <f t="shared" si="295"/>
        <v>30000</v>
      </c>
      <c r="AR99" t="str">
        <f t="shared" ca="1" si="296"/>
        <v>cu</v>
      </c>
      <c r="AS99" t="str">
        <f t="shared" si="297"/>
        <v>EN</v>
      </c>
      <c r="AT99">
        <f t="shared" si="298"/>
        <v>150</v>
      </c>
      <c r="AU99" t="str">
        <f t="shared" ca="1" si="299"/>
        <v>cu</v>
      </c>
      <c r="AV99" t="str">
        <f t="shared" si="300"/>
        <v>EN</v>
      </c>
      <c r="AW99">
        <f t="shared" si="301"/>
        <v>300</v>
      </c>
      <c r="AX99" t="str">
        <f t="shared" ca="1" si="302"/>
        <v/>
      </c>
      <c r="AY99" t="str">
        <f t="shared" si="303"/>
        <v/>
      </c>
      <c r="AZ99" t="str">
        <f t="shared" si="304"/>
        <v/>
      </c>
      <c r="BA99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9" t="str">
        <f t="shared" si="306"/>
        <v/>
      </c>
    </row>
    <row r="100" spans="1:54">
      <c r="A100" t="s">
        <v>153</v>
      </c>
      <c r="E100" t="str">
        <f t="shared" si="258"/>
        <v>relay_4</v>
      </c>
      <c r="F100" t="str">
        <f t="shared" si="250"/>
        <v>relay</v>
      </c>
      <c r="G100">
        <f t="shared" si="285"/>
        <v>3</v>
      </c>
      <c r="I100" t="b">
        <v>0</v>
      </c>
      <c r="K100" t="str">
        <f t="shared" si="205"/>
        <v>가격필요</v>
      </c>
      <c r="M100">
        <v>4.99</v>
      </c>
      <c r="N100">
        <v>5900</v>
      </c>
      <c r="O100" t="s">
        <v>153</v>
      </c>
      <c r="P100">
        <v>354</v>
      </c>
      <c r="Q100">
        <f t="shared" si="282"/>
        <v>354</v>
      </c>
      <c r="R100" t="str">
        <f t="shared" ca="1" si="283"/>
        <v>cu</v>
      </c>
      <c r="S100" t="s">
        <v>16</v>
      </c>
      <c r="T100" t="s">
        <v>56</v>
      </c>
      <c r="U100">
        <v>30</v>
      </c>
      <c r="V100" t="str">
        <f t="shared" ca="1" si="286"/>
        <v>cu</v>
      </c>
      <c r="W100" t="s">
        <v>16</v>
      </c>
      <c r="X100" t="s">
        <v>15</v>
      </c>
      <c r="Y100">
        <v>25000</v>
      </c>
      <c r="Z100" t="str">
        <f t="shared" ca="1" si="287"/>
        <v>cu</v>
      </c>
      <c r="AA100" t="s">
        <v>16</v>
      </c>
      <c r="AB100" t="s">
        <v>56</v>
      </c>
      <c r="AC100">
        <v>100</v>
      </c>
      <c r="AD100" t="str">
        <f t="shared" ca="1" si="288"/>
        <v/>
      </c>
      <c r="AH100" t="str">
        <f t="shared" ca="1" si="289"/>
        <v/>
      </c>
      <c r="AL100" t="str">
        <f t="shared" ca="1" si="290"/>
        <v>cu</v>
      </c>
      <c r="AM100" t="str">
        <f t="shared" si="291"/>
        <v>EN</v>
      </c>
      <c r="AN100">
        <f t="shared" si="292"/>
        <v>30</v>
      </c>
      <c r="AO100" t="str">
        <f t="shared" ca="1" si="293"/>
        <v>cu</v>
      </c>
      <c r="AP100" t="str">
        <f t="shared" si="294"/>
        <v>GO</v>
      </c>
      <c r="AQ100">
        <f t="shared" si="295"/>
        <v>25000</v>
      </c>
      <c r="AR100" t="str">
        <f t="shared" ca="1" si="296"/>
        <v>cu</v>
      </c>
      <c r="AS100" t="str">
        <f t="shared" si="297"/>
        <v>EN</v>
      </c>
      <c r="AT100">
        <f t="shared" si="298"/>
        <v>100</v>
      </c>
      <c r="AU100" t="str">
        <f t="shared" ca="1" si="299"/>
        <v/>
      </c>
      <c r="AV100" t="str">
        <f t="shared" si="300"/>
        <v/>
      </c>
      <c r="AW100" t="str">
        <f t="shared" si="301"/>
        <v/>
      </c>
      <c r="AX100" t="str">
        <f t="shared" ca="1" si="302"/>
        <v/>
      </c>
      <c r="AY100" t="str">
        <f t="shared" si="303"/>
        <v/>
      </c>
      <c r="AZ100" t="str">
        <f t="shared" si="304"/>
        <v/>
      </c>
      <c r="BA100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0" t="str">
        <f t="shared" si="306"/>
        <v/>
      </c>
    </row>
    <row r="101" spans="1:54">
      <c r="A101" t="s">
        <v>154</v>
      </c>
      <c r="E101" t="str">
        <f t="shared" si="258"/>
        <v>relay_5</v>
      </c>
      <c r="F101" t="str">
        <f t="shared" si="250"/>
        <v>relay</v>
      </c>
      <c r="G101">
        <f t="shared" si="285"/>
        <v>3</v>
      </c>
      <c r="I101" t="b">
        <v>0</v>
      </c>
      <c r="K101" t="str">
        <f t="shared" si="205"/>
        <v>가격필요</v>
      </c>
      <c r="M101">
        <v>4.99</v>
      </c>
      <c r="N101">
        <v>5900</v>
      </c>
      <c r="O101" t="s">
        <v>154</v>
      </c>
      <c r="P101">
        <v>414</v>
      </c>
      <c r="Q101">
        <f t="shared" si="282"/>
        <v>414</v>
      </c>
      <c r="R101" t="str">
        <f t="shared" ca="1" si="283"/>
        <v>cu</v>
      </c>
      <c r="S101" t="s">
        <v>16</v>
      </c>
      <c r="T101" t="s">
        <v>56</v>
      </c>
      <c r="U101">
        <v>60</v>
      </c>
      <c r="V101" t="str">
        <f t="shared" ca="1" si="286"/>
        <v>cu</v>
      </c>
      <c r="W101" t="s">
        <v>16</v>
      </c>
      <c r="X101" t="s">
        <v>15</v>
      </c>
      <c r="Y101">
        <v>15000</v>
      </c>
      <c r="Z101" t="str">
        <f t="shared" ca="1" si="287"/>
        <v>cu</v>
      </c>
      <c r="AA101" t="s">
        <v>16</v>
      </c>
      <c r="AB101" t="s">
        <v>56</v>
      </c>
      <c r="AC101">
        <v>120</v>
      </c>
      <c r="AD101" t="str">
        <f t="shared" ca="1" si="288"/>
        <v/>
      </c>
      <c r="AH101" t="str">
        <f t="shared" ca="1" si="289"/>
        <v/>
      </c>
      <c r="AL101" t="str">
        <f t="shared" ca="1" si="290"/>
        <v>cu</v>
      </c>
      <c r="AM101" t="str">
        <f t="shared" si="291"/>
        <v>EN</v>
      </c>
      <c r="AN101">
        <f t="shared" si="292"/>
        <v>60</v>
      </c>
      <c r="AO101" t="str">
        <f t="shared" ca="1" si="293"/>
        <v>cu</v>
      </c>
      <c r="AP101" t="str">
        <f t="shared" si="294"/>
        <v>GO</v>
      </c>
      <c r="AQ101">
        <f t="shared" si="295"/>
        <v>15000</v>
      </c>
      <c r="AR101" t="str">
        <f t="shared" ca="1" si="296"/>
        <v>cu</v>
      </c>
      <c r="AS101" t="str">
        <f t="shared" si="297"/>
        <v>EN</v>
      </c>
      <c r="AT101">
        <f t="shared" si="298"/>
        <v>120</v>
      </c>
      <c r="AU101" t="str">
        <f t="shared" ca="1" si="299"/>
        <v/>
      </c>
      <c r="AV101" t="str">
        <f t="shared" si="300"/>
        <v/>
      </c>
      <c r="AW101" t="str">
        <f t="shared" si="301"/>
        <v/>
      </c>
      <c r="AX101" t="str">
        <f t="shared" ca="1" si="302"/>
        <v/>
      </c>
      <c r="AY101" t="str">
        <f t="shared" si="303"/>
        <v/>
      </c>
      <c r="AZ101" t="str">
        <f t="shared" si="304"/>
        <v/>
      </c>
      <c r="BA101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1" t="str">
        <f t="shared" si="306"/>
        <v/>
      </c>
    </row>
    <row r="102" spans="1:54">
      <c r="A102" t="s">
        <v>155</v>
      </c>
      <c r="E102" t="str">
        <f t="shared" si="258"/>
        <v>relay_6</v>
      </c>
      <c r="F102" t="str">
        <f t="shared" si="250"/>
        <v>relay</v>
      </c>
      <c r="G102">
        <f t="shared" si="285"/>
        <v>4</v>
      </c>
      <c r="I102" t="b">
        <v>0</v>
      </c>
      <c r="K102" t="str">
        <f t="shared" si="205"/>
        <v>가격필요</v>
      </c>
      <c r="M102">
        <v>9.99</v>
      </c>
      <c r="N102">
        <v>13000</v>
      </c>
      <c r="O102" t="s">
        <v>155</v>
      </c>
      <c r="P102">
        <v>726</v>
      </c>
      <c r="Q102">
        <f t="shared" si="282"/>
        <v>726</v>
      </c>
      <c r="R102" t="str">
        <f t="shared" ca="1" si="283"/>
        <v>cu</v>
      </c>
      <c r="S102" t="s">
        <v>16</v>
      </c>
      <c r="T102" t="s">
        <v>56</v>
      </c>
      <c r="U102">
        <v>90</v>
      </c>
      <c r="V102" t="str">
        <f t="shared" ca="1" si="286"/>
        <v>cu</v>
      </c>
      <c r="W102" t="s">
        <v>16</v>
      </c>
      <c r="X102" t="s">
        <v>15</v>
      </c>
      <c r="Y102">
        <v>30000</v>
      </c>
      <c r="Z102" t="str">
        <f t="shared" ca="1" si="287"/>
        <v>cu</v>
      </c>
      <c r="AA102" t="s">
        <v>16</v>
      </c>
      <c r="AB102" t="s">
        <v>56</v>
      </c>
      <c r="AC102">
        <v>150</v>
      </c>
      <c r="AD102" t="str">
        <f t="shared" ca="1" si="288"/>
        <v>cu</v>
      </c>
      <c r="AE102" t="s">
        <v>16</v>
      </c>
      <c r="AF102" t="s">
        <v>56</v>
      </c>
      <c r="AG102">
        <v>300</v>
      </c>
      <c r="AH102" t="str">
        <f t="shared" ca="1" si="289"/>
        <v/>
      </c>
      <c r="AL102" t="str">
        <f t="shared" ca="1" si="290"/>
        <v>cu</v>
      </c>
      <c r="AM102" t="str">
        <f t="shared" si="291"/>
        <v>EN</v>
      </c>
      <c r="AN102">
        <f t="shared" si="292"/>
        <v>90</v>
      </c>
      <c r="AO102" t="str">
        <f t="shared" ca="1" si="293"/>
        <v>cu</v>
      </c>
      <c r="AP102" t="str">
        <f t="shared" si="294"/>
        <v>GO</v>
      </c>
      <c r="AQ102">
        <f t="shared" si="295"/>
        <v>30000</v>
      </c>
      <c r="AR102" t="str">
        <f t="shared" ca="1" si="296"/>
        <v>cu</v>
      </c>
      <c r="AS102" t="str">
        <f t="shared" si="297"/>
        <v>EN</v>
      </c>
      <c r="AT102">
        <f t="shared" si="298"/>
        <v>150</v>
      </c>
      <c r="AU102" t="str">
        <f t="shared" ca="1" si="299"/>
        <v>cu</v>
      </c>
      <c r="AV102" t="str">
        <f t="shared" si="300"/>
        <v>EN</v>
      </c>
      <c r="AW102">
        <f t="shared" si="301"/>
        <v>300</v>
      </c>
      <c r="AX102" t="str">
        <f t="shared" ca="1" si="302"/>
        <v/>
      </c>
      <c r="AY102" t="str">
        <f t="shared" si="303"/>
        <v/>
      </c>
      <c r="AZ102" t="str">
        <f t="shared" si="304"/>
        <v/>
      </c>
      <c r="BA102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2" t="str">
        <f t="shared" si="306"/>
        <v/>
      </c>
    </row>
    <row r="103" spans="1:54">
      <c r="A103" t="s">
        <v>156</v>
      </c>
      <c r="E103" t="str">
        <f t="shared" si="258"/>
        <v>relay_7</v>
      </c>
      <c r="F103" t="str">
        <f t="shared" si="250"/>
        <v>relay</v>
      </c>
      <c r="G103">
        <f t="shared" si="285"/>
        <v>3</v>
      </c>
      <c r="I103" t="b">
        <v>0</v>
      </c>
      <c r="K103" t="str">
        <f t="shared" si="205"/>
        <v>가격필요</v>
      </c>
      <c r="M103">
        <v>9.99</v>
      </c>
      <c r="N103">
        <v>13000</v>
      </c>
      <c r="O103" t="s">
        <v>156</v>
      </c>
      <c r="P103">
        <v>679</v>
      </c>
      <c r="Q103">
        <f t="shared" si="282"/>
        <v>679</v>
      </c>
      <c r="R103" t="str">
        <f t="shared" ca="1" si="283"/>
        <v>cu</v>
      </c>
      <c r="S103" t="s">
        <v>16</v>
      </c>
      <c r="T103" t="s">
        <v>56</v>
      </c>
      <c r="U103">
        <v>30</v>
      </c>
      <c r="V103" t="str">
        <f t="shared" ca="1" si="286"/>
        <v>cu</v>
      </c>
      <c r="W103" t="s">
        <v>16</v>
      </c>
      <c r="X103" t="s">
        <v>15</v>
      </c>
      <c r="Y103">
        <v>25000</v>
      </c>
      <c r="Z103" t="str">
        <f t="shared" ca="1" si="287"/>
        <v>cu</v>
      </c>
      <c r="AA103" t="s">
        <v>16</v>
      </c>
      <c r="AB103" t="s">
        <v>56</v>
      </c>
      <c r="AC103">
        <v>100</v>
      </c>
      <c r="AD103" t="str">
        <f t="shared" ca="1" si="288"/>
        <v/>
      </c>
      <c r="AH103" t="str">
        <f t="shared" ca="1" si="289"/>
        <v/>
      </c>
      <c r="AL103" t="str">
        <f t="shared" ca="1" si="290"/>
        <v>cu</v>
      </c>
      <c r="AM103" t="str">
        <f t="shared" si="291"/>
        <v>EN</v>
      </c>
      <c r="AN103">
        <f t="shared" si="292"/>
        <v>30</v>
      </c>
      <c r="AO103" t="str">
        <f t="shared" ca="1" si="293"/>
        <v>cu</v>
      </c>
      <c r="AP103" t="str">
        <f t="shared" si="294"/>
        <v>GO</v>
      </c>
      <c r="AQ103">
        <f t="shared" si="295"/>
        <v>25000</v>
      </c>
      <c r="AR103" t="str">
        <f t="shared" ca="1" si="296"/>
        <v>cu</v>
      </c>
      <c r="AS103" t="str">
        <f t="shared" si="297"/>
        <v>EN</v>
      </c>
      <c r="AT103">
        <f t="shared" si="298"/>
        <v>100</v>
      </c>
      <c r="AU103" t="str">
        <f t="shared" ca="1" si="299"/>
        <v/>
      </c>
      <c r="AV103" t="str">
        <f t="shared" si="300"/>
        <v/>
      </c>
      <c r="AW103" t="str">
        <f t="shared" si="301"/>
        <v/>
      </c>
      <c r="AX103" t="str">
        <f t="shared" ca="1" si="302"/>
        <v/>
      </c>
      <c r="AY103" t="str">
        <f t="shared" si="303"/>
        <v/>
      </c>
      <c r="AZ103" t="str">
        <f t="shared" si="304"/>
        <v/>
      </c>
      <c r="BA103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3" t="str">
        <f t="shared" si="306"/>
        <v/>
      </c>
    </row>
    <row r="104" spans="1:54">
      <c r="A104" t="s">
        <v>157</v>
      </c>
      <c r="E104" t="str">
        <f t="shared" si="258"/>
        <v>relay_8</v>
      </c>
      <c r="F104" t="str">
        <f t="shared" si="250"/>
        <v>relay</v>
      </c>
      <c r="G104">
        <f t="shared" si="285"/>
        <v>3</v>
      </c>
      <c r="I104" t="b">
        <v>0</v>
      </c>
      <c r="K104" t="str">
        <f t="shared" si="205"/>
        <v>가격필요</v>
      </c>
      <c r="M104">
        <v>19.989999999999998</v>
      </c>
      <c r="N104">
        <v>25000</v>
      </c>
      <c r="O104" t="s">
        <v>157</v>
      </c>
      <c r="P104">
        <v>752</v>
      </c>
      <c r="Q104">
        <f t="shared" si="282"/>
        <v>752</v>
      </c>
      <c r="R104" t="str">
        <f t="shared" ca="1" si="283"/>
        <v>cu</v>
      </c>
      <c r="S104" t="s">
        <v>16</v>
      </c>
      <c r="T104" t="s">
        <v>56</v>
      </c>
      <c r="U104">
        <v>30</v>
      </c>
      <c r="V104" t="str">
        <f t="shared" ca="1" si="286"/>
        <v>cu</v>
      </c>
      <c r="W104" t="s">
        <v>16</v>
      </c>
      <c r="X104" t="s">
        <v>15</v>
      </c>
      <c r="Y104">
        <v>25000</v>
      </c>
      <c r="Z104" t="str">
        <f t="shared" ca="1" si="287"/>
        <v>cu</v>
      </c>
      <c r="AA104" t="s">
        <v>16</v>
      </c>
      <c r="AB104" t="s">
        <v>56</v>
      </c>
      <c r="AC104">
        <v>100</v>
      </c>
      <c r="AD104" t="str">
        <f t="shared" ca="1" si="288"/>
        <v/>
      </c>
      <c r="AH104" t="str">
        <f t="shared" ca="1" si="289"/>
        <v/>
      </c>
      <c r="AL104" t="str">
        <f t="shared" ca="1" si="290"/>
        <v>cu</v>
      </c>
      <c r="AM104" t="str">
        <f t="shared" si="291"/>
        <v>EN</v>
      </c>
      <c r="AN104">
        <f t="shared" si="292"/>
        <v>30</v>
      </c>
      <c r="AO104" t="str">
        <f t="shared" ca="1" si="293"/>
        <v>cu</v>
      </c>
      <c r="AP104" t="str">
        <f t="shared" si="294"/>
        <v>GO</v>
      </c>
      <c r="AQ104">
        <f t="shared" si="295"/>
        <v>25000</v>
      </c>
      <c r="AR104" t="str">
        <f t="shared" ca="1" si="296"/>
        <v>cu</v>
      </c>
      <c r="AS104" t="str">
        <f t="shared" si="297"/>
        <v>EN</v>
      </c>
      <c r="AT104">
        <f t="shared" si="298"/>
        <v>100</v>
      </c>
      <c r="AU104" t="str">
        <f t="shared" ca="1" si="299"/>
        <v/>
      </c>
      <c r="AV104" t="str">
        <f t="shared" si="300"/>
        <v/>
      </c>
      <c r="AW104" t="str">
        <f t="shared" si="301"/>
        <v/>
      </c>
      <c r="AX104" t="str">
        <f t="shared" ca="1" si="302"/>
        <v/>
      </c>
      <c r="AY104" t="str">
        <f t="shared" si="303"/>
        <v/>
      </c>
      <c r="AZ104" t="str">
        <f t="shared" si="304"/>
        <v/>
      </c>
      <c r="BA104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4" t="str">
        <f t="shared" si="306"/>
        <v/>
      </c>
    </row>
    <row r="105" spans="1:54">
      <c r="A105" t="s">
        <v>158</v>
      </c>
      <c r="E105" t="str">
        <f t="shared" si="258"/>
        <v>relay_9</v>
      </c>
      <c r="F105" t="str">
        <f t="shared" si="250"/>
        <v>relay</v>
      </c>
      <c r="G105">
        <f t="shared" si="285"/>
        <v>3</v>
      </c>
      <c r="I105" t="b">
        <v>0</v>
      </c>
      <c r="K105" t="str">
        <f t="shared" si="205"/>
        <v>가격필요</v>
      </c>
      <c r="M105">
        <v>39.99</v>
      </c>
      <c r="N105">
        <v>48000</v>
      </c>
      <c r="O105" t="s">
        <v>158</v>
      </c>
      <c r="P105">
        <v>534</v>
      </c>
      <c r="Q105">
        <f t="shared" si="282"/>
        <v>534</v>
      </c>
      <c r="R105" t="str">
        <f t="shared" ca="1" si="283"/>
        <v>cu</v>
      </c>
      <c r="S105" t="s">
        <v>16</v>
      </c>
      <c r="T105" t="s">
        <v>56</v>
      </c>
      <c r="U105">
        <v>60</v>
      </c>
      <c r="V105" t="str">
        <f t="shared" ca="1" si="286"/>
        <v>cu</v>
      </c>
      <c r="W105" t="s">
        <v>16</v>
      </c>
      <c r="X105" t="s">
        <v>15</v>
      </c>
      <c r="Y105">
        <v>15000</v>
      </c>
      <c r="Z105" t="str">
        <f t="shared" ca="1" si="287"/>
        <v>cu</v>
      </c>
      <c r="AA105" t="s">
        <v>16</v>
      </c>
      <c r="AB105" t="s">
        <v>56</v>
      </c>
      <c r="AC105">
        <v>120</v>
      </c>
      <c r="AD105" t="str">
        <f t="shared" ca="1" si="288"/>
        <v/>
      </c>
      <c r="AH105" t="str">
        <f t="shared" ca="1" si="289"/>
        <v/>
      </c>
      <c r="AL105" t="str">
        <f t="shared" ca="1" si="290"/>
        <v>cu</v>
      </c>
      <c r="AM105" t="str">
        <f t="shared" si="291"/>
        <v>EN</v>
      </c>
      <c r="AN105">
        <f t="shared" si="292"/>
        <v>60</v>
      </c>
      <c r="AO105" t="str">
        <f t="shared" ca="1" si="293"/>
        <v>cu</v>
      </c>
      <c r="AP105" t="str">
        <f t="shared" si="294"/>
        <v>GO</v>
      </c>
      <c r="AQ105">
        <f t="shared" si="295"/>
        <v>15000</v>
      </c>
      <c r="AR105" t="str">
        <f t="shared" ca="1" si="296"/>
        <v>cu</v>
      </c>
      <c r="AS105" t="str">
        <f t="shared" si="297"/>
        <v>EN</v>
      </c>
      <c r="AT105">
        <f t="shared" si="298"/>
        <v>120</v>
      </c>
      <c r="AU105" t="str">
        <f t="shared" ca="1" si="299"/>
        <v/>
      </c>
      <c r="AV105" t="str">
        <f t="shared" si="300"/>
        <v/>
      </c>
      <c r="AW105" t="str">
        <f t="shared" si="301"/>
        <v/>
      </c>
      <c r="AX105" t="str">
        <f t="shared" ca="1" si="302"/>
        <v/>
      </c>
      <c r="AY105" t="str">
        <f t="shared" si="303"/>
        <v/>
      </c>
      <c r="AZ105" t="str">
        <f t="shared" si="304"/>
        <v/>
      </c>
      <c r="BA105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5" t="str">
        <f t="shared" si="306"/>
        <v/>
      </c>
    </row>
    <row r="106" spans="1:54">
      <c r="A106" t="s">
        <v>159</v>
      </c>
      <c r="E106" t="str">
        <f t="shared" si="258"/>
        <v>relay_10</v>
      </c>
      <c r="F106" t="str">
        <f t="shared" si="250"/>
        <v>relay</v>
      </c>
      <c r="G106">
        <f t="shared" si="285"/>
        <v>4</v>
      </c>
      <c r="I106" t="b">
        <v>0</v>
      </c>
      <c r="K106" t="str">
        <f t="shared" si="205"/>
        <v>가격필요</v>
      </c>
      <c r="M106">
        <v>49.99</v>
      </c>
      <c r="N106">
        <v>69000</v>
      </c>
      <c r="O106" t="s">
        <v>159</v>
      </c>
      <c r="P106">
        <v>243</v>
      </c>
      <c r="Q106">
        <f t="shared" si="282"/>
        <v>243</v>
      </c>
      <c r="R106" t="str">
        <f t="shared" ca="1" si="283"/>
        <v>cu</v>
      </c>
      <c r="S106" t="s">
        <v>16</v>
      </c>
      <c r="T106" t="s">
        <v>56</v>
      </c>
      <c r="U106">
        <v>90</v>
      </c>
      <c r="V106" t="str">
        <f t="shared" ca="1" si="286"/>
        <v>cu</v>
      </c>
      <c r="W106" t="s">
        <v>16</v>
      </c>
      <c r="X106" t="s">
        <v>15</v>
      </c>
      <c r="Y106">
        <v>30000</v>
      </c>
      <c r="Z106" t="str">
        <f t="shared" ca="1" si="287"/>
        <v>cu</v>
      </c>
      <c r="AA106" t="s">
        <v>16</v>
      </c>
      <c r="AB106" t="s">
        <v>56</v>
      </c>
      <c r="AC106">
        <v>150</v>
      </c>
      <c r="AD106" t="str">
        <f t="shared" ca="1" si="288"/>
        <v>cu</v>
      </c>
      <c r="AE106" t="s">
        <v>16</v>
      </c>
      <c r="AF106" t="s">
        <v>56</v>
      </c>
      <c r="AG106">
        <v>300</v>
      </c>
      <c r="AH106" t="str">
        <f t="shared" ca="1" si="289"/>
        <v/>
      </c>
      <c r="AL106" t="str">
        <f t="shared" ca="1" si="290"/>
        <v>cu</v>
      </c>
      <c r="AM106" t="str">
        <f t="shared" si="291"/>
        <v>EN</v>
      </c>
      <c r="AN106">
        <f t="shared" si="292"/>
        <v>90</v>
      </c>
      <c r="AO106" t="str">
        <f t="shared" ca="1" si="293"/>
        <v>cu</v>
      </c>
      <c r="AP106" t="str">
        <f t="shared" si="294"/>
        <v>GO</v>
      </c>
      <c r="AQ106">
        <f t="shared" si="295"/>
        <v>30000</v>
      </c>
      <c r="AR106" t="str">
        <f t="shared" ca="1" si="296"/>
        <v>cu</v>
      </c>
      <c r="AS106" t="str">
        <f t="shared" si="297"/>
        <v>EN</v>
      </c>
      <c r="AT106">
        <f t="shared" si="298"/>
        <v>150</v>
      </c>
      <c r="AU106" t="str">
        <f t="shared" ca="1" si="299"/>
        <v>cu</v>
      </c>
      <c r="AV106" t="str">
        <f t="shared" si="300"/>
        <v>EN</v>
      </c>
      <c r="AW106">
        <f t="shared" si="301"/>
        <v>300</v>
      </c>
      <c r="AX106" t="str">
        <f t="shared" ca="1" si="302"/>
        <v/>
      </c>
      <c r="AY106" t="str">
        <f t="shared" si="303"/>
        <v/>
      </c>
      <c r="AZ106" t="str">
        <f t="shared" si="304"/>
        <v/>
      </c>
      <c r="BA106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6" t="str">
        <f t="shared" si="306"/>
        <v/>
      </c>
    </row>
    <row r="107" spans="1:54">
      <c r="A107" t="s">
        <v>209</v>
      </c>
      <c r="B107" t="s">
        <v>208</v>
      </c>
      <c r="C107" t="s">
        <v>401</v>
      </c>
      <c r="D107" t="s">
        <v>402</v>
      </c>
      <c r="E107" t="str">
        <f t="shared" ref="E107:E109" si="307">A107</f>
        <v>analysisboost_1</v>
      </c>
      <c r="F107" t="str">
        <f t="shared" ref="F107:F109" si="308">IF(ISERROR(FIND("_",A107)),A107,
LEFT(A107,FIND("_",A107)-1))</f>
        <v>analysisboost</v>
      </c>
      <c r="G107">
        <f t="shared" ref="G107:G109" si="309">COUNTA(S107,W107,AA107,AE107,AI107)</f>
        <v>1</v>
      </c>
      <c r="I107" t="b">
        <v>0</v>
      </c>
      <c r="K107" t="str">
        <f t="shared" si="205"/>
        <v/>
      </c>
      <c r="L107" t="s">
        <v>284</v>
      </c>
      <c r="M107">
        <f>IF(ISBLANK($L107),"",VLOOKUP($L107,$BN:$BP,MATCH($BO$1,$BN$1:$BP$1,0),0))</f>
        <v>0.99</v>
      </c>
      <c r="N107">
        <f>IF(ISBLANK($L107),"",VLOOKUP($L107,$BN:$BP,MATCH($BP$1,$BN$1:$BP$1,0),0))</f>
        <v>1100</v>
      </c>
      <c r="O107" t="s">
        <v>209</v>
      </c>
      <c r="P107">
        <v>384</v>
      </c>
      <c r="Q107">
        <f t="shared" ref="Q107:Q109" si="310">P107</f>
        <v>384</v>
      </c>
      <c r="R107" t="str">
        <f t="shared" ref="R107:R109" ca="1" si="311">IF(ISBLANK(S107),"",
VLOOKUP(S107,OFFSET(INDIRECT("$A:$B"),0,MATCH(S$1&amp;"_Verify",INDIRECT("$1:$1"),0)-1),2,0)
)</f>
        <v>it</v>
      </c>
      <c r="S107" t="s">
        <v>33</v>
      </c>
      <c r="T107" t="s">
        <v>421</v>
      </c>
      <c r="U107">
        <v>1</v>
      </c>
      <c r="V107" t="str">
        <f t="shared" ref="V107:V109" ca="1" si="312">IF(ISBLANK(W107),"",
VLOOKUP(W107,OFFSET(INDIRECT("$A:$B"),0,MATCH(W$1&amp;"_Verify",INDIRECT("$1:$1"),0)-1),2,0)
)</f>
        <v/>
      </c>
      <c r="Z107" t="str">
        <f t="shared" ref="Z107:Z109" ca="1" si="313">IF(ISBLANK(AA107),"",
VLOOKUP(AA107,OFFSET(INDIRECT("$A:$B"),0,MATCH(AA$1&amp;"_Verify",INDIRECT("$1:$1"),0)-1),2,0)
)</f>
        <v/>
      </c>
      <c r="AD107" t="str">
        <f t="shared" ref="AD107:AD109" ca="1" si="314">IF(ISBLANK(AE107),"",
VLOOKUP(AE107,OFFSET(INDIRECT("$A:$B"),0,MATCH(AE$1&amp;"_Verify",INDIRECT("$1:$1"),0)-1),2,0)
)</f>
        <v/>
      </c>
      <c r="AH107" t="str">
        <f t="shared" ref="AH107:AH109" ca="1" si="315">IF(ISBLANK(AI107),"",
VLOOKUP(AI107,OFFSET(INDIRECT("$A:$B"),0,MATCH(AI$1&amp;"_Verify",INDIRECT("$1:$1"),0)-1),2,0)
)</f>
        <v/>
      </c>
      <c r="AL107" t="str">
        <f t="shared" ref="AL107:AL109" ca="1" si="316">IF(LEN(R107)=0,"",R107)</f>
        <v>it</v>
      </c>
      <c r="AM107" t="str">
        <f t="shared" ref="AM107:AM109" si="317">IF(LEN(T107)=0,"",T107)</f>
        <v>Cash_sAnalysisBoost</v>
      </c>
      <c r="AN107">
        <f t="shared" ref="AN107:AN109" si="318">IF(LEN(U107)=0,"",U107)</f>
        <v>1</v>
      </c>
      <c r="AO107" t="str">
        <f t="shared" ref="AO107:AO109" ca="1" si="319">IF(LEN(V107)=0,"",V107)</f>
        <v/>
      </c>
      <c r="AP107" t="str">
        <f t="shared" ref="AP107:AP109" si="320">IF(LEN(X107)=0,"",X107)</f>
        <v/>
      </c>
      <c r="AQ107" t="str">
        <f t="shared" ref="AQ107:AQ109" si="321">IF(LEN(Y107)=0,"",Y107)</f>
        <v/>
      </c>
      <c r="AR107" t="str">
        <f t="shared" ref="AR107:AR109" ca="1" si="322">IF(LEN(Z107)=0,"",Z107)</f>
        <v/>
      </c>
      <c r="AS107" t="str">
        <f t="shared" ref="AS107:AS109" si="323">IF(LEN(AB107)=0,"",AB107)</f>
        <v/>
      </c>
      <c r="AT107" t="str">
        <f t="shared" ref="AT107:AT109" si="324">IF(LEN(AC107)=0,"",AC107)</f>
        <v/>
      </c>
      <c r="AU107" t="str">
        <f t="shared" ref="AU107:AU109" ca="1" si="325">IF(LEN(AD107)=0,"",AD107)</f>
        <v/>
      </c>
      <c r="AV107" t="str">
        <f t="shared" ref="AV107:AV109" si="326">IF(LEN(AF107)=0,"",AF107)</f>
        <v/>
      </c>
      <c r="AW107" t="str">
        <f t="shared" ref="AW107:AW109" si="327">IF(LEN(AG107)=0,"",AG107)</f>
        <v/>
      </c>
      <c r="AX107" t="str">
        <f t="shared" ref="AX107:AX109" ca="1" si="328">IF(LEN(AH107)=0,"",AH107)</f>
        <v/>
      </c>
      <c r="AY107" t="str">
        <f t="shared" ref="AY107:AY109" si="329">IF(LEN(AJ107)=0,"",AJ107)</f>
        <v/>
      </c>
      <c r="AZ107" t="str">
        <f t="shared" ref="AZ107:AZ109" si="330">IF(LEN(AK107)=0,"",AK107)</f>
        <v/>
      </c>
      <c r="BA107" t="str">
        <f t="shared" ref="BA107:BA109" ca="1" si="331">IF(ROW()=2,BB107,OFFSET(BA107,-1,0)&amp;IF(LEN(BB107)=0,"",","&amp;BB107))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7" t="str">
        <f t="shared" si="306"/>
        <v/>
      </c>
    </row>
    <row r="108" spans="1:54">
      <c r="A108" t="s">
        <v>210</v>
      </c>
      <c r="C108" t="s">
        <v>403</v>
      </c>
      <c r="D108" t="s">
        <v>404</v>
      </c>
      <c r="E108" t="str">
        <f t="shared" si="307"/>
        <v>analysisboost_2</v>
      </c>
      <c r="F108" t="str">
        <f t="shared" si="308"/>
        <v>analysisboost</v>
      </c>
      <c r="G108">
        <f t="shared" si="309"/>
        <v>1</v>
      </c>
      <c r="I108" t="b">
        <v>0</v>
      </c>
      <c r="K108" t="str">
        <f t="shared" si="205"/>
        <v/>
      </c>
      <c r="L108" t="s">
        <v>288</v>
      </c>
      <c r="M108">
        <f>IF(ISBLANK($L108),"",VLOOKUP($L108,$BN:$BP,MATCH($BO$1,$BN$1:$BP$1,0),0))</f>
        <v>4.99</v>
      </c>
      <c r="N108">
        <f>IF(ISBLANK($L108),"",VLOOKUP($L108,$BN:$BP,MATCH($BP$1,$BN$1:$BP$1,0),0))</f>
        <v>7500</v>
      </c>
      <c r="O108" t="s">
        <v>210</v>
      </c>
      <c r="P108">
        <v>681</v>
      </c>
      <c r="Q108">
        <f t="shared" si="310"/>
        <v>681</v>
      </c>
      <c r="R108" t="str">
        <f t="shared" ca="1" si="311"/>
        <v>it</v>
      </c>
      <c r="S108" t="s">
        <v>33</v>
      </c>
      <c r="T108" t="s">
        <v>421</v>
      </c>
      <c r="U108">
        <v>7</v>
      </c>
      <c r="V108" t="str">
        <f t="shared" ca="1" si="312"/>
        <v/>
      </c>
      <c r="Z108" t="str">
        <f t="shared" ca="1" si="313"/>
        <v/>
      </c>
      <c r="AD108" t="str">
        <f t="shared" ca="1" si="314"/>
        <v/>
      </c>
      <c r="AH108" t="str">
        <f t="shared" ca="1" si="315"/>
        <v/>
      </c>
      <c r="AL108" t="str">
        <f t="shared" ca="1" si="316"/>
        <v>it</v>
      </c>
      <c r="AM108" t="str">
        <f t="shared" si="317"/>
        <v>Cash_sAnalysisBoost</v>
      </c>
      <c r="AN108">
        <f t="shared" si="318"/>
        <v>7</v>
      </c>
      <c r="AO108" t="str">
        <f t="shared" ca="1" si="319"/>
        <v/>
      </c>
      <c r="AP108" t="str">
        <f t="shared" si="320"/>
        <v/>
      </c>
      <c r="AQ108" t="str">
        <f t="shared" si="321"/>
        <v/>
      </c>
      <c r="AR108" t="str">
        <f t="shared" ca="1" si="322"/>
        <v/>
      </c>
      <c r="AS108" t="str">
        <f t="shared" si="323"/>
        <v/>
      </c>
      <c r="AT108" t="str">
        <f t="shared" si="324"/>
        <v/>
      </c>
      <c r="AU108" t="str">
        <f t="shared" ca="1" si="325"/>
        <v/>
      </c>
      <c r="AV108" t="str">
        <f t="shared" si="326"/>
        <v/>
      </c>
      <c r="AW108" t="str">
        <f t="shared" si="327"/>
        <v/>
      </c>
      <c r="AX108" t="str">
        <f t="shared" ca="1" si="328"/>
        <v/>
      </c>
      <c r="AY108" t="str">
        <f t="shared" si="329"/>
        <v/>
      </c>
      <c r="AZ108" t="str">
        <f t="shared" si="330"/>
        <v/>
      </c>
      <c r="BA108" t="str">
        <f t="shared" ca="1" si="33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8" t="str">
        <f t="shared" si="306"/>
        <v/>
      </c>
    </row>
    <row r="109" spans="1:54">
      <c r="A109" t="s">
        <v>211</v>
      </c>
      <c r="C109" t="s">
        <v>405</v>
      </c>
      <c r="D109" t="s">
        <v>406</v>
      </c>
      <c r="E109" t="str">
        <f t="shared" si="307"/>
        <v>analysisboost_3</v>
      </c>
      <c r="F109" t="str">
        <f t="shared" si="308"/>
        <v>analysisboost</v>
      </c>
      <c r="G109">
        <f t="shared" si="309"/>
        <v>4</v>
      </c>
      <c r="I109" t="b">
        <v>0</v>
      </c>
      <c r="K109" t="str">
        <f t="shared" si="205"/>
        <v/>
      </c>
      <c r="L109" t="s">
        <v>295</v>
      </c>
      <c r="M109">
        <f>IF(ISBLANK($L109),"",VLOOKUP($L109,$BN:$BP,MATCH($BO$1,$BN$1:$BP$1,0),0))</f>
        <v>18.989999999999998</v>
      </c>
      <c r="N109">
        <f>IF(ISBLANK($L109),"",VLOOKUP($L109,$BN:$BP,MATCH($BP$1,$BN$1:$BP$1,0),0))</f>
        <v>29000</v>
      </c>
      <c r="O109" t="s">
        <v>211</v>
      </c>
      <c r="P109">
        <v>813</v>
      </c>
      <c r="Q109">
        <f t="shared" si="310"/>
        <v>813</v>
      </c>
      <c r="R109" t="str">
        <f t="shared" ca="1" si="311"/>
        <v>it</v>
      </c>
      <c r="S109" t="s">
        <v>33</v>
      </c>
      <c r="T109" t="s">
        <v>421</v>
      </c>
      <c r="U109">
        <v>30</v>
      </c>
      <c r="V109" t="str">
        <f t="shared" ca="1" si="312"/>
        <v>cu</v>
      </c>
      <c r="W109" t="s">
        <v>16</v>
      </c>
      <c r="X109" t="s">
        <v>56</v>
      </c>
      <c r="Y109">
        <v>1000</v>
      </c>
      <c r="Z109" t="str">
        <f t="shared" ca="1" si="313"/>
        <v>cu</v>
      </c>
      <c r="AA109" t="s">
        <v>16</v>
      </c>
      <c r="AB109" t="s">
        <v>176</v>
      </c>
      <c r="AC109">
        <v>25000</v>
      </c>
      <c r="AD109" t="str">
        <f t="shared" ca="1" si="314"/>
        <v>cu</v>
      </c>
      <c r="AE109" t="s">
        <v>16</v>
      </c>
      <c r="AF109" t="s">
        <v>207</v>
      </c>
      <c r="AG109">
        <v>750</v>
      </c>
      <c r="AH109" t="str">
        <f t="shared" ca="1" si="315"/>
        <v/>
      </c>
      <c r="AL109" t="str">
        <f t="shared" ca="1" si="316"/>
        <v>it</v>
      </c>
      <c r="AM109" t="str">
        <f t="shared" si="317"/>
        <v>Cash_sAnalysisBoost</v>
      </c>
      <c r="AN109">
        <f t="shared" si="318"/>
        <v>30</v>
      </c>
      <c r="AO109" t="str">
        <f t="shared" ca="1" si="319"/>
        <v>cu</v>
      </c>
      <c r="AP109" t="str">
        <f t="shared" si="320"/>
        <v>EN</v>
      </c>
      <c r="AQ109">
        <f t="shared" si="321"/>
        <v>1000</v>
      </c>
      <c r="AR109" t="str">
        <f t="shared" ca="1" si="322"/>
        <v>cu</v>
      </c>
      <c r="AS109" t="str">
        <f t="shared" si="323"/>
        <v>GO</v>
      </c>
      <c r="AT109">
        <f t="shared" si="324"/>
        <v>25000</v>
      </c>
      <c r="AU109" t="str">
        <f t="shared" ca="1" si="325"/>
        <v>cu</v>
      </c>
      <c r="AV109" t="str">
        <f t="shared" si="326"/>
        <v>DI</v>
      </c>
      <c r="AW109">
        <f t="shared" si="327"/>
        <v>750</v>
      </c>
      <c r="AX109" t="str">
        <f t="shared" ca="1" si="328"/>
        <v/>
      </c>
      <c r="AY109" t="str">
        <f t="shared" si="329"/>
        <v/>
      </c>
      <c r="AZ109" t="str">
        <f t="shared" si="330"/>
        <v/>
      </c>
      <c r="BA109" t="str">
        <f t="shared" ca="1" si="33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9" t="str">
        <f t="shared" si="306"/>
        <v/>
      </c>
    </row>
    <row r="110" spans="1:54">
      <c r="A110" t="s">
        <v>219</v>
      </c>
      <c r="B110" t="s">
        <v>161</v>
      </c>
      <c r="C110" t="s">
        <v>407</v>
      </c>
      <c r="D110" t="s">
        <v>408</v>
      </c>
      <c r="E110" t="str">
        <f t="shared" ref="E110:E113" si="332">A110</f>
        <v>ev14_unacquiredspell</v>
      </c>
      <c r="F110" t="str">
        <f t="shared" ref="F110:F113" si="333">IF(ISERROR(FIND("_",A110)),A110,
LEFT(A110,FIND("_",A110)-1))</f>
        <v>ev14</v>
      </c>
      <c r="G110">
        <f t="shared" ref="G110:G113" si="334">COUNTA(S110,W110,AA110,AE110,AI110)</f>
        <v>1</v>
      </c>
      <c r="I110" t="b">
        <v>0</v>
      </c>
      <c r="K110" t="str">
        <f t="shared" si="205"/>
        <v>가격필요</v>
      </c>
      <c r="M110">
        <v>9.99</v>
      </c>
      <c r="N110">
        <v>13000</v>
      </c>
      <c r="O110" t="s">
        <v>219</v>
      </c>
      <c r="P110">
        <v>178</v>
      </c>
      <c r="Q110">
        <f t="shared" ref="Q110:Q113" si="335">P110</f>
        <v>178</v>
      </c>
      <c r="R110" t="str">
        <f t="shared" ref="R110:R113" ca="1" si="336">IF(ISBLANK(S110),"",
VLOOKUP(S110,OFFSET(INDIRECT("$A:$B"),0,MATCH(S$1&amp;"_Verify",INDIRECT("$1:$1"),0)-1),2,0)
)</f>
        <v>it</v>
      </c>
      <c r="S110" t="s">
        <v>33</v>
      </c>
      <c r="T110" s="4" t="s">
        <v>230</v>
      </c>
      <c r="U110">
        <v>1</v>
      </c>
      <c r="V110" t="str">
        <f t="shared" ref="V110:V113" ca="1" si="337">IF(ISBLANK(W110),"",
VLOOKUP(W110,OFFSET(INDIRECT("$A:$B"),0,MATCH(W$1&amp;"_Verify",INDIRECT("$1:$1"),0)-1),2,0)
)</f>
        <v/>
      </c>
      <c r="Z110" t="str">
        <f t="shared" ref="Z110:Z113" ca="1" si="338">IF(ISBLANK(AA110),"",
VLOOKUP(AA110,OFFSET(INDIRECT("$A:$B"),0,MATCH(AA$1&amp;"_Verify",INDIRECT("$1:$1"),0)-1),2,0)
)</f>
        <v/>
      </c>
      <c r="AD110" t="str">
        <f t="shared" ref="AD110:AD113" ca="1" si="339">IF(ISBLANK(AE110),"",
VLOOKUP(AE110,OFFSET(INDIRECT("$A:$B"),0,MATCH(AE$1&amp;"_Verify",INDIRECT("$1:$1"),0)-1),2,0)
)</f>
        <v/>
      </c>
      <c r="AH110" t="str">
        <f t="shared" ref="AH110:AH113" ca="1" si="340">IF(ISBLANK(AI110),"",
VLOOKUP(AI110,OFFSET(INDIRECT("$A:$B"),0,MATCH(AI$1&amp;"_Verify",INDIRECT("$1:$1"),0)-1),2,0)
)</f>
        <v/>
      </c>
      <c r="AL110" t="str">
        <f t="shared" ref="AL110:AL113" ca="1" si="341">IF(LEN(R110)=0,"",R110)</f>
        <v>it</v>
      </c>
      <c r="AM110" t="str">
        <f t="shared" ref="AM110:AM113" si="342">IF(LEN(T110)=0,"",T110)</f>
        <v>Cash_sUnacquiredSpell</v>
      </c>
      <c r="AN110">
        <f t="shared" ref="AN110:AN113" si="343">IF(LEN(U110)=0,"",U110)</f>
        <v>1</v>
      </c>
      <c r="AO110" t="str">
        <f t="shared" ref="AO110:AO113" ca="1" si="344">IF(LEN(V110)=0,"",V110)</f>
        <v/>
      </c>
      <c r="AP110" t="str">
        <f t="shared" ref="AP110:AP113" si="345">IF(LEN(X110)=0,"",X110)</f>
        <v/>
      </c>
      <c r="AQ110" t="str">
        <f t="shared" ref="AQ110:AQ113" si="346">IF(LEN(Y110)=0,"",Y110)</f>
        <v/>
      </c>
      <c r="AR110" t="str">
        <f t="shared" ref="AR110:AR113" ca="1" si="347">IF(LEN(Z110)=0,"",Z110)</f>
        <v/>
      </c>
      <c r="AS110" t="str">
        <f t="shared" ref="AS110:AS113" si="348">IF(LEN(AB110)=0,"",AB110)</f>
        <v/>
      </c>
      <c r="AT110" t="str">
        <f t="shared" ref="AT110:AT113" si="349">IF(LEN(AC110)=0,"",AC110)</f>
        <v/>
      </c>
      <c r="AU110" t="str">
        <f t="shared" ref="AU110:AU113" ca="1" si="350">IF(LEN(AD110)=0,"",AD110)</f>
        <v/>
      </c>
      <c r="AV110" t="str">
        <f t="shared" ref="AV110:AV113" si="351">IF(LEN(AF110)=0,"",AF110)</f>
        <v/>
      </c>
      <c r="AW110" t="str">
        <f t="shared" ref="AW110:AW113" si="352">IF(LEN(AG110)=0,"",AG110)</f>
        <v/>
      </c>
      <c r="AX110" t="str">
        <f t="shared" ref="AX110:AX113" ca="1" si="353">IF(LEN(AH110)=0,"",AH110)</f>
        <v/>
      </c>
      <c r="AY110" t="str">
        <f t="shared" ref="AY110:AY113" si="354">IF(LEN(AJ110)=0,"",AJ110)</f>
        <v/>
      </c>
      <c r="AZ110" t="str">
        <f t="shared" ref="AZ110:AZ113" si="355">IF(LEN(AK110)=0,"",AK110)</f>
        <v/>
      </c>
      <c r="BA110" t="str">
        <f t="shared" ref="BA110:BA113" ca="1" si="356">IF(ROW()=2,BB110,OFFSET(BA110,-1,0)&amp;IF(LEN(BB110)=0,"",","&amp;BB110))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0" t="str">
        <f t="shared" si="306"/>
        <v/>
      </c>
    </row>
    <row r="111" spans="1:54">
      <c r="A111" t="s">
        <v>220</v>
      </c>
      <c r="C111" t="s">
        <v>409</v>
      </c>
      <c r="D111" t="s">
        <v>410</v>
      </c>
      <c r="E111" t="str">
        <f t="shared" si="332"/>
        <v>ev13_acquiredspell_0001</v>
      </c>
      <c r="F111" t="str">
        <f t="shared" si="333"/>
        <v>ev13</v>
      </c>
      <c r="G111">
        <f t="shared" si="334"/>
        <v>1</v>
      </c>
      <c r="I111" t="b">
        <v>0</v>
      </c>
      <c r="K111" t="str">
        <f t="shared" si="205"/>
        <v>가격필요</v>
      </c>
      <c r="M111">
        <v>9.99</v>
      </c>
      <c r="N111">
        <v>13000</v>
      </c>
      <c r="O111" t="s">
        <v>220</v>
      </c>
      <c r="P111">
        <v>240</v>
      </c>
      <c r="Q111">
        <f t="shared" si="335"/>
        <v>240</v>
      </c>
      <c r="R111" t="str">
        <f t="shared" ca="1" si="336"/>
        <v>it</v>
      </c>
      <c r="S111" t="s">
        <v>33</v>
      </c>
      <c r="T111" t="s">
        <v>249</v>
      </c>
      <c r="U111">
        <v>1</v>
      </c>
      <c r="V111" t="str">
        <f t="shared" ca="1" si="337"/>
        <v/>
      </c>
      <c r="Z111" t="str">
        <f t="shared" ca="1" si="338"/>
        <v/>
      </c>
      <c r="AD111" t="str">
        <f t="shared" ca="1" si="339"/>
        <v/>
      </c>
      <c r="AH111" t="str">
        <f t="shared" ca="1" si="340"/>
        <v/>
      </c>
      <c r="AL111" t="str">
        <f t="shared" ca="1" si="341"/>
        <v>it</v>
      </c>
      <c r="AM111" t="str">
        <f t="shared" si="342"/>
        <v>Cash_sAcquiredSpell</v>
      </c>
      <c r="AN111">
        <f t="shared" si="343"/>
        <v>1</v>
      </c>
      <c r="AO111" t="str">
        <f t="shared" ca="1" si="344"/>
        <v/>
      </c>
      <c r="AP111" t="str">
        <f t="shared" si="345"/>
        <v/>
      </c>
      <c r="AQ111" t="str">
        <f t="shared" si="346"/>
        <v/>
      </c>
      <c r="AR111" t="str">
        <f t="shared" ca="1" si="347"/>
        <v/>
      </c>
      <c r="AS111" t="str">
        <f t="shared" si="348"/>
        <v/>
      </c>
      <c r="AT111" t="str">
        <f t="shared" si="349"/>
        <v/>
      </c>
      <c r="AU111" t="str">
        <f t="shared" ca="1" si="350"/>
        <v/>
      </c>
      <c r="AV111" t="str">
        <f t="shared" si="351"/>
        <v/>
      </c>
      <c r="AW111" t="str">
        <f t="shared" si="352"/>
        <v/>
      </c>
      <c r="AX111" t="str">
        <f t="shared" ca="1" si="353"/>
        <v/>
      </c>
      <c r="AY111" t="str">
        <f t="shared" si="354"/>
        <v/>
      </c>
      <c r="AZ111" t="str">
        <f t="shared" si="355"/>
        <v/>
      </c>
      <c r="BA111" t="str">
        <f t="shared" ca="1" si="35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1" t="str">
        <f t="shared" si="306"/>
        <v/>
      </c>
    </row>
    <row r="112" spans="1:54">
      <c r="A112" t="s">
        <v>221</v>
      </c>
      <c r="C112" t="s">
        <v>409</v>
      </c>
      <c r="D112" t="s">
        <v>410</v>
      </c>
      <c r="E112" t="str">
        <f t="shared" si="332"/>
        <v>ev13_acquiredspell_0002</v>
      </c>
      <c r="F112" t="str">
        <f t="shared" si="333"/>
        <v>ev13</v>
      </c>
      <c r="G112">
        <f t="shared" si="334"/>
        <v>1</v>
      </c>
      <c r="I112" t="b">
        <v>0</v>
      </c>
      <c r="K112" t="str">
        <f t="shared" si="205"/>
        <v>가격필요</v>
      </c>
      <c r="M112">
        <v>9.99</v>
      </c>
      <c r="N112">
        <v>13000</v>
      </c>
      <c r="O112" t="s">
        <v>221</v>
      </c>
      <c r="P112">
        <v>652</v>
      </c>
      <c r="Q112">
        <f t="shared" si="335"/>
        <v>652</v>
      </c>
      <c r="R112" t="str">
        <f t="shared" ca="1" si="336"/>
        <v>it</v>
      </c>
      <c r="S112" t="s">
        <v>33</v>
      </c>
      <c r="T112" t="s">
        <v>249</v>
      </c>
      <c r="U112">
        <v>1</v>
      </c>
      <c r="V112" t="str">
        <f t="shared" ca="1" si="337"/>
        <v/>
      </c>
      <c r="Z112" t="str">
        <f t="shared" ca="1" si="338"/>
        <v/>
      </c>
      <c r="AD112" t="str">
        <f t="shared" ca="1" si="339"/>
        <v/>
      </c>
      <c r="AH112" t="str">
        <f t="shared" ca="1" si="340"/>
        <v/>
      </c>
      <c r="AL112" t="str">
        <f t="shared" ca="1" si="341"/>
        <v>it</v>
      </c>
      <c r="AM112" t="str">
        <f t="shared" si="342"/>
        <v>Cash_sAcquiredSpell</v>
      </c>
      <c r="AN112">
        <f t="shared" si="343"/>
        <v>1</v>
      </c>
      <c r="AO112" t="str">
        <f t="shared" ca="1" si="344"/>
        <v/>
      </c>
      <c r="AP112" t="str">
        <f t="shared" si="345"/>
        <v/>
      </c>
      <c r="AQ112" t="str">
        <f t="shared" si="346"/>
        <v/>
      </c>
      <c r="AR112" t="str">
        <f t="shared" ca="1" si="347"/>
        <v/>
      </c>
      <c r="AS112" t="str">
        <f t="shared" si="348"/>
        <v/>
      </c>
      <c r="AT112" t="str">
        <f t="shared" si="349"/>
        <v/>
      </c>
      <c r="AU112" t="str">
        <f t="shared" ca="1" si="350"/>
        <v/>
      </c>
      <c r="AV112" t="str">
        <f t="shared" si="351"/>
        <v/>
      </c>
      <c r="AW112" t="str">
        <f t="shared" si="352"/>
        <v/>
      </c>
      <c r="AX112" t="str">
        <f t="shared" ca="1" si="353"/>
        <v/>
      </c>
      <c r="AY112" t="str">
        <f t="shared" si="354"/>
        <v/>
      </c>
      <c r="AZ112" t="str">
        <f t="shared" si="355"/>
        <v/>
      </c>
      <c r="BA112" t="str">
        <f t="shared" ca="1" si="35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2" t="str">
        <f t="shared" si="306"/>
        <v/>
      </c>
    </row>
    <row r="113" spans="1:54">
      <c r="A113" t="s">
        <v>218</v>
      </c>
      <c r="C113" t="s">
        <v>409</v>
      </c>
      <c r="D113" t="s">
        <v>410</v>
      </c>
      <c r="E113" t="str">
        <f t="shared" si="332"/>
        <v>ev13_acquiredspell</v>
      </c>
      <c r="F113" t="str">
        <f t="shared" si="333"/>
        <v>ev13</v>
      </c>
      <c r="G113">
        <f t="shared" si="334"/>
        <v>1</v>
      </c>
      <c r="I113" t="b">
        <v>0</v>
      </c>
      <c r="K113" t="str">
        <f t="shared" si="205"/>
        <v>가격필요</v>
      </c>
      <c r="M113">
        <v>9.99</v>
      </c>
      <c r="N113">
        <v>13000</v>
      </c>
      <c r="O113" t="s">
        <v>218</v>
      </c>
      <c r="P113">
        <v>358</v>
      </c>
      <c r="Q113">
        <f t="shared" si="335"/>
        <v>358</v>
      </c>
      <c r="R113" t="str">
        <f t="shared" ca="1" si="336"/>
        <v>it</v>
      </c>
      <c r="S113" t="s">
        <v>33</v>
      </c>
      <c r="T113" t="s">
        <v>249</v>
      </c>
      <c r="U113">
        <v>1</v>
      </c>
      <c r="V113" t="str">
        <f t="shared" ca="1" si="337"/>
        <v/>
      </c>
      <c r="Z113" t="str">
        <f t="shared" ca="1" si="338"/>
        <v/>
      </c>
      <c r="AD113" t="str">
        <f t="shared" ca="1" si="339"/>
        <v/>
      </c>
      <c r="AH113" t="str">
        <f t="shared" ca="1" si="340"/>
        <v/>
      </c>
      <c r="AL113" t="str">
        <f t="shared" ca="1" si="341"/>
        <v>it</v>
      </c>
      <c r="AM113" t="str">
        <f t="shared" si="342"/>
        <v>Cash_sAcquiredSpell</v>
      </c>
      <c r="AN113">
        <f t="shared" si="343"/>
        <v>1</v>
      </c>
      <c r="AO113" t="str">
        <f t="shared" ca="1" si="344"/>
        <v/>
      </c>
      <c r="AP113" t="str">
        <f t="shared" si="345"/>
        <v/>
      </c>
      <c r="AQ113" t="str">
        <f t="shared" si="346"/>
        <v/>
      </c>
      <c r="AR113" t="str">
        <f t="shared" ca="1" si="347"/>
        <v/>
      </c>
      <c r="AS113" t="str">
        <f t="shared" si="348"/>
        <v/>
      </c>
      <c r="AT113" t="str">
        <f t="shared" si="349"/>
        <v/>
      </c>
      <c r="AU113" t="str">
        <f t="shared" ca="1" si="350"/>
        <v/>
      </c>
      <c r="AV113" t="str">
        <f t="shared" si="351"/>
        <v/>
      </c>
      <c r="AW113" t="str">
        <f t="shared" si="352"/>
        <v/>
      </c>
      <c r="AX113" t="str">
        <f t="shared" ca="1" si="353"/>
        <v/>
      </c>
      <c r="AY113" t="str">
        <f t="shared" si="354"/>
        <v/>
      </c>
      <c r="AZ113" t="str">
        <f t="shared" si="355"/>
        <v/>
      </c>
      <c r="BA113" t="str">
        <f t="shared" ca="1" si="35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3" t="str">
        <f t="shared" si="306"/>
        <v/>
      </c>
    </row>
    <row r="114" spans="1:54">
      <c r="A114" t="s">
        <v>243</v>
      </c>
      <c r="C114" t="s">
        <v>411</v>
      </c>
      <c r="D114" t="s">
        <v>412</v>
      </c>
      <c r="E114" t="str">
        <f t="shared" ref="E114:E116" si="357">A114</f>
        <v>ev15_unacquiredcompanion</v>
      </c>
      <c r="F114" t="str">
        <f t="shared" ref="F114:F116" si="358">IF(ISERROR(FIND("_",A114)),A114,
LEFT(A114,FIND("_",A114)-1))</f>
        <v>ev15</v>
      </c>
      <c r="G114">
        <f t="shared" ref="G114:G116" si="359">COUNTA(S114,W114,AA114,AE114,AI114)</f>
        <v>1</v>
      </c>
      <c r="I114" t="b">
        <v>0</v>
      </c>
      <c r="K114" t="str">
        <f t="shared" si="205"/>
        <v>가격필요</v>
      </c>
      <c r="M114">
        <v>9.99</v>
      </c>
      <c r="N114">
        <v>13000</v>
      </c>
      <c r="O114" t="s">
        <v>243</v>
      </c>
      <c r="P114">
        <v>717</v>
      </c>
      <c r="Q114">
        <f t="shared" ref="Q114:Q116" si="360">P114</f>
        <v>717</v>
      </c>
      <c r="R114" t="str">
        <f t="shared" ref="R114:R116" ca="1" si="361">IF(ISBLANK(S114),"",
VLOOKUP(S114,OFFSET(INDIRECT("$A:$B"),0,MATCH(S$1&amp;"_Verify",INDIRECT("$1:$1"),0)-1),2,0)
)</f>
        <v>it</v>
      </c>
      <c r="S114" t="s">
        <v>33</v>
      </c>
      <c r="T114" t="s">
        <v>250</v>
      </c>
      <c r="U114">
        <v>1</v>
      </c>
      <c r="V114" t="str">
        <f t="shared" ref="V114:V116" ca="1" si="362">IF(ISBLANK(W114),"",
VLOOKUP(W114,OFFSET(INDIRECT("$A:$B"),0,MATCH(W$1&amp;"_Verify",INDIRECT("$1:$1"),0)-1),2,0)
)</f>
        <v/>
      </c>
      <c r="Z114" t="str">
        <f t="shared" ref="Z114:Z116" ca="1" si="363">IF(ISBLANK(AA114),"",
VLOOKUP(AA114,OFFSET(INDIRECT("$A:$B"),0,MATCH(AA$1&amp;"_Verify",INDIRECT("$1:$1"),0)-1),2,0)
)</f>
        <v/>
      </c>
      <c r="AD114" t="str">
        <f t="shared" ref="AD114:AD116" ca="1" si="364">IF(ISBLANK(AE114),"",
VLOOKUP(AE114,OFFSET(INDIRECT("$A:$B"),0,MATCH(AE$1&amp;"_Verify",INDIRECT("$1:$1"),0)-1),2,0)
)</f>
        <v/>
      </c>
      <c r="AH114" t="str">
        <f t="shared" ref="AH114:AH116" ca="1" si="365">IF(ISBLANK(AI114),"",
VLOOKUP(AI114,OFFSET(INDIRECT("$A:$B"),0,MATCH(AI$1&amp;"_Verify",INDIRECT("$1:$1"),0)-1),2,0)
)</f>
        <v/>
      </c>
      <c r="AL114" t="str">
        <f t="shared" ref="AL114:AL116" ca="1" si="366">IF(LEN(R114)=0,"",R114)</f>
        <v>it</v>
      </c>
      <c r="AM114" t="str">
        <f t="shared" ref="AM114:AM116" si="367">IF(LEN(T114)=0,"",T114)</f>
        <v>Cash_sUnacquiredCompanion</v>
      </c>
      <c r="AN114">
        <f t="shared" ref="AN114:AN116" si="368">IF(LEN(U114)=0,"",U114)</f>
        <v>1</v>
      </c>
      <c r="AO114" t="str">
        <f t="shared" ref="AO114:AO116" ca="1" si="369">IF(LEN(V114)=0,"",V114)</f>
        <v/>
      </c>
      <c r="AP114" t="str">
        <f t="shared" ref="AP114:AP116" si="370">IF(LEN(X114)=0,"",X114)</f>
        <v/>
      </c>
      <c r="AQ114" t="str">
        <f t="shared" ref="AQ114:AQ116" si="371">IF(LEN(Y114)=0,"",Y114)</f>
        <v/>
      </c>
      <c r="AR114" t="str">
        <f t="shared" ref="AR114:AR116" ca="1" si="372">IF(LEN(Z114)=0,"",Z114)</f>
        <v/>
      </c>
      <c r="AS114" t="str">
        <f t="shared" ref="AS114:AS116" si="373">IF(LEN(AB114)=0,"",AB114)</f>
        <v/>
      </c>
      <c r="AT114" t="str">
        <f t="shared" ref="AT114:AT116" si="374">IF(LEN(AC114)=0,"",AC114)</f>
        <v/>
      </c>
      <c r="AU114" t="str">
        <f t="shared" ref="AU114:AU116" ca="1" si="375">IF(LEN(AD114)=0,"",AD114)</f>
        <v/>
      </c>
      <c r="AV114" t="str">
        <f t="shared" ref="AV114:AV116" si="376">IF(LEN(AF114)=0,"",AF114)</f>
        <v/>
      </c>
      <c r="AW114" t="str">
        <f t="shared" ref="AW114:AW116" si="377">IF(LEN(AG114)=0,"",AG114)</f>
        <v/>
      </c>
      <c r="AX114" t="str">
        <f t="shared" ref="AX114:AX116" ca="1" si="378">IF(LEN(AH114)=0,"",AH114)</f>
        <v/>
      </c>
      <c r="AY114" t="str">
        <f t="shared" ref="AY114:AY116" si="379">IF(LEN(AJ114)=0,"",AJ114)</f>
        <v/>
      </c>
      <c r="AZ114" t="str">
        <f t="shared" ref="AZ114:AZ116" si="380">IF(LEN(AK114)=0,"",AK114)</f>
        <v/>
      </c>
      <c r="BA114" t="str">
        <f t="shared" ref="BA114:BA116" ca="1" si="381">IF(ROW()=2,BB114,OFFSET(BA114,-1,0)&amp;IF(LEN(BB114)=0,"",","&amp;BB114))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4" t="str">
        <f t="shared" si="306"/>
        <v/>
      </c>
    </row>
    <row r="115" spans="1:54">
      <c r="A115" t="s">
        <v>245</v>
      </c>
      <c r="C115" t="s">
        <v>413</v>
      </c>
      <c r="D115" t="s">
        <v>414</v>
      </c>
      <c r="E115" t="str">
        <f t="shared" si="357"/>
        <v>ev16_acquiredcompanion</v>
      </c>
      <c r="F115" t="str">
        <f t="shared" si="358"/>
        <v>ev16</v>
      </c>
      <c r="G115">
        <f t="shared" si="359"/>
        <v>1</v>
      </c>
      <c r="I115" t="b">
        <v>0</v>
      </c>
      <c r="K115" t="str">
        <f t="shared" si="205"/>
        <v>가격필요</v>
      </c>
      <c r="M115">
        <v>9.99</v>
      </c>
      <c r="N115">
        <v>13000</v>
      </c>
      <c r="O115" t="s">
        <v>245</v>
      </c>
      <c r="P115">
        <v>569</v>
      </c>
      <c r="Q115">
        <f t="shared" si="360"/>
        <v>569</v>
      </c>
      <c r="R115" t="str">
        <f t="shared" ca="1" si="361"/>
        <v>it</v>
      </c>
      <c r="S115" t="s">
        <v>33</v>
      </c>
      <c r="T115" t="s">
        <v>251</v>
      </c>
      <c r="U115">
        <v>1</v>
      </c>
      <c r="V115" t="str">
        <f t="shared" ca="1" si="362"/>
        <v/>
      </c>
      <c r="Z115" t="str">
        <f t="shared" ca="1" si="363"/>
        <v/>
      </c>
      <c r="AD115" t="str">
        <f t="shared" ca="1" si="364"/>
        <v/>
      </c>
      <c r="AH115" t="str">
        <f t="shared" ca="1" si="365"/>
        <v/>
      </c>
      <c r="AL115" t="str">
        <f t="shared" ca="1" si="366"/>
        <v>it</v>
      </c>
      <c r="AM115" t="str">
        <f t="shared" si="367"/>
        <v>Cash_sAcquiredCompanion</v>
      </c>
      <c r="AN115">
        <f t="shared" si="368"/>
        <v>1</v>
      </c>
      <c r="AO115" t="str">
        <f t="shared" ca="1" si="369"/>
        <v/>
      </c>
      <c r="AP115" t="str">
        <f t="shared" si="370"/>
        <v/>
      </c>
      <c r="AQ115" t="str">
        <f t="shared" si="371"/>
        <v/>
      </c>
      <c r="AR115" t="str">
        <f t="shared" ca="1" si="372"/>
        <v/>
      </c>
      <c r="AS115" t="str">
        <f t="shared" si="373"/>
        <v/>
      </c>
      <c r="AT115" t="str">
        <f t="shared" si="374"/>
        <v/>
      </c>
      <c r="AU115" t="str">
        <f t="shared" ca="1" si="375"/>
        <v/>
      </c>
      <c r="AV115" t="str">
        <f t="shared" si="376"/>
        <v/>
      </c>
      <c r="AW115" t="str">
        <f t="shared" si="377"/>
        <v/>
      </c>
      <c r="AX115" t="str">
        <f t="shared" ca="1" si="378"/>
        <v/>
      </c>
      <c r="AY115" t="str">
        <f t="shared" si="379"/>
        <v/>
      </c>
      <c r="AZ115" t="str">
        <f t="shared" si="380"/>
        <v/>
      </c>
      <c r="BA115" t="str">
        <f t="shared" ca="1" si="38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5" t="str">
        <f t="shared" si="306"/>
        <v/>
      </c>
    </row>
    <row r="116" spans="1:54">
      <c r="A116" t="s">
        <v>247</v>
      </c>
      <c r="C116" t="s">
        <v>415</v>
      </c>
      <c r="D116" t="s">
        <v>416</v>
      </c>
      <c r="E116" t="str">
        <f t="shared" si="357"/>
        <v>ev17_acquiredcompanionpp</v>
      </c>
      <c r="F116" t="str">
        <f t="shared" si="358"/>
        <v>ev17</v>
      </c>
      <c r="G116">
        <f t="shared" si="359"/>
        <v>1</v>
      </c>
      <c r="I116" t="b">
        <v>0</v>
      </c>
      <c r="K116" t="str">
        <f t="shared" si="205"/>
        <v>가격필요</v>
      </c>
      <c r="M116">
        <v>9.99</v>
      </c>
      <c r="N116">
        <v>13000</v>
      </c>
      <c r="O116" t="s">
        <v>247</v>
      </c>
      <c r="P116">
        <v>880</v>
      </c>
      <c r="Q116">
        <f t="shared" si="360"/>
        <v>880</v>
      </c>
      <c r="R116" t="str">
        <f t="shared" ca="1" si="361"/>
        <v>it</v>
      </c>
      <c r="S116" t="s">
        <v>33</v>
      </c>
      <c r="T116" t="s">
        <v>252</v>
      </c>
      <c r="U116">
        <v>1</v>
      </c>
      <c r="V116" t="str">
        <f t="shared" ca="1" si="362"/>
        <v/>
      </c>
      <c r="Z116" t="str">
        <f t="shared" ca="1" si="363"/>
        <v/>
      </c>
      <c r="AD116" t="str">
        <f t="shared" ca="1" si="364"/>
        <v/>
      </c>
      <c r="AH116" t="str">
        <f t="shared" ca="1" si="365"/>
        <v/>
      </c>
      <c r="AL116" t="str">
        <f t="shared" ca="1" si="366"/>
        <v>it</v>
      </c>
      <c r="AM116" t="str">
        <f t="shared" si="367"/>
        <v>Cash_sAcquiredCompanionPp</v>
      </c>
      <c r="AN116">
        <f t="shared" si="368"/>
        <v>1</v>
      </c>
      <c r="AO116" t="str">
        <f t="shared" ca="1" si="369"/>
        <v/>
      </c>
      <c r="AP116" t="str">
        <f t="shared" si="370"/>
        <v/>
      </c>
      <c r="AQ116" t="str">
        <f t="shared" si="371"/>
        <v/>
      </c>
      <c r="AR116" t="str">
        <f t="shared" ca="1" si="372"/>
        <v/>
      </c>
      <c r="AS116" t="str">
        <f t="shared" si="373"/>
        <v/>
      </c>
      <c r="AT116" t="str">
        <f t="shared" si="374"/>
        <v/>
      </c>
      <c r="AU116" t="str">
        <f t="shared" ca="1" si="375"/>
        <v/>
      </c>
      <c r="AV116" t="str">
        <f t="shared" si="376"/>
        <v/>
      </c>
      <c r="AW116" t="str">
        <f t="shared" si="377"/>
        <v/>
      </c>
      <c r="AX116" t="str">
        <f t="shared" ca="1" si="378"/>
        <v/>
      </c>
      <c r="AY116" t="str">
        <f t="shared" si="379"/>
        <v/>
      </c>
      <c r="AZ116" t="str">
        <f t="shared" si="380"/>
        <v/>
      </c>
      <c r="BA116" t="str">
        <f t="shared" ca="1" si="38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6" t="str">
        <f t="shared" si="306"/>
        <v/>
      </c>
    </row>
    <row r="117" spans="1:54">
      <c r="A117" t="s">
        <v>277</v>
      </c>
      <c r="B117" t="s">
        <v>424</v>
      </c>
      <c r="C117" t="s">
        <v>417</v>
      </c>
      <c r="D117" t="s">
        <v>418</v>
      </c>
      <c r="E117" t="str">
        <f t="shared" ref="E117:E118" si="382">A117</f>
        <v>petpass</v>
      </c>
      <c r="F117" t="str">
        <f t="shared" ref="F117:F118" si="383">IF(ISERROR(FIND("_",A117)),A117,
LEFT(A117,FIND("_",A117)-1))</f>
        <v>petpass</v>
      </c>
      <c r="G117">
        <f t="shared" ref="G117" si="384">COUNTA(S117,W117,AA117,AE117,AI117)</f>
        <v>1</v>
      </c>
      <c r="I117" t="b">
        <v>0</v>
      </c>
      <c r="K117" t="str">
        <f t="shared" si="205"/>
        <v/>
      </c>
      <c r="L117" t="s">
        <v>287</v>
      </c>
      <c r="M117">
        <f>IF(ISBLANK($L117),"",VLOOKUP($L117,$BN:$BP,MATCH($BO$1,$BN$1:$BP$1,0),0))</f>
        <v>3.99</v>
      </c>
      <c r="N117">
        <f>IF(ISBLANK($L117),"",VLOOKUP($L117,$BN:$BP,MATCH($BP$1,$BN$1:$BP$1,0),0))</f>
        <v>6000</v>
      </c>
      <c r="O117" t="s">
        <v>276</v>
      </c>
      <c r="P117">
        <v>406</v>
      </c>
      <c r="Q117">
        <f t="shared" ref="Q117" si="385">P117</f>
        <v>406</v>
      </c>
      <c r="R117" t="str">
        <f t="shared" ref="R117" ca="1" si="386">IF(ISBLANK(S117),"",
VLOOKUP(S117,OFFSET(INDIRECT("$A:$B"),0,MATCH(S$1&amp;"_Verify",INDIRECT("$1:$1"),0)-1),2,0)
)</f>
        <v>it</v>
      </c>
      <c r="S117" t="s">
        <v>33</v>
      </c>
      <c r="T117" t="s">
        <v>278</v>
      </c>
      <c r="U117">
        <v>1</v>
      </c>
      <c r="V117" t="str">
        <f t="shared" ref="V117" ca="1" si="387">IF(ISBLANK(W117),"",
VLOOKUP(W117,OFFSET(INDIRECT("$A:$B"),0,MATCH(W$1&amp;"_Verify",INDIRECT("$1:$1"),0)-1),2,0)
)</f>
        <v/>
      </c>
      <c r="Z117" t="str">
        <f t="shared" ref="Z117" ca="1" si="388">IF(ISBLANK(AA117),"",
VLOOKUP(AA117,OFFSET(INDIRECT("$A:$B"),0,MATCH(AA$1&amp;"_Verify",INDIRECT("$1:$1"),0)-1),2,0)
)</f>
        <v/>
      </c>
      <c r="AD117" t="str">
        <f t="shared" ref="AD117" ca="1" si="389">IF(ISBLANK(AE117),"",
VLOOKUP(AE117,OFFSET(INDIRECT("$A:$B"),0,MATCH(AE$1&amp;"_Verify",INDIRECT("$1:$1"),0)-1),2,0)
)</f>
        <v/>
      </c>
      <c r="AH117" t="str">
        <f t="shared" ref="AH117" ca="1" si="390">IF(ISBLANK(AI117),"",
VLOOKUP(AI117,OFFSET(INDIRECT("$A:$B"),0,MATCH(AI$1&amp;"_Verify",INDIRECT("$1:$1"),0)-1),2,0)
)</f>
        <v/>
      </c>
      <c r="AL117" t="str">
        <f t="shared" ref="AL117" ca="1" si="391">IF(LEN(R117)=0,"",R117)</f>
        <v>it</v>
      </c>
      <c r="AM117" t="str">
        <f t="shared" ref="AM117" si="392">IF(LEN(T117)=0,"",T117)</f>
        <v>Cash_sPetPass</v>
      </c>
      <c r="AN117">
        <f t="shared" ref="AN117" si="393">IF(LEN(U117)=0,"",U117)</f>
        <v>1</v>
      </c>
      <c r="AO117" t="str">
        <f t="shared" ref="AO117" ca="1" si="394">IF(LEN(V117)=0,"",V117)</f>
        <v/>
      </c>
      <c r="AP117" t="str">
        <f t="shared" ref="AP117" si="395">IF(LEN(X117)=0,"",X117)</f>
        <v/>
      </c>
      <c r="AQ117" t="str">
        <f t="shared" ref="AQ117" si="396">IF(LEN(Y117)=0,"",Y117)</f>
        <v/>
      </c>
      <c r="AR117" t="str">
        <f t="shared" ref="AR117" ca="1" si="397">IF(LEN(Z117)=0,"",Z117)</f>
        <v/>
      </c>
      <c r="AS117" t="str">
        <f t="shared" ref="AS117" si="398">IF(LEN(AB117)=0,"",AB117)</f>
        <v/>
      </c>
      <c r="AT117" t="str">
        <f t="shared" ref="AT117" si="399">IF(LEN(AC117)=0,"",AC117)</f>
        <v/>
      </c>
      <c r="AU117" t="str">
        <f t="shared" ref="AU117" ca="1" si="400">IF(LEN(AD117)=0,"",AD117)</f>
        <v/>
      </c>
      <c r="AV117" t="str">
        <f t="shared" ref="AV117" si="401">IF(LEN(AF117)=0,"",AF117)</f>
        <v/>
      </c>
      <c r="AW117" t="str">
        <f t="shared" ref="AW117" si="402">IF(LEN(AG117)=0,"",AG117)</f>
        <v/>
      </c>
      <c r="AX117" t="str">
        <f t="shared" ref="AX117" ca="1" si="403">IF(LEN(AH117)=0,"",AH117)</f>
        <v/>
      </c>
      <c r="AY117" t="str">
        <f t="shared" ref="AY117" si="404">IF(LEN(AJ117)=0,"",AJ117)</f>
        <v/>
      </c>
      <c r="AZ117" t="str">
        <f t="shared" ref="AZ117" si="405">IF(LEN(AK117)=0,"",AK117)</f>
        <v/>
      </c>
      <c r="BA117" t="str">
        <f t="shared" ref="BA117" ca="1" si="406">IF(ROW()=2,BB117,OFFSET(BA117,-1,0)&amp;IF(LEN(BB117)=0,"",","&amp;BB117))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7" t="str">
        <f t="shared" si="306"/>
        <v/>
      </c>
    </row>
    <row r="118" spans="1:54">
      <c r="A118" t="s">
        <v>422</v>
      </c>
      <c r="B118" t="s">
        <v>423</v>
      </c>
      <c r="C118" t="s">
        <v>425</v>
      </c>
      <c r="D118" t="s">
        <v>426</v>
      </c>
      <c r="E118" t="str">
        <f t="shared" ref="E118" si="407">A118</f>
        <v>teampass</v>
      </c>
      <c r="F118" t="str">
        <f t="shared" ref="F118" si="408">IF(ISERROR(FIND("_",A118)),A118,
LEFT(A118,FIND("_",A118)-1))</f>
        <v>teampass</v>
      </c>
      <c r="G118">
        <f t="shared" ref="G118" si="409">COUNTA(S118,W118,AA118,AE118,AI118)</f>
        <v>1</v>
      </c>
      <c r="I118" t="b">
        <v>0</v>
      </c>
      <c r="K118" t="str">
        <f t="shared" ref="K118" si="410">IF(AND(I118=FALSE,ISBLANK(L118)),"가격필요","")</f>
        <v/>
      </c>
      <c r="L118" t="s">
        <v>288</v>
      </c>
      <c r="M118">
        <f>IF(ISBLANK($L118),"",VLOOKUP($L118,$BN:$BP,MATCH($BO$1,$BN$1:$BP$1,0),0))</f>
        <v>4.99</v>
      </c>
      <c r="N118">
        <f>IF(ISBLANK($L118),"",VLOOKUP($L118,$BN:$BP,MATCH($BP$1,$BN$1:$BP$1,0),0))</f>
        <v>7500</v>
      </c>
      <c r="O118" t="s">
        <v>422</v>
      </c>
      <c r="P118">
        <v>841</v>
      </c>
      <c r="Q118">
        <f t="shared" ref="Q118" si="411">P118</f>
        <v>841</v>
      </c>
      <c r="R118" t="str">
        <f t="shared" ref="R118" ca="1" si="412">IF(ISBLANK(S118),"",
VLOOKUP(S118,OFFSET(INDIRECT("$A:$B"),0,MATCH(S$1&amp;"_Verify",INDIRECT("$1:$1"),0)-1),2,0)
)</f>
        <v>it</v>
      </c>
      <c r="S118" t="s">
        <v>33</v>
      </c>
      <c r="T118" t="s">
        <v>427</v>
      </c>
      <c r="U118">
        <v>1</v>
      </c>
      <c r="V118" t="str">
        <f t="shared" ref="V118" ca="1" si="413">IF(ISBLANK(W118),"",
VLOOKUP(W118,OFFSET(INDIRECT("$A:$B"),0,MATCH(W$1&amp;"_Verify",INDIRECT("$1:$1"),0)-1),2,0)
)</f>
        <v/>
      </c>
      <c r="Z118" t="str">
        <f t="shared" ref="Z118" ca="1" si="414">IF(ISBLANK(AA118),"",
VLOOKUP(AA118,OFFSET(INDIRECT("$A:$B"),0,MATCH(AA$1&amp;"_Verify",INDIRECT("$1:$1"),0)-1),2,0)
)</f>
        <v/>
      </c>
      <c r="AD118" t="str">
        <f t="shared" ref="AD118" ca="1" si="415">IF(ISBLANK(AE118),"",
VLOOKUP(AE118,OFFSET(INDIRECT("$A:$B"),0,MATCH(AE$1&amp;"_Verify",INDIRECT("$1:$1"),0)-1),2,0)
)</f>
        <v/>
      </c>
      <c r="AH118" t="str">
        <f t="shared" ref="AH118" ca="1" si="416">IF(ISBLANK(AI118),"",
VLOOKUP(AI118,OFFSET(INDIRECT("$A:$B"),0,MATCH(AI$1&amp;"_Verify",INDIRECT("$1:$1"),0)-1),2,0)
)</f>
        <v/>
      </c>
      <c r="AL118" t="str">
        <f t="shared" ref="AL118" ca="1" si="417">IF(LEN(R118)=0,"",R118)</f>
        <v>it</v>
      </c>
      <c r="AM118" t="str">
        <f t="shared" ref="AM118" si="418">IF(LEN(T118)=0,"",T118)</f>
        <v>Cash_sTeamPass</v>
      </c>
      <c r="AN118">
        <f t="shared" ref="AN118" si="419">IF(LEN(U118)=0,"",U118)</f>
        <v>1</v>
      </c>
      <c r="AO118" t="str">
        <f t="shared" ref="AO118" ca="1" si="420">IF(LEN(V118)=0,"",V118)</f>
        <v/>
      </c>
      <c r="AP118" t="str">
        <f t="shared" ref="AP118" si="421">IF(LEN(X118)=0,"",X118)</f>
        <v/>
      </c>
      <c r="AQ118" t="str">
        <f t="shared" ref="AQ118" si="422">IF(LEN(Y118)=0,"",Y118)</f>
        <v/>
      </c>
      <c r="AR118" t="str">
        <f t="shared" ref="AR118" ca="1" si="423">IF(LEN(Z118)=0,"",Z118)</f>
        <v/>
      </c>
      <c r="AS118" t="str">
        <f t="shared" ref="AS118" si="424">IF(LEN(AB118)=0,"",AB118)</f>
        <v/>
      </c>
      <c r="AT118" t="str">
        <f t="shared" ref="AT118" si="425">IF(LEN(AC118)=0,"",AC118)</f>
        <v/>
      </c>
      <c r="AU118" t="str">
        <f t="shared" ref="AU118" ca="1" si="426">IF(LEN(AD118)=0,"",AD118)</f>
        <v/>
      </c>
      <c r="AV118" t="str">
        <f t="shared" ref="AV118" si="427">IF(LEN(AF118)=0,"",AF118)</f>
        <v/>
      </c>
      <c r="AW118" t="str">
        <f t="shared" ref="AW118" si="428">IF(LEN(AG118)=0,"",AG118)</f>
        <v/>
      </c>
      <c r="AX118" t="str">
        <f t="shared" ref="AX118" ca="1" si="429">IF(LEN(AH118)=0,"",AH118)</f>
        <v/>
      </c>
      <c r="AY118" t="str">
        <f t="shared" ref="AY118" si="430">IF(LEN(AJ118)=0,"",AJ118)</f>
        <v/>
      </c>
      <c r="AZ118" t="str">
        <f t="shared" ref="AZ118" si="431">IF(LEN(AK118)=0,"",AK118)</f>
        <v/>
      </c>
      <c r="BA118" t="str">
        <f t="shared" ref="BA118" ca="1" si="432">IF(ROW()=2,BB118,OFFSET(BA118,-1,0)&amp;IF(LEN(BB118)=0,"",","&amp;BB118))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8" t="str">
        <f t="shared" ref="BB118" si="433">IF(I118=FALSE,"",
"{"""&amp;E$1&amp;""":"""&amp;E118&amp;""""
&amp;","""&amp;P$1&amp;""":"&amp;P118
&amp;IF(LEN(R118)=0,"",","""&amp;R$1&amp;""":"""&amp;R118&amp;"""")
&amp;IF(LEN(T118)=0,"",","""&amp;T$1&amp;""":"""&amp;T118&amp;"""")
&amp;IF(LEN(U118)=0,"",","""&amp;U$1&amp;""":"&amp;U118)
&amp;IF(LEN(V118)=0,"",","""&amp;V$1&amp;""":"""&amp;V118&amp;"""")
&amp;IF(LEN(X118)=0,"",","""&amp;X$1&amp;""":"""&amp;X118&amp;"""")
&amp;IF(LEN(Y118)=0,"",","""&amp;Y$1&amp;""":"&amp;Y118)
&amp;IF(LEN(Z118)=0,"",","""&amp;Z$1&amp;""":"""&amp;Z118&amp;"""")
&amp;IF(LEN(AB118)=0,"",","""&amp;AB$1&amp;""":"""&amp;AB118&amp;"""")
&amp;IF(LEN(AC118)=0,"",","""&amp;AC$1&amp;""":"&amp;AC118)
&amp;IF(LEN(AD118)=0,"",","""&amp;AD$1&amp;""":"""&amp;AD118&amp;"""")
&amp;IF(LEN(AF118)=0,"",","""&amp;AF$1&amp;""":"""&amp;AF118&amp;"""")
&amp;IF(LEN(AG118)=0,"",","""&amp;AG$1&amp;""":"&amp;AG118)
&amp;IF(LEN(AH118)=0,"",","""&amp;AH$1&amp;""":"""&amp;AH118&amp;"""")
&amp;IF(LEN(AJ118)=0,"",","""&amp;AJ$1&amp;""":"""&amp;AJ118&amp;"""")
&amp;IF(LEN(AK118)=0,"",","""&amp;AK$1&amp;""":"&amp;AK118)&amp;"}")</f>
        <v/>
      </c>
    </row>
  </sheetData>
  <phoneticPr fontId="1" type="noConversion"/>
  <dataValidations count="2">
    <dataValidation type="list" allowBlank="1" showInputMessage="1" showErrorMessage="1" sqref="AI2:AI90 AE2:AE116 AA2:AA116 W2:W116 S2:S106 AI96:AI116 L2:L118" xr:uid="{F3C874F6-E7DF-4E69-9F0E-3FA791FD6C74}">
      <formula1>OFFSET(INDIRECT("$A$1"),1,MATCH(L$1&amp;"_Verify",INDIRECT("$1:$1"),0)-1,COUNTA(OFFSET(INDIRECT("$A:$A"),0,MATCH(L$1&amp;"_Verify",INDIRECT("$1:$1"),0)-1))-1,1)</formula1>
    </dataValidation>
    <dataValidation type="list" allowBlank="1" showInputMessage="1" showErrorMessage="1" sqref="AJ2:AJ90 T2:T116 X2:X116 AB2:AB116 AF2:AF116 AJ96:AJ116" xr:uid="{1817ED84-94D5-4388-9638-B638710DD0FB}">
      <formula1>OFFSET(INDIRECT("$A$1"),1,MATCH(IF(S2="재화","서버재화",IF(S2="아이템","서버아이템","그외")),INDIRECT("$1:$1"),0)-1,COUNTA(OFFSET(INDIRECT("$A:$A"),0,MATCH(IF(S2="재화","서버재화",IF(S2="아이템","서버아이템","그외")),INDIRECT("$1:$1"),0)-1))-1,1)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4D5C-517B-4FB0-9AE7-BB90579FD5C6}">
  <dimension ref="A1:F11"/>
  <sheetViews>
    <sheetView workbookViewId="0">
      <selection activeCell="B27" sqref="B27"/>
    </sheetView>
  </sheetViews>
  <sheetFormatPr defaultRowHeight="16.5" outlineLevelCol="1"/>
  <cols>
    <col min="3" max="4" width="9" outlineLevel="1"/>
    <col min="6" max="6" width="9" outlineLevel="1"/>
  </cols>
  <sheetData>
    <row r="1" spans="1:6" ht="27" customHeight="1">
      <c r="A1" t="s">
        <v>1</v>
      </c>
      <c r="B1" t="s">
        <v>8</v>
      </c>
      <c r="C1" t="s">
        <v>10</v>
      </c>
      <c r="D1" t="s">
        <v>9</v>
      </c>
      <c r="F1" t="s">
        <v>11</v>
      </c>
    </row>
    <row r="2" spans="1:6">
      <c r="A2">
        <v>5</v>
      </c>
      <c r="B2">
        <v>1200</v>
      </c>
      <c r="C2" t="str">
        <f t="shared" ref="C2:C11" ca="1" si="0">IF(ROW()=2,D2,OFFSET(C2,-1,0)&amp;IF(LEN(D2)=0,"",","&amp;D2))</f>
        <v>"5":1200</v>
      </c>
      <c r="D2" t="str">
        <f>""""&amp;$A2&amp;""""&amp;""&amp;":"&amp;B2</f>
        <v>"5":1200</v>
      </c>
      <c r="F2" t="str">
        <f ca="1">"{"&amp;
IF(LEFT(OFFSET(C1,COUNTA(C:C)-1,0),1)=",",SUBSTITUTE(OFFSET(C1,COUNTA(C:C)-1,0),",","",1),OFFSET(C1,COUNTA(C:C)-1,0))
&amp;"}"</f>
        <v>{"5":1200,"10":1200,"15":1600,"20":2000,"25":2500,"30":2500,"35":2500,"40":3000,"45":3500,"50":4000}</v>
      </c>
    </row>
    <row r="3" spans="1:6">
      <c r="A3">
        <v>10</v>
      </c>
      <c r="B3">
        <v>1200</v>
      </c>
      <c r="C3" t="str">
        <f t="shared" ca="1" si="0"/>
        <v>"5":1200,"10":1200</v>
      </c>
      <c r="D3" t="str">
        <f t="shared" ref="D3:D11" si="1">""""&amp;$A3&amp;""""&amp;""&amp;":"&amp;B3</f>
        <v>"10":1200</v>
      </c>
    </row>
    <row r="4" spans="1:6">
      <c r="A4">
        <v>15</v>
      </c>
      <c r="B4">
        <v>1600</v>
      </c>
      <c r="C4" t="str">
        <f t="shared" ca="1" si="0"/>
        <v>"5":1200,"10":1200,"15":1600</v>
      </c>
      <c r="D4" t="str">
        <f t="shared" si="1"/>
        <v>"15":1600</v>
      </c>
    </row>
    <row r="5" spans="1:6">
      <c r="A5">
        <v>20</v>
      </c>
      <c r="B5">
        <v>2000</v>
      </c>
      <c r="C5" t="str">
        <f t="shared" ca="1" si="0"/>
        <v>"5":1200,"10":1200,"15":1600,"20":2000</v>
      </c>
      <c r="D5" t="str">
        <f t="shared" si="1"/>
        <v>"20":2000</v>
      </c>
    </row>
    <row r="6" spans="1:6">
      <c r="A6">
        <v>25</v>
      </c>
      <c r="B6">
        <v>2500</v>
      </c>
      <c r="C6" t="str">
        <f t="shared" ca="1" si="0"/>
        <v>"5":1200,"10":1200,"15":1600,"20":2000,"25":2500</v>
      </c>
      <c r="D6" t="str">
        <f t="shared" si="1"/>
        <v>"25":2500</v>
      </c>
    </row>
    <row r="7" spans="1:6">
      <c r="A7">
        <v>30</v>
      </c>
      <c r="B7">
        <v>2500</v>
      </c>
      <c r="C7" t="str">
        <f t="shared" ca="1" si="0"/>
        <v>"5":1200,"10":1200,"15":1600,"20":2000,"25":2500,"30":2500</v>
      </c>
      <c r="D7" t="str">
        <f t="shared" si="1"/>
        <v>"30":2500</v>
      </c>
    </row>
    <row r="8" spans="1:6">
      <c r="A8">
        <v>35</v>
      </c>
      <c r="B8">
        <v>2500</v>
      </c>
      <c r="C8" t="str">
        <f t="shared" ca="1" si="0"/>
        <v>"5":1200,"10":1200,"15":1600,"20":2000,"25":2500,"30":2500,"35":2500</v>
      </c>
      <c r="D8" t="str">
        <f t="shared" si="1"/>
        <v>"35":2500</v>
      </c>
    </row>
    <row r="9" spans="1:6">
      <c r="A9">
        <v>40</v>
      </c>
      <c r="B9">
        <v>3000</v>
      </c>
      <c r="C9" t="str">
        <f t="shared" ca="1" si="0"/>
        <v>"5":1200,"10":1200,"15":1600,"20":2000,"25":2500,"30":2500,"35":2500,"40":3000</v>
      </c>
      <c r="D9" t="str">
        <f t="shared" si="1"/>
        <v>"40":3000</v>
      </c>
    </row>
    <row r="10" spans="1:6">
      <c r="A10">
        <v>45</v>
      </c>
      <c r="B10">
        <v>3500</v>
      </c>
      <c r="C10" t="str">
        <f t="shared" ca="1" si="0"/>
        <v>"5":1200,"10":1200,"15":1600,"20":2000,"25":2500,"30":2500,"35":2500,"40":3000,"45":3500</v>
      </c>
      <c r="D10" t="str">
        <f t="shared" si="1"/>
        <v>"45":3500</v>
      </c>
    </row>
    <row r="11" spans="1:6">
      <c r="A11">
        <v>50</v>
      </c>
      <c r="B11">
        <v>4000</v>
      </c>
      <c r="C11" t="str">
        <f t="shared" ca="1" si="0"/>
        <v>"5":1200,"10":1200,"15":1600,"20":2000,"25":2500,"30":2500,"35":2500,"40":3000,"45":3500,"50":4000</v>
      </c>
      <c r="D11" t="str">
        <f t="shared" si="1"/>
        <v>"50":4000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349C-9B9F-4098-A086-194012A30D18}">
  <dimension ref="A1:B9"/>
  <sheetViews>
    <sheetView workbookViewId="0">
      <selection activeCell="B5" sqref="B5"/>
    </sheetView>
  </sheetViews>
  <sheetFormatPr defaultRowHeight="16.5"/>
  <cols>
    <col min="1" max="1" width="26.625" customWidth="1"/>
    <col min="2" max="2" width="49.875" customWidth="1"/>
  </cols>
  <sheetData>
    <row r="1" spans="1:2" ht="27" customHeight="1">
      <c r="A1" t="s">
        <v>58</v>
      </c>
      <c r="B1" t="s">
        <v>59</v>
      </c>
    </row>
    <row r="2" spans="1:2">
      <c r="A2" t="s">
        <v>57</v>
      </c>
      <c r="B2" t="str">
        <f>SUBSTITUTE(A2,"Cash_","CashName_")</f>
        <v>CashName_sBrokenEnergy</v>
      </c>
    </row>
    <row r="3" spans="1:2">
      <c r="A3" t="s">
        <v>136</v>
      </c>
      <c r="B3" t="str">
        <f t="shared" ref="B3:B9" si="0">SUBSTITUTE(A3,"Cash_","CashName_")</f>
        <v>CashName_sPetSale</v>
      </c>
    </row>
    <row r="4" spans="1:2">
      <c r="A4" t="s">
        <v>137</v>
      </c>
      <c r="B4" t="str">
        <f t="shared" si="0"/>
        <v>CashName_sFortuneWheel</v>
      </c>
    </row>
    <row r="5" spans="1:2">
      <c r="A5" t="s">
        <v>222</v>
      </c>
      <c r="B5" t="str">
        <f t="shared" si="0"/>
        <v>CashName_sAcquiredSpell</v>
      </c>
    </row>
    <row r="6" spans="1:2">
      <c r="A6" t="s">
        <v>230</v>
      </c>
      <c r="B6" t="str">
        <f t="shared" si="0"/>
        <v>CashName_sUnacquiredSpell</v>
      </c>
    </row>
    <row r="7" spans="1:2">
      <c r="A7" t="s">
        <v>231</v>
      </c>
      <c r="B7" t="str">
        <f t="shared" si="0"/>
        <v>CashName_sAcquiredCompanion</v>
      </c>
    </row>
    <row r="8" spans="1:2">
      <c r="A8" t="s">
        <v>232</v>
      </c>
      <c r="B8" t="str">
        <f t="shared" si="0"/>
        <v>CashName_sAcquiredCompanionPp</v>
      </c>
    </row>
    <row r="9" spans="1:2">
      <c r="A9" t="s">
        <v>233</v>
      </c>
      <c r="B9" t="str">
        <f t="shared" si="0"/>
        <v>CashName_sUnacquiredCompanion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3A04E-807C-4718-A6F6-96681A4C2F0B}">
  <dimension ref="A1:C6"/>
  <sheetViews>
    <sheetView workbookViewId="0">
      <selection activeCell="C24" sqref="C24"/>
    </sheetView>
  </sheetViews>
  <sheetFormatPr defaultRowHeight="16.5"/>
  <cols>
    <col min="2" max="2" width="15.375" bestFit="1" customWidth="1"/>
    <col min="3" max="3" width="19.25" customWidth="1"/>
  </cols>
  <sheetData>
    <row r="1" spans="1:3" ht="27" customHeight="1">
      <c r="A1" t="s">
        <v>193</v>
      </c>
      <c r="B1" t="s">
        <v>194</v>
      </c>
      <c r="C1" s="2" t="s">
        <v>195</v>
      </c>
    </row>
    <row r="2" spans="1:3">
      <c r="A2">
        <v>1</v>
      </c>
      <c r="B2">
        <v>1</v>
      </c>
      <c r="C2" t="s">
        <v>196</v>
      </c>
    </row>
    <row r="3" spans="1:3">
      <c r="A3">
        <v>2</v>
      </c>
      <c r="B3">
        <v>2</v>
      </c>
      <c r="C3" t="s">
        <v>139</v>
      </c>
    </row>
    <row r="4" spans="1:3">
      <c r="A4">
        <v>3</v>
      </c>
      <c r="B4">
        <v>3</v>
      </c>
      <c r="C4" t="s">
        <v>140</v>
      </c>
    </row>
    <row r="5" spans="1:3">
      <c r="A5">
        <v>5</v>
      </c>
      <c r="B5">
        <v>5</v>
      </c>
      <c r="C5" t="s">
        <v>197</v>
      </c>
    </row>
    <row r="6" spans="1:3">
      <c r="A6">
        <v>7</v>
      </c>
      <c r="B6">
        <v>10</v>
      </c>
      <c r="C6" t="s">
        <v>198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E9C19-2D50-4E86-8FCD-1161C8919907}">
  <dimension ref="A1:K6"/>
  <sheetViews>
    <sheetView workbookViewId="0">
      <selection activeCell="A2" sqref="A2"/>
    </sheetView>
  </sheetViews>
  <sheetFormatPr defaultRowHeight="16.5" outlineLevelCol="1"/>
  <cols>
    <col min="1" max="1" width="13.625" bestFit="1" customWidth="1"/>
    <col min="2" max="2" width="12.75" bestFit="1" customWidth="1"/>
    <col min="4" max="4" width="21.5" customWidth="1"/>
    <col min="5" max="5" width="9" customWidth="1" outlineLevel="1"/>
    <col min="6" max="6" width="10.375" customWidth="1" outlineLevel="1"/>
    <col min="7" max="9" width="9" customWidth="1" outlineLevel="1"/>
    <col min="11" max="11" width="9" customWidth="1" outlineLevel="1"/>
  </cols>
  <sheetData>
    <row r="1" spans="1:11" ht="27" customHeight="1">
      <c r="A1" t="s">
        <v>237</v>
      </c>
      <c r="B1" t="s">
        <v>216</v>
      </c>
      <c r="C1" t="s">
        <v>217</v>
      </c>
      <c r="D1" s="2" t="s">
        <v>195</v>
      </c>
      <c r="E1" t="s">
        <v>235</v>
      </c>
      <c r="F1" t="s">
        <v>55</v>
      </c>
      <c r="G1" t="s">
        <v>236</v>
      </c>
      <c r="H1" s="7" t="s">
        <v>10</v>
      </c>
      <c r="I1" s="7" t="s">
        <v>9</v>
      </c>
      <c r="K1" t="s">
        <v>234</v>
      </c>
    </row>
    <row r="2" spans="1:11">
      <c r="A2" t="b">
        <v>0</v>
      </c>
      <c r="B2" t="s">
        <v>212</v>
      </c>
      <c r="C2">
        <v>1</v>
      </c>
      <c r="D2" t="s">
        <v>242</v>
      </c>
      <c r="E2">
        <f>IF(A2,1,0)</f>
        <v>0</v>
      </c>
      <c r="F2" t="str">
        <f>B2</f>
        <v>Spell_0019</v>
      </c>
      <c r="G2">
        <f>C2</f>
        <v>1</v>
      </c>
      <c r="H2" t="str">
        <f t="shared" ref="H2" ca="1" si="0">IF(ROW()=2,I2,OFFSET(H2,-1,0)&amp;IF(LEN(I2)=0,"",","&amp;I2))</f>
        <v>{"acq":0,"id":"Spell_0019","cnt":1}</v>
      </c>
      <c r="I2" t="str">
        <f>"{"""&amp;E$1&amp;""":"&amp;E2
&amp;IF(LEN(F2)=0,"",","""&amp;F$1&amp;""":"""&amp;F2&amp;"""")
&amp;","""&amp;G$1&amp;""":"&amp;G2&amp;"}"</f>
        <v>{"acq":0,"id":"Spell_0019","cnt":1}</v>
      </c>
      <c r="K2" t="str">
        <f ca="1">"["&amp;
IF(LEFT(OFFSET(H1,COUNTA(H:H)-1,0),1)=",",SUBSTITUTE(OFFSET(H1,COUNTA(H:H)-1,0),",","",1),OFFSET(H1,COUNTA(H:H)-1,0))
&amp;"]"</f>
        <v>[{"acq":0,"id":"Spell_0019","cnt":1},{"acq":0,"id":"Spell_0018","cnt":1},{"acq":1,"id":"Spell_0001","cnt":20},{"acq":1,"id":"Spell_0002","cnt":20},{"acq":1,"id":"Spell_0003","cnt":20}]</v>
      </c>
    </row>
    <row r="3" spans="1:11">
      <c r="A3" t="b">
        <v>0</v>
      </c>
      <c r="B3" t="s">
        <v>213</v>
      </c>
      <c r="C3">
        <v>1</v>
      </c>
      <c r="D3" t="s">
        <v>242</v>
      </c>
      <c r="E3">
        <f t="shared" ref="E3:E6" si="1">IF(A3,1,0)</f>
        <v>0</v>
      </c>
      <c r="F3" t="str">
        <f t="shared" ref="F3:F6" si="2">B3</f>
        <v>Spell_0018</v>
      </c>
      <c r="G3">
        <f t="shared" ref="G3:G6" si="3">C3</f>
        <v>1</v>
      </c>
      <c r="H3" t="str">
        <f t="shared" ref="H3:H6" ca="1" si="4">IF(ROW()=2,I3,OFFSET(H3,-1,0)&amp;IF(LEN(I3)=0,"",","&amp;I3))</f>
        <v>{"acq":0,"id":"Spell_0019","cnt":1},{"acq":0,"id":"Spell_0018","cnt":1}</v>
      </c>
      <c r="I3" t="str">
        <f t="shared" ref="I3:I6" si="5">"{"""&amp;E$1&amp;""":"&amp;E3
&amp;IF(LEN(F3)=0,"",","""&amp;F$1&amp;""":"""&amp;F3&amp;"""")
&amp;","""&amp;G$1&amp;""":"&amp;G3&amp;"}"</f>
        <v>{"acq":0,"id":"Spell_0018","cnt":1}</v>
      </c>
    </row>
    <row r="4" spans="1:11">
      <c r="A4" t="b">
        <v>1</v>
      </c>
      <c r="B4" t="s">
        <v>214</v>
      </c>
      <c r="C4">
        <v>20</v>
      </c>
      <c r="D4" t="s">
        <v>239</v>
      </c>
      <c r="E4">
        <f t="shared" si="1"/>
        <v>1</v>
      </c>
      <c r="F4" t="str">
        <f t="shared" si="2"/>
        <v>Spell_0001</v>
      </c>
      <c r="G4">
        <f t="shared" si="3"/>
        <v>20</v>
      </c>
      <c r="H4" t="str">
        <f t="shared" ca="1" si="4"/>
        <v>{"acq":0,"id":"Spell_0019","cnt":1},{"acq":0,"id":"Spell_0018","cnt":1},{"acq":1,"id":"Spell_0001","cnt":20}</v>
      </c>
      <c r="I4" t="str">
        <f t="shared" si="5"/>
        <v>{"acq":1,"id":"Spell_0001","cnt":20}</v>
      </c>
    </row>
    <row r="5" spans="1:11">
      <c r="A5" t="b">
        <v>1</v>
      </c>
      <c r="B5" t="s">
        <v>215</v>
      </c>
      <c r="C5">
        <v>20</v>
      </c>
      <c r="D5" t="s">
        <v>240</v>
      </c>
      <c r="E5">
        <f t="shared" si="1"/>
        <v>1</v>
      </c>
      <c r="F5" t="str">
        <f t="shared" si="2"/>
        <v>Spell_0002</v>
      </c>
      <c r="G5">
        <f t="shared" si="3"/>
        <v>20</v>
      </c>
      <c r="H5" t="str">
        <f t="shared" ca="1" si="4"/>
        <v>{"acq":0,"id":"Spell_0019","cnt":1},{"acq":0,"id":"Spell_0018","cnt":1},{"acq":1,"id":"Spell_0001","cnt":20},{"acq":1,"id":"Spell_0002","cnt":20}</v>
      </c>
      <c r="I5" t="str">
        <f t="shared" si="5"/>
        <v>{"acq":1,"id":"Spell_0002","cnt":20}</v>
      </c>
    </row>
    <row r="6" spans="1:11">
      <c r="A6" t="b">
        <v>1</v>
      </c>
      <c r="B6" t="s">
        <v>206</v>
      </c>
      <c r="C6">
        <v>20</v>
      </c>
      <c r="D6" t="s">
        <v>241</v>
      </c>
      <c r="E6">
        <f t="shared" si="1"/>
        <v>1</v>
      </c>
      <c r="F6" t="str">
        <f t="shared" si="2"/>
        <v>Spell_0003</v>
      </c>
      <c r="G6">
        <f t="shared" si="3"/>
        <v>20</v>
      </c>
      <c r="H6" t="str">
        <f t="shared" ca="1" si="4"/>
        <v>{"acq":0,"id":"Spell_0019","cnt":1},{"acq":0,"id":"Spell_0018","cnt":1},{"acq":1,"id":"Spell_0001","cnt":20},{"acq":1,"id":"Spell_0002","cnt":20},{"acq":1,"id":"Spell_0003","cnt":20}</v>
      </c>
      <c r="I6" t="str">
        <f t="shared" si="5"/>
        <v>{"acq":1,"id":"Spell_0003","cnt":20}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0672-0A9F-4780-942F-3824D7437BB0}">
  <dimension ref="A1:K6"/>
  <sheetViews>
    <sheetView workbookViewId="0">
      <selection activeCell="H19" sqref="H19"/>
    </sheetView>
  </sheetViews>
  <sheetFormatPr defaultRowHeight="16.5" outlineLevelCol="1"/>
  <cols>
    <col min="1" max="1" width="13.625" bestFit="1" customWidth="1"/>
    <col min="2" max="2" width="12.75" bestFit="1" customWidth="1"/>
    <col min="4" max="4" width="26.75" customWidth="1"/>
    <col min="5" max="5" width="9" customWidth="1" outlineLevel="1"/>
    <col min="6" max="6" width="10.375" customWidth="1" outlineLevel="1"/>
    <col min="7" max="9" width="9" customWidth="1" outlineLevel="1"/>
    <col min="11" max="11" width="9" customWidth="1" outlineLevel="1"/>
  </cols>
  <sheetData>
    <row r="1" spans="1:11" ht="27" customHeight="1">
      <c r="A1" t="s">
        <v>229</v>
      </c>
      <c r="B1" t="s">
        <v>223</v>
      </c>
      <c r="C1" t="s">
        <v>217</v>
      </c>
      <c r="D1" s="2" t="s">
        <v>195</v>
      </c>
      <c r="E1" t="s">
        <v>235</v>
      </c>
      <c r="F1" t="s">
        <v>55</v>
      </c>
      <c r="G1" t="s">
        <v>236</v>
      </c>
      <c r="H1" s="7" t="s">
        <v>10</v>
      </c>
      <c r="I1" s="7" t="s">
        <v>9</v>
      </c>
      <c r="K1" t="s">
        <v>238</v>
      </c>
    </row>
    <row r="2" spans="1:11">
      <c r="A2">
        <v>0</v>
      </c>
      <c r="B2" t="s">
        <v>224</v>
      </c>
      <c r="C2">
        <v>1</v>
      </c>
      <c r="D2" t="s">
        <v>244</v>
      </c>
      <c r="E2">
        <f>A2</f>
        <v>0</v>
      </c>
      <c r="F2" t="str">
        <f>B2</f>
        <v>Actor2238</v>
      </c>
      <c r="G2">
        <f>C2</f>
        <v>1</v>
      </c>
      <c r="H2" t="str">
        <f t="shared" ref="H2:H6" ca="1" si="0">IF(ROW()=2,I2,OFFSET(H2,-1,0)&amp;IF(LEN(I2)=0,"",","&amp;I2))</f>
        <v>{"acq":0,"id":"Actor2238","cnt":1}</v>
      </c>
      <c r="I2" t="str">
        <f>"{"""&amp;E$1&amp;""":"&amp;E2
&amp;IF(LEN(F2)=0,"",","""&amp;F$1&amp;""":"""&amp;F2&amp;"""")
&amp;","""&amp;G$1&amp;""":"&amp;G2&amp;"}"</f>
        <v>{"acq":0,"id":"Actor2238","cnt":1}</v>
      </c>
      <c r="K2" t="str">
        <f ca="1">"["&amp;
IF(LEFT(OFFSET(H1,COUNTA(H:H)-1,0),1)=",",SUBSTITUTE(OFFSET(H1,COUNTA(H:H)-1,0),",","",1),OFFSET(H1,COUNTA(H:H)-1,0))
&amp;"]"</f>
        <v>[{"acq":0,"id":"Actor2238","cnt":1},{"acq":0,"id":"Actor0240","cnt":1},{"acq":1,"id":"Actor2103","cnt":1},{"acq":2,"id":"Actor2010","cnt":20},{"acq":1,"id":"Actor2011","cnt":1}]</v>
      </c>
    </row>
    <row r="3" spans="1:11">
      <c r="A3">
        <v>0</v>
      </c>
      <c r="B3" t="s">
        <v>225</v>
      </c>
      <c r="C3">
        <v>1</v>
      </c>
      <c r="D3" t="s">
        <v>244</v>
      </c>
      <c r="E3">
        <f t="shared" ref="E3:E6" si="1">A3</f>
        <v>0</v>
      </c>
      <c r="F3" t="str">
        <f t="shared" ref="F3:F6" si="2">B3</f>
        <v>Actor0240</v>
      </c>
      <c r="G3">
        <f t="shared" ref="G3:G6" si="3">C3</f>
        <v>1</v>
      </c>
      <c r="H3" t="str">
        <f t="shared" ca="1" si="0"/>
        <v>{"acq":0,"id":"Actor2238","cnt":1},{"acq":0,"id":"Actor0240","cnt":1}</v>
      </c>
      <c r="I3" t="str">
        <f t="shared" ref="I3:I6" si="4">"{"""&amp;E$1&amp;""":"&amp;E3
&amp;IF(LEN(F3)=0,"",","""&amp;F$1&amp;""":"""&amp;F3&amp;"""")
&amp;","""&amp;G$1&amp;""":"&amp;G3&amp;"}"</f>
        <v>{"acq":0,"id":"Actor0240","cnt":1}</v>
      </c>
    </row>
    <row r="4" spans="1:11">
      <c r="A4">
        <v>1</v>
      </c>
      <c r="B4" t="s">
        <v>226</v>
      </c>
      <c r="C4">
        <v>1</v>
      </c>
      <c r="D4" t="s">
        <v>246</v>
      </c>
      <c r="E4">
        <f t="shared" si="1"/>
        <v>1</v>
      </c>
      <c r="F4" t="str">
        <f t="shared" si="2"/>
        <v>Actor2103</v>
      </c>
      <c r="G4">
        <f t="shared" si="3"/>
        <v>1</v>
      </c>
      <c r="H4" t="str">
        <f t="shared" ca="1" si="0"/>
        <v>{"acq":0,"id":"Actor2238","cnt":1},{"acq":0,"id":"Actor0240","cnt":1},{"acq":1,"id":"Actor2103","cnt":1}</v>
      </c>
      <c r="I4" t="str">
        <f t="shared" si="4"/>
        <v>{"acq":1,"id":"Actor2103","cnt":1}</v>
      </c>
    </row>
    <row r="5" spans="1:11">
      <c r="A5">
        <v>2</v>
      </c>
      <c r="B5" t="s">
        <v>227</v>
      </c>
      <c r="C5">
        <v>20</v>
      </c>
      <c r="D5" t="s">
        <v>248</v>
      </c>
      <c r="E5">
        <f t="shared" si="1"/>
        <v>2</v>
      </c>
      <c r="F5" t="str">
        <f t="shared" si="2"/>
        <v>Actor2010</v>
      </c>
      <c r="G5">
        <f t="shared" si="3"/>
        <v>20</v>
      </c>
      <c r="H5" t="str">
        <f t="shared" ca="1" si="0"/>
        <v>{"acq":0,"id":"Actor2238","cnt":1},{"acq":0,"id":"Actor0240","cnt":1},{"acq":1,"id":"Actor2103","cnt":1},{"acq":2,"id":"Actor2010","cnt":20}</v>
      </c>
      <c r="I5" t="str">
        <f t="shared" si="4"/>
        <v>{"acq":2,"id":"Actor2010","cnt":20}</v>
      </c>
    </row>
    <row r="6" spans="1:11">
      <c r="A6">
        <v>1</v>
      </c>
      <c r="B6" t="s">
        <v>228</v>
      </c>
      <c r="C6">
        <v>1</v>
      </c>
      <c r="D6" t="s">
        <v>246</v>
      </c>
      <c r="E6">
        <f t="shared" si="1"/>
        <v>1</v>
      </c>
      <c r="F6" t="str">
        <f t="shared" si="2"/>
        <v>Actor2011</v>
      </c>
      <c r="G6">
        <f t="shared" si="3"/>
        <v>1</v>
      </c>
      <c r="H6" t="str">
        <f t="shared" ca="1" si="0"/>
        <v>{"acq":0,"id":"Actor2238","cnt":1},{"acq":0,"id":"Actor0240","cnt":1},{"acq":1,"id":"Actor2103","cnt":1},{"acq":2,"id":"Actor2010","cnt":20},{"acq":1,"id":"Actor2011","cnt":1}</v>
      </c>
      <c r="I6" t="str">
        <f t="shared" si="4"/>
        <v>{"acq":1,"id":"Actor2011","cnt":1}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77D3-4348-4144-9A8E-A1C4EEB17388}">
  <dimension ref="A1:J6"/>
  <sheetViews>
    <sheetView workbookViewId="0">
      <selection activeCell="D6" sqref="D6"/>
    </sheetView>
  </sheetViews>
  <sheetFormatPr defaultRowHeight="16.5" outlineLevelCol="1"/>
  <cols>
    <col min="2" max="2" width="9" customWidth="1" outlineLevel="1"/>
    <col min="3" max="3" width="13.625" bestFit="1" customWidth="1"/>
    <col min="4" max="4" width="13.875" bestFit="1" customWidth="1"/>
    <col min="5" max="5" width="13.875" customWidth="1" outlineLevel="1"/>
    <col min="6" max="6" width="21.625" customWidth="1"/>
    <col min="7" max="8" width="9" customWidth="1" outlineLevel="1"/>
    <col min="10" max="10" width="9" customWidth="1" outlineLevel="1"/>
  </cols>
  <sheetData>
    <row r="1" spans="1:10" ht="27" customHeight="1">
      <c r="A1" t="s">
        <v>1</v>
      </c>
      <c r="B1" t="s">
        <v>262</v>
      </c>
      <c r="C1" t="s">
        <v>259</v>
      </c>
      <c r="D1" t="s">
        <v>260</v>
      </c>
      <c r="E1" t="s">
        <v>263</v>
      </c>
      <c r="F1" s="2" t="s">
        <v>195</v>
      </c>
      <c r="G1" t="s">
        <v>10</v>
      </c>
      <c r="H1" t="s">
        <v>9</v>
      </c>
      <c r="J1" t="s">
        <v>261</v>
      </c>
    </row>
    <row r="2" spans="1:10">
      <c r="A2">
        <v>1</v>
      </c>
      <c r="B2">
        <f>A2</f>
        <v>1</v>
      </c>
      <c r="C2">
        <v>800</v>
      </c>
      <c r="D2">
        <v>2000</v>
      </c>
      <c r="E2">
        <f>D2</f>
        <v>2000</v>
      </c>
      <c r="F2" t="s">
        <v>254</v>
      </c>
      <c r="G2" t="str">
        <f t="shared" ref="G2:G6" ca="1" si="0">IF(ROW()=2,H2,OFFSET(G2,-1,0)&amp;IF(LEN(H2)=0,"",","&amp;H2))</f>
        <v>{"lv":1,"maxEn":2000}</v>
      </c>
      <c r="H2" t="str">
        <f>"{"""&amp;B$1&amp;""":"&amp;B2
&amp;","""&amp;E$1&amp;""":"&amp;E2&amp;"}"</f>
        <v>{"lv":1,"maxEn":2000}</v>
      </c>
      <c r="J2" t="str">
        <f ca="1">"["&amp;
IF(LEFT(OFFSET(G1,COUNTA(G:G)-1,0),1)=",",SUBSTITUTE(OFFSET(G1,COUNTA(G:G)-1,0),",","",1),OFFSET(G1,COUNTA(G:G)-1,0))
&amp;"]"</f>
        <v>[{"lv":1,"maxEn":2000},{"lv":2,"maxEn":3000},{"lv":3,"maxEn":4000},{"lv":4,"maxEn":5000},{"lv":5,"maxEn":6000}]</v>
      </c>
    </row>
    <row r="3" spans="1:10">
      <c r="A3">
        <v>2</v>
      </c>
      <c r="B3">
        <f t="shared" ref="B3:B6" si="1">A3</f>
        <v>2</v>
      </c>
      <c r="C3">
        <v>1200</v>
      </c>
      <c r="D3">
        <v>3000</v>
      </c>
      <c r="E3">
        <f t="shared" ref="E3:E6" si="2">D3</f>
        <v>3000</v>
      </c>
      <c r="F3" t="s">
        <v>255</v>
      </c>
      <c r="G3" t="str">
        <f t="shared" ca="1" si="0"/>
        <v>{"lv":1,"maxEn":2000},{"lv":2,"maxEn":3000}</v>
      </c>
      <c r="H3" t="str">
        <f t="shared" ref="H3:H6" si="3">"{"""&amp;B$1&amp;""":"&amp;B3
&amp;","""&amp;E$1&amp;""":"&amp;E3&amp;"}"</f>
        <v>{"lv":2,"maxEn":3000}</v>
      </c>
    </row>
    <row r="4" spans="1:10">
      <c r="A4">
        <v>3</v>
      </c>
      <c r="B4">
        <f t="shared" si="1"/>
        <v>3</v>
      </c>
      <c r="C4">
        <v>1600</v>
      </c>
      <c r="D4">
        <v>4000</v>
      </c>
      <c r="E4">
        <f t="shared" si="2"/>
        <v>4000</v>
      </c>
      <c r="F4" t="s">
        <v>256</v>
      </c>
      <c r="G4" t="str">
        <f t="shared" ca="1" si="0"/>
        <v>{"lv":1,"maxEn":2000},{"lv":2,"maxEn":3000},{"lv":3,"maxEn":4000}</v>
      </c>
      <c r="H4" t="str">
        <f t="shared" si="3"/>
        <v>{"lv":3,"maxEn":4000}</v>
      </c>
    </row>
    <row r="5" spans="1:10">
      <c r="A5">
        <v>4</v>
      </c>
      <c r="B5">
        <f t="shared" si="1"/>
        <v>4</v>
      </c>
      <c r="C5">
        <v>2000</v>
      </c>
      <c r="D5">
        <v>5000</v>
      </c>
      <c r="E5">
        <f t="shared" si="2"/>
        <v>5000</v>
      </c>
      <c r="F5" t="s">
        <v>257</v>
      </c>
      <c r="G5" t="str">
        <f t="shared" ca="1" si="0"/>
        <v>{"lv":1,"maxEn":2000},{"lv":2,"maxEn":3000},{"lv":3,"maxEn":4000},{"lv":4,"maxEn":5000}</v>
      </c>
      <c r="H5" t="str">
        <f t="shared" si="3"/>
        <v>{"lv":4,"maxEn":5000}</v>
      </c>
    </row>
    <row r="6" spans="1:10">
      <c r="A6">
        <v>5</v>
      </c>
      <c r="B6">
        <f t="shared" si="1"/>
        <v>5</v>
      </c>
      <c r="C6">
        <v>2400</v>
      </c>
      <c r="D6">
        <v>6000</v>
      </c>
      <c r="E6">
        <f t="shared" si="2"/>
        <v>6000</v>
      </c>
      <c r="F6" t="s">
        <v>258</v>
      </c>
      <c r="G6" t="str">
        <f t="shared" ca="1" si="0"/>
        <v>{"lv":1,"maxEn":2000},{"lv":2,"maxEn":3000},{"lv":3,"maxEn":4000},{"lv":4,"maxEn":5000},{"lv":5,"maxEn":6000}</v>
      </c>
      <c r="H6" t="str">
        <f t="shared" si="3"/>
        <v>{"lv":5,"maxEn":6000}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25C4-AEC9-4F29-9E45-46FABC1C10B2}">
  <dimension ref="A1:D13"/>
  <sheetViews>
    <sheetView workbookViewId="0">
      <selection activeCell="B4" sqref="B4"/>
    </sheetView>
  </sheetViews>
  <sheetFormatPr defaultRowHeight="16.5" outlineLevelCol="1"/>
  <cols>
    <col min="1" max="2" width="9" customWidth="1" outlineLevel="1"/>
    <col min="4" max="4" width="9" customWidth="1" outlineLevel="1"/>
  </cols>
  <sheetData>
    <row r="1" spans="1:4" ht="27" customHeight="1">
      <c r="A1" t="s">
        <v>58</v>
      </c>
      <c r="B1" t="s">
        <v>438</v>
      </c>
      <c r="D1" t="s">
        <v>439</v>
      </c>
    </row>
    <row r="2" spans="1:4">
      <c r="A2" t="s">
        <v>277</v>
      </c>
      <c r="B2">
        <v>100</v>
      </c>
    </row>
    <row r="3" spans="1:4">
      <c r="A3" t="s">
        <v>422</v>
      </c>
      <c r="B3">
        <v>200</v>
      </c>
    </row>
    <row r="4" spans="1:4">
      <c r="A4" t="s">
        <v>428</v>
      </c>
      <c r="B4">
        <v>50</v>
      </c>
    </row>
    <row r="5" spans="1:4">
      <c r="A5" t="s">
        <v>429</v>
      </c>
      <c r="B5">
        <v>75</v>
      </c>
    </row>
    <row r="6" spans="1:4">
      <c r="A6" t="s">
        <v>430</v>
      </c>
      <c r="B6">
        <v>100</v>
      </c>
    </row>
    <row r="7" spans="1:4">
      <c r="A7" t="s">
        <v>431</v>
      </c>
      <c r="B7">
        <v>125</v>
      </c>
    </row>
    <row r="8" spans="1:4">
      <c r="A8" t="s">
        <v>432</v>
      </c>
      <c r="B8">
        <v>150</v>
      </c>
    </row>
    <row r="9" spans="1:4">
      <c r="A9" t="s">
        <v>433</v>
      </c>
      <c r="B9">
        <v>175</v>
      </c>
    </row>
    <row r="10" spans="1:4">
      <c r="A10" t="s">
        <v>434</v>
      </c>
      <c r="B10">
        <v>200</v>
      </c>
    </row>
    <row r="11" spans="1:4">
      <c r="A11" t="s">
        <v>435</v>
      </c>
      <c r="B11">
        <v>225</v>
      </c>
    </row>
    <row r="12" spans="1:4">
      <c r="A12" t="s">
        <v>436</v>
      </c>
      <c r="B12">
        <v>250</v>
      </c>
    </row>
    <row r="13" spans="1:4">
      <c r="A13" t="s">
        <v>437</v>
      </c>
      <c r="B13">
        <v>275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ShopProductTable</vt:lpstr>
      <vt:lpstr>LevelPassTable</vt:lpstr>
      <vt:lpstr>ConsumeItemTable</vt:lpstr>
      <vt:lpstr>StageClearTable</vt:lpstr>
      <vt:lpstr>PickOneSpellTable</vt:lpstr>
      <vt:lpstr>PickOneCharacterTable</vt:lpstr>
      <vt:lpstr>BrokenEnergyTable</vt:lpstr>
      <vt:lpstr>PassAtkTable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2022-07-27T05:48:25Z</dcterms:created>
  <dcterms:modified xsi:type="dcterms:W3CDTF">2023-03-05T12:23:12Z</dcterms:modified>
</cp:coreProperties>
</file>