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BA284BAA-05D6-4B1E-9CC7-4A595657A5E6}" xr6:coauthVersionLast="47" xr6:coauthVersionMax="47" xr10:uidLastSave="{00000000-0000-0000-0000-000000000000}"/>
  <bookViews>
    <workbookView xWindow="-120" yWindow="-120" windowWidth="29040" windowHeight="158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5" i="1" l="1"/>
  <c r="E115" i="1"/>
  <c r="G114" i="1"/>
  <c r="E114" i="1"/>
  <c r="G113" i="1"/>
  <c r="E113" i="1"/>
  <c r="E112" i="1"/>
  <c r="E111" i="1"/>
  <c r="E110" i="1"/>
  <c r="G112" i="1"/>
  <c r="G111" i="1"/>
  <c r="G110" i="1"/>
  <c r="G109" i="1" l="1"/>
  <c r="E109" i="1"/>
  <c r="G108" i="1" l="1"/>
  <c r="E108" i="1"/>
  <c r="E107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4" i="1"/>
  <c r="G32" i="1"/>
  <c r="G31" i="1"/>
  <c r="G30" i="1"/>
  <c r="G29" i="1"/>
  <c r="G28" i="1"/>
  <c r="G27" i="1"/>
  <c r="G26" i="1"/>
  <c r="G25" i="1"/>
  <c r="G24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 l="1"/>
  <c r="G6" i="1"/>
  <c r="G4" i="1"/>
  <c r="G3" i="1"/>
  <c r="G2" i="1"/>
  <c r="F2" i="1" s="1"/>
  <c r="I2" i="1"/>
  <c r="F3" i="1" l="1"/>
  <c r="F4" i="1" s="1"/>
  <c r="E106" i="1"/>
  <c r="E105" i="1" l="1"/>
  <c r="E104" i="1"/>
  <c r="E56" i="1"/>
  <c r="E55" i="1"/>
  <c r="E54" i="1"/>
  <c r="E103" i="1"/>
  <c r="E102" i="1"/>
  <c r="E101" i="1"/>
  <c r="E100" i="1"/>
  <c r="E99" i="1"/>
  <c r="E98" i="1"/>
  <c r="E97" i="1"/>
  <c r="E53" i="1"/>
  <c r="E52" i="1"/>
  <c r="E51" i="1"/>
  <c r="E50" i="1"/>
  <c r="E49" i="1"/>
  <c r="E48" i="1"/>
  <c r="E47" i="1"/>
  <c r="E46" i="1"/>
  <c r="E31" i="1"/>
  <c r="E96" i="1"/>
  <c r="E71" i="1"/>
  <c r="E68" i="1"/>
  <c r="E64" i="1"/>
  <c r="E17" i="1"/>
  <c r="E95" i="1"/>
  <c r="E94" i="1" l="1"/>
  <c r="E93" i="1"/>
  <c r="E92" i="1" l="1"/>
  <c r="E79" i="1" l="1"/>
  <c r="E80" i="1"/>
  <c r="E78" i="1"/>
  <c r="E77" i="1"/>
  <c r="E76" i="1"/>
  <c r="E75" i="1"/>
  <c r="E74" i="1"/>
  <c r="E72" i="1"/>
  <c r="E73" i="1"/>
  <c r="E6" i="1"/>
  <c r="E70" i="1"/>
  <c r="E69" i="1"/>
  <c r="E65" i="1"/>
  <c r="E91" i="1" l="1"/>
  <c r="E90" i="1"/>
  <c r="E89" i="1"/>
  <c r="E88" i="1"/>
  <c r="E87" i="1"/>
  <c r="E86" i="1"/>
  <c r="E85" i="1"/>
  <c r="E84" i="1"/>
  <c r="E83" i="1"/>
  <c r="E82" i="1"/>
  <c r="E81" i="1"/>
  <c r="E67" i="1"/>
  <c r="E66" i="1"/>
  <c r="E63" i="1"/>
  <c r="E62" i="1"/>
  <c r="E61" i="1"/>
  <c r="E60" i="1"/>
  <c r="E59" i="1"/>
  <c r="E58" i="1"/>
  <c r="E57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D35" i="1"/>
  <c r="G35" i="1" s="1"/>
  <c r="D33" i="1"/>
  <c r="G33" i="1" s="1"/>
  <c r="D23" i="1" l="1"/>
  <c r="G23" i="1" s="1"/>
  <c r="D5" i="1" l="1"/>
  <c r="G5" i="1" s="1"/>
  <c r="F5" i="1" s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l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I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<sst xmlns="http://schemas.openxmlformats.org/spreadsheetml/2006/main" count="218" uniqueCount="168">
  <si>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</si>
  <si>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</si>
  <si>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</si>
  <si>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</si>
  <si>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</si>
  <si>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</si>
  <si>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</si>
  <si>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</si>
  <si>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</si>
  <si>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</si>
  <si>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</si>
  <si>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</si>
  <si>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</si>
  <si>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</si>
  <si>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</si>
  <si>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</si>
  <si>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</si>
  <si>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</si>
  <si>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</si>
  <si>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</si>
  <si>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</si>
  <si>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</si>
  <si>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</si>
  <si>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</si>
  <si>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</si>
  <si>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</si>
  <si>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</si>
  <si>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</si>
  <si>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</si>
  <si>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</si>
  <si>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</si>
  <si>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GachaActorMaxTrp</t>
    <phoneticPr fontId="1" type="noConversion"/>
  </si>
  <si>
    <t>MaxActorLevel</t>
    <phoneticPr fontId="1" type="noConversion"/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</si>
  <si>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</si>
  <si>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</si>
  <si>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</si>
  <si>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</si>
  <si>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</si>
  <si>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</si>
  <si>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</si>
  <si>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</si>
  <si>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</si>
  <si>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</si>
  <si>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</si>
  <si>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</si>
  <si>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</si>
  <si>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</si>
  <si>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</si>
  <si>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</si>
  <si>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</si>
  <si>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</si>
  <si>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</si>
  <si>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</si>
  <si>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</si>
  <si>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</si>
  <si>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</si>
  <si>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</si>
  <si>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</si>
  <si>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</si>
  <si>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</si>
  <si>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</si>
  <si>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</si>
  <si>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</si>
  <si>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</si>
  <si>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</si>
  <si>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</si>
  <si>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</si>
  <si>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</si>
  <si>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</si>
  <si>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</si>
  <si>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</si>
  <si>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</si>
  <si>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</si>
  <si>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</si>
  <si>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</si>
  <si>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</si>
  <si>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</si>
  <si>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</si>
  <si>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</si>
  <si>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</si>
  <si>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</si>
  <si>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</si>
  <si>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</si>
  <si>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</si>
  <si>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</si>
  <si>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</si>
  <si>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</si>
  <si>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</si>
  <si>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</si>
  <si>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</si>
  <si>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</si>
  <si>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</si>
  <si>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</si>
  <si>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</si>
  <si>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</si>
  <si>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</si>
  <si>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</si>
  <si>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</si>
  <si>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</si>
  <si>
    <t>TimeSecToGetOneTicket</t>
    <phoneticPr fontId="1" type="noConversion"/>
  </si>
  <si>
    <t>rushDefMx</t>
    <phoneticPr fontId="1" type="noConversion"/>
  </si>
  <si>
    <t>bossDefMx</t>
    <phoneticPr fontId="1" type="noConversion"/>
  </si>
  <si>
    <t>MaxBossBattle</t>
    <phoneticPr fontId="1" type="noConversion"/>
  </si>
  <si>
    <t>bossBattleMx</t>
    <phoneticPr fontId="1" type="noConversion"/>
  </si>
  <si>
    <t>MaxBossBattleXpLevel</t>
    <phoneticPr fontId="1" type="noConversion"/>
  </si>
  <si>
    <t>BossBattleDailyCount</t>
    <phoneticPr fontId="1" type="noConversion"/>
  </si>
  <si>
    <t>BossBattleDailyBonusTimes</t>
    <phoneticPr fontId="1" type="noConversion"/>
  </si>
  <si>
    <t>BossBattleRegenDelay100</t>
  </si>
  <si>
    <t>BossBattleRegenTickDelay100</t>
  </si>
  <si>
    <t>BossBattleRegenHpRatio100</t>
  </si>
  <si>
    <t>MaxBossBattleDifficulty</t>
  </si>
  <si>
    <t>BossBattleXpLevelBonus100</t>
    <phoneticPr fontId="1" type="noConversion"/>
  </si>
  <si>
    <t>보스별 레벨당 추뎀(1레벨=&gt;0%추가)</t>
    <phoneticPr fontId="1" type="noConversion"/>
  </si>
  <si>
    <t>BossBattleRefreshPrice</t>
    <phoneticPr fontId="1" type="noConversion"/>
  </si>
  <si>
    <t>bossBattleXpLev</t>
    <phoneticPr fontId="1" type="noConversion"/>
  </si>
  <si>
    <t>OfficialCafe</t>
  </si>
  <si>
    <t>OfficialTelegram</t>
  </si>
  <si>
    <t>InvincibleTime10</t>
    <phoneticPr fontId="1" type="noConversion"/>
  </si>
  <si>
    <t>TrapDamage10</t>
    <phoneticPr fontId="1" type="noConversion"/>
  </si>
  <si>
    <t>MaxPointShopAttackLevel</t>
    <phoneticPr fontId="1" type="noConversion"/>
  </si>
  <si>
    <t>SummonWeightThreshold100</t>
    <phoneticPr fontId="1" type="noConversion"/>
  </si>
  <si>
    <t>MissionEnergyGoldDefense</t>
  </si>
  <si>
    <t>GoldDefenseDailyCount</t>
    <phoneticPr fontId="1" type="noConversion"/>
  </si>
  <si>
    <t>MaxGoldDefense</t>
    <phoneticPr fontId="1" type="noConversion"/>
  </si>
  <si>
    <t>goldDefMx</t>
    <phoneticPr fontId="1" type="noConversion"/>
  </si>
  <si>
    <t>SubQuestGoldDoubleDiamond</t>
    <phoneticPr fontId="1" type="noConversion"/>
  </si>
  <si>
    <t>FastBossClearLowBase</t>
    <phoneticPr fontId="1" type="noConversion"/>
  </si>
  <si>
    <t>이 층 이하면 리미트 2배 적용</t>
    <phoneticPr fontId="1" type="noConversion"/>
  </si>
  <si>
    <t>Pet1StarAttackRate100</t>
    <phoneticPr fontId="1" type="noConversion"/>
  </si>
  <si>
    <t>Pet2StarAttackRate100</t>
    <phoneticPr fontId="1" type="noConversion"/>
  </si>
  <si>
    <t>Pet3StarAttackRate100</t>
    <phoneticPr fontId="1" type="noConversion"/>
  </si>
  <si>
    <t>Pet4StarAttackRate100</t>
    <phoneticPr fontId="1" type="noConversion"/>
  </si>
  <si>
    <t>Pet5StarAttackRate100</t>
    <phoneticPr fontId="1" type="noConversion"/>
  </si>
  <si>
    <t>펫 공격자 성급에 따른 공격 효과</t>
    <phoneticPr fontId="1" type="noConversion"/>
  </si>
  <si>
    <t>PetDamageRandomMin100</t>
    <phoneticPr fontId="1" type="noConversion"/>
  </si>
  <si>
    <t>PetDamageRandomMax100</t>
    <phoneticPr fontId="1" type="noConversion"/>
  </si>
  <si>
    <t>PetStarDiff100</t>
    <phoneticPr fontId="1" type="noConversion"/>
  </si>
  <si>
    <t>양수음수에 따라 공식이 달라짐</t>
    <phoneticPr fontId="1" type="noConversion"/>
  </si>
  <si>
    <t>펫 뎀지 편차 랜덤 전투1회 동안 고정</t>
    <phoneticPr fontId="1" type="noConversion"/>
  </si>
  <si>
    <t>SpellGachaLevelAccumulatedCount</t>
    <phoneticPr fontId="1" type="noConversion"/>
  </si>
  <si>
    <t>RepeatDamageMinValue10000</t>
    <phoneticPr fontId="1" type="noConversion"/>
  </si>
  <si>
    <t>GoldRewardIconLargeBase</t>
    <phoneticPr fontId="1" type="noConversion"/>
  </si>
  <si>
    <t>GoldRewardIconMediumBase</t>
    <phoneticPr fontId="1" type="noConversion"/>
  </si>
  <si>
    <t>DiaRewardIconLargeBase</t>
    <phoneticPr fontId="1" type="noConversion"/>
  </si>
  <si>
    <t>DiaRewardIconMediumBase</t>
    <phoneticPr fontId="1" type="noConversion"/>
  </si>
  <si>
    <t>EnergyRewardIconLargeBase</t>
    <phoneticPr fontId="1" type="noConversion"/>
  </si>
  <si>
    <t>EnergyRewardIconMediumBase</t>
    <phoneticPr fontId="1" type="noConversion"/>
  </si>
  <si>
    <t>https://discord.gg/GJ6TvcFB</t>
    <phoneticPr fontId="1" type="noConversion"/>
  </si>
  <si>
    <t>https://cafe.naver.com/daughteridle</t>
    <phoneticPr fontId="1" type="noConversion"/>
  </si>
  <si>
    <t>0, 25, 100, 400, 1600, 4200, 8500, 13500, 19000, 25500, 33000, 41500, 50500, 60000</t>
    <phoneticPr fontId="1" type="noConversion"/>
  </si>
  <si>
    <t>PetBattle01Time10</t>
  </si>
  <si>
    <t>PetBattle02Time10</t>
  </si>
  <si>
    <t>PetBattle03Time10</t>
  </si>
  <si>
    <t>RobotDefenseOn</t>
    <phoneticPr fontId="1" type="noConversion"/>
  </si>
  <si>
    <t>RobotDefenseDailyCount</t>
    <phoneticPr fontId="1" type="noConversion"/>
  </si>
  <si>
    <t>EventpointEnergy10</t>
    <phoneticPr fontId="1" type="noConversion"/>
  </si>
  <si>
    <t>테이블연결</t>
    <phoneticPr fontId="1" type="noConversion"/>
  </si>
  <si>
    <t>Jason화</t>
    <phoneticPr fontId="1" type="noConversion"/>
  </si>
  <si>
    <t>RobotDefenseStageId</t>
    <phoneticPr fontId="1" type="noConversion"/>
  </si>
  <si>
    <t>MaxRobotDefense</t>
    <phoneticPr fontId="1" type="noConversion"/>
  </si>
  <si>
    <t>robotDefMx</t>
    <phoneticPr fontId="1" type="noConversion"/>
  </si>
  <si>
    <t>RobotDefenseTimeSec</t>
    <phoneticPr fontId="1" type="noConversion"/>
  </si>
  <si>
    <t>RobotDefenseStandardHpMin</t>
  </si>
  <si>
    <t>RobotDefenseStandardHpMax</t>
  </si>
  <si>
    <t>RobotDefenseCountUpRequired</t>
    <phoneticPr fontId="1" type="noConversion"/>
  </si>
  <si>
    <t>MaxDroneAtkLevel</t>
    <phoneticPr fontId="1" type="noConversion"/>
  </si>
  <si>
    <t>RobotDefenseMoveSpeedRate100</t>
    <phoneticPr fontId="1" type="noConversion"/>
  </si>
  <si>
    <t>RobotDefenseCoolSec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</si>
</sst>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I115"/>
  <sheetViews>
    <sheetView tabSelected="1" workbookViewId="0">
      <pane ySplit="1" topLeftCell="A2" activePane="bottomLeft" state="frozen"/>
      <selection pane="bottomLeft" activeCell="A12" sqref="A12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5" max="7" width="9" customWidth="1" outlineLevel="1"/>
    <col min="9" max="9" width="9" customWidth="1" outlineLevel="1"/>
  </cols>
  <sheetData>
    <row r="1" spans="1:9" ht="27" customHeight="1">
      <c r="A1" t="s">
        <v>0</v>
      </c>
      <c r="B1" t="s">
        <v>1</v>
      </c>
      <c r="C1" t="s">
        <v>2</v>
      </c>
      <c r="D1" t="s">
        <v>3</v>
      </c>
      <c r="E1" t="s">
        <v>93</v>
      </c>
      <c r="F1" t="s">
        <v>156</v>
      </c>
      <c r="G1" t="s">
        <v>157</v>
      </c>
      <c r="I1" t="s">
        <v>4</v>
      </c>
    </row>
    <row r="2" spans="1:9">
      <c r="A2" s="1" t="s">
        <v>5</v>
      </c>
      <c r="B2" t="s">
        <v>4</v>
      </c>
      <c r="C2" t="s">
        <v>9</v>
      </c>
      <c r="D2">
        <v>600</v>
      </c>
      <c r="E2">
        <f>COUNTIF(A:A,A2)</f>
        <v>1</v>
      </c>
      <c r="F2" t="str">
        <f ca="1">IF(ROW()=2,G2,OFFSET(F2,-1,0)&amp;IF(LEN(G2)=0,"",","&amp;G2))</f>
        <v>"MaxPlayerLevel":600</v>
      </c>
      <c r="G2" t="str">
        <f>""""&amp;A2&amp;""":"&amp;D2</f>
        <v>"MaxPlayerLevel":600</v>
      </c>
      <c r="I2" t="str">
        <f>"{"""&amp;
A2&amp;""":"&amp;VLOOKUP(A2,$A:$D,MATCH($D$1,$A$1:$D$1,0),0)&amp;","""&amp;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A16&amp;""":"&amp;VLOOKUP(A16,$A:$D,MATCH($D$1,$A$1:$D$1,0),0)&amp;","""&amp;
A20&amp;""":"&amp;VLOOKUP(A20,$A:$D,MATCH($D$1,$A$1:$D$1,0),0)&amp;","""&amp;
A27&amp;""":"&amp;VLOOKUP(A27,$A:$D,MATCH($D$1,$A$1:$D$1,0),0)&amp;","""&amp;
A28&amp;""":"&amp;VLOOKUP(A28,$A:$D,MATCH($D$1,$A$1:$D$1,0),0)&amp;","""&amp;
A29&amp;""":"&amp;VLOOKUP(A29,$A:$D,MATCH($D$1,$A$1:$D$1,0),0)&amp;","""&amp;
A30&amp;""":"&amp;VLOOKUP(A30,$A:$D,MATCH($D$1,$A$1:$D$1,0),0)&amp;","""&amp;
A32&amp;""":"&amp;VLOOKUP(A32,$A:$D,MATCH($D$1,$A$1:$D$1,0),0)&amp;","""&amp;
A59&amp;""":"&amp;VLOOKUP(A59,$A:$D,MATCH($D$1,$A$1:$D$1,0),0)&amp;","""&amp;
A75&amp;""":"&amp;VLOOKUP(A75,$A:$D,MATCH($D$1,$A$1:$D$1,0),0)&amp;","""&amp;
A76&amp;""":"&amp;VLOOKUP(A76,$A:$D,MATCH($D$1,$A$1:$D$1,0),0)&amp;","""&amp;
A77&amp;""":"&amp;VLOOKUP(A77,$A:$D,MATCH($D$1,$A$1:$D$1,0),0)&amp;","""&amp;
A78&amp;""":"&amp;VLOOKUP(A78,$A:$D,MATCH($D$1,$A$1:$D$1,0),0)&amp;","""&amp;
A79&amp;""":"&amp;VLOOKUP(A79,$A:$D,MATCH($D$1,$A$1:$D$1,0),0)&amp;","""&amp;
A80&amp;""":"&amp;VLOOKUP(A80,$A:$D,MATCH($D$1,$A$1:$D$1,0),0)&amp;","""&amp;
A82&amp;""":"&amp;VLOOKUP(A82,$A:$D,MATCH($D$1,$A$1:$D$1,0),0)&amp;","""&amp;
A89&amp;""":"&amp;VLOOKUP(A89,$A:$D,MATCH($D$1,$A$1:$D$1,0),0)&amp;","""&amp;
A90&amp;""":"&amp;VLOOKUP(A90,$A:$D,MATCH($D$1,$A$1:$D$1,0),0)&amp;","""&amp;
A91&amp;""":"&amp;VLOOKUP(A91,$A:$D,MATCH($D$1,$A$1:$D$1,0),0)&amp;","""&amp;
A93&amp;""":"&amp;VLOOKUP(A93,$A:$D,MATCH($D$1,$A$1:$D$1,0),0)&amp;","""&amp;
A94&amp;""":"&amp;VLOOKUP(A94,$A:$D,MATCH($D$1,$A$1:$D$1,0),0)&amp;","""&amp;
A96&amp;""":"&amp;VLOOKUP(A96,$A:$D,MATCH($D$1,$A$1:$D$1,0),0)&amp;","""&amp;
A97&amp;""":"&amp;VLOOKUP(A97,$A:$D,MATCH($D$1,$A$1:$D$1,0),0)&amp;","""&amp;
A106&amp;""":"&amp;VLOOKUP(A106,$A:$D,MATCH($D$1,$A$1:$D$1,0),0)
&amp;"}"</f>
        <v>{"MaxPlayerLevel":600,"GachaEnergy":10,"Gacha1Event":1,"Gacha2Events":2,"Gacha3Events":5,"Gacha1BrokenEnergy":1,"Gacha2BrokenEnergys":2,"Gacha3BrokenEnergys":3,"FirstGoldBox":240,"FastClearJumpStep":10,"FastBossClearStartBase":17,"FastBossClearEndBase":30,"FastBossClearRateLimit10000":300,"MaxPetCountStep":9,"FortuneWheelGolden":10,"BossBattleDailyBonusTimes":5,"BossBattleRegenDelay100":500,"BossBattleRegenTickDelay100":120,"BossBattleRegenHpRatio100":8,"BossBattleXpLevelBonus100":7,"MaxBossBattleDifficulty":28,"AnalysisBoostRate":3,"AttendanceEarlyEnergy":30,"MinimumStrikeDamageRate10000":1200,"MaximumStrikeDamageRate10000":3330,"InvincibleTime10":6,"TrapDamage10":10,"SubQuestGoldDoubleDiamond":5,"RepeatDamageMinValue10000":1750,"EventpointEnergy10":15}</v>
      </c>
    </row>
    <row r="3" spans="1:9">
      <c r="A3" s="1" t="s">
        <v>10</v>
      </c>
      <c r="B3" t="s">
        <v>14</v>
      </c>
      <c r="D3">
        <v>700</v>
      </c>
      <c r="E3">
        <f>COUNTIF(A:A,A3)</f>
        <v>1</v>
      </c>
      <c r="F3" t="str">
        <f t="shared" ref="F3:F66" ca="1" si="0">IF(ROW()=2,G3,OFFSET(F3,-1,0)&amp;IF(LEN(G3)=0,"",","&amp;G3))</f>
        <v>"MaxPlayerLevel":600,"MaxStage":700</v>
      </c>
      <c r="G3" t="str">
        <f t="shared" ref="G3:G11" si="1">""""&amp;A3&amp;""":"&amp;D3</f>
        <v>"MaxStage":700</v>
      </c>
    </row>
    <row r="4" spans="1:9">
      <c r="A4" s="4" t="s">
        <v>32</v>
      </c>
      <c r="D4">
        <v>20</v>
      </c>
      <c r="E4">
        <f>COUNTIF(A:A,A4)</f>
        <v>1</v>
      </c>
      <c r="F4" t="str">
        <f t="shared" ca="1" si="0"/>
        <v>"MaxPlayerLevel":600,"MaxStage":700,"MaxActorLevel":20</v>
      </c>
      <c r="G4" t="str">
        <f t="shared" si="1"/>
        <v>"MaxActorLevel":20</v>
      </c>
      <c r="I4" t="str">
        <f ca="1">"{"&amp;
IF(LEFT(OFFSET(F1,COUNTA(F:F)-1,0),1)=",",SUBSTITUTE(OFFSET(F1,COUNTA(F:F)-1,0),",","",1),OFFSET(F1,COUNTA(F:F)-1,0))
&amp;"}"</f>
        <v>{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,"DiaRewardIconLargeBase":160,"DiaRewardIconMediumBase":55,"EnergyRewardIconLargeBase":520,"EnergyRewardIconMediumBase":180,"RobotDefenseOn":1,"RobotDefenseDailyCount":3,"EventpointEnergy10":15,"RobotDefenseStageId":90100,"MaxRobotDefense":6,"RobotDefenseTimeSec":300,"RobotDefenseStandardHpMin":100,"RobotDefenseStandardHpMax":100000,"RobotDefenseCountUpRequired":10,"MaxDroneAtkLevel":200,"RobotDefenseMoveSpeedRate100":80,"RobotDefenseCoolSec":3600}</v>
      </c>
    </row>
    <row r="5" spans="1:9">
      <c r="A5" t="s">
        <v>17</v>
      </c>
      <c r="D5">
        <f>576/3</f>
        <v>192</v>
      </c>
      <c r="E5">
        <f>COUNTIF(A:A,A5)</f>
        <v>1</v>
      </c>
      <c r="F5" t="str">
        <f t="shared" ca="1" si="0"/>
        <v>"MaxPlayerLevel":600,"MaxStage":700,"MaxActorLevel":20,"TimeSecToGetOneEnergy":192</v>
      </c>
      <c r="G5" t="str">
        <f t="shared" si="1"/>
        <v>"TimeSecToGetOneEnergy":192</v>
      </c>
    </row>
    <row r="6" spans="1:9">
      <c r="A6" t="s">
        <v>99</v>
      </c>
      <c r="D6">
        <v>960</v>
      </c>
      <c r="E6">
        <f>COUNTIF(A:A,A6)</f>
        <v>1</v>
      </c>
      <c r="F6" t="str">
        <f t="shared" ca="1" si="0"/>
        <v>"MaxPlayerLevel":600,"MaxStage":700,"MaxActorLevel":20,"TimeSecToGetOneEnergy":192,"TimeSecToGetOneTicket":960</v>
      </c>
      <c r="G6" t="str">
        <f t="shared" si="1"/>
        <v>"TimeSecToGetOneTicket":960</v>
      </c>
    </row>
    <row r="7" spans="1:9">
      <c r="A7" t="s">
        <v>6</v>
      </c>
      <c r="D7">
        <v>1</v>
      </c>
      <c r="E7">
        <f>COUNTIF(A:A,A7)</f>
        <v>1</v>
      </c>
      <c r="F7" t="str">
        <f t="shared" ca="1" si="0"/>
        <v>"MaxPlayerLevel":600,"MaxStage":700,"MaxActorLevel":20,"TimeSecToGetOneEnergy":192,"TimeSecToGetOneTicket":960,"SubLevelFightValueLine1":1</v>
      </c>
      <c r="G7" t="str">
        <f t="shared" si="1"/>
        <v>"SubLevelFightValueLine1":1</v>
      </c>
    </row>
    <row r="8" spans="1:9">
      <c r="A8" t="s">
        <v>7</v>
      </c>
      <c r="D8">
        <v>2</v>
      </c>
      <c r="E8">
        <f>COUNTIF(A:A,A8)</f>
        <v>1</v>
      </c>
      <c r="F8" t="str">
        <f t="shared" ca="1" si="0"/>
        <v>"MaxPlayerLevel":600,"MaxStage":700,"MaxActorLevel":20,"TimeSecToGetOneEnergy":192,"TimeSecToGetOneTicket":960,"SubLevelFightValueLine1":1,"SubLevelFightValueLine2":2</v>
      </c>
      <c r="G8" t="str">
        <f t="shared" si="1"/>
        <v>"SubLevelFightValueLine2":2</v>
      </c>
    </row>
    <row r="9" spans="1:9">
      <c r="A9" t="s">
        <v>8</v>
      </c>
      <c r="D9">
        <v>3</v>
      </c>
      <c r="E9">
        <f>COUNTIF(A:A,A9)</f>
        <v>1</v>
      </c>
      <c r="F9" t="str">
        <f t="shared" ca="1" si="0"/>
        <v>"MaxPlayerLevel":600,"MaxStage":700,"MaxActorLevel":20,"TimeSecToGetOneEnergy":192,"TimeSecToGetOneTicket":960,"SubLevelFightValueLine1":1,"SubLevelFightValueLine2":2,"SubLevelFightValueLine3":3</v>
      </c>
      <c r="G9" t="str">
        <f t="shared" si="1"/>
        <v>"SubLevelFightValueLine3":3</v>
      </c>
    </row>
    <row r="10" spans="1:9">
      <c r="A10" s="1" t="s">
        <v>18</v>
      </c>
      <c r="B10" t="s">
        <v>4</v>
      </c>
      <c r="D10">
        <v>10</v>
      </c>
      <c r="E10">
        <f>COUNTIF(A:A,A10)</f>
        <v>1</v>
      </c>
      <c r="F10" t="str">
        <f t="shared" ca="1" si="0"/>
        <v>"MaxPlayerLevel":600,"MaxStage":700,"MaxActorLevel":20,"TimeSecToGetOneEnergy":192,"TimeSecToGetOneTicket":960,"SubLevelFightValueLine1":1,"SubLevelFightValueLine2":2,"SubLevelFightValueLine3":3,"GachaEnergy":10</v>
      </c>
      <c r="G10" t="str">
        <f t="shared" si="1"/>
        <v>"GachaEnergy":10</v>
      </c>
    </row>
    <row r="11" spans="1:9">
      <c r="A11" s="1" t="s">
        <v>19</v>
      </c>
      <c r="B11" t="s">
        <v>4</v>
      </c>
      <c r="D11">
        <v>1</v>
      </c>
      <c r="E11">
        <f>COUNTIF(A:A,A11)</f>
        <v>1</v>
      </c>
      <c r="F11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</v>
      </c>
      <c r="G11" t="str">
        <f t="shared" si="1"/>
        <v>"Gacha1Event":1</v>
      </c>
    </row>
    <row r="12" spans="1:9">
      <c r="A12" s="1" t="s">
        <v>20</v>
      </c>
      <c r="B12" t="s">
        <v>4</v>
      </c>
      <c r="D12">
        <v>2</v>
      </c>
      <c r="E12">
        <f>COUNTIF(A:A,A12)</f>
        <v>1</v>
      </c>
      <c r="F12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</v>
      </c>
      <c r="G12" t="str">
        <f t="shared" ref="G12:G75" si="2">""""&amp;A12&amp;""":"&amp;D12</f>
        <v>"Gacha2Events":2</v>
      </c>
    </row>
    <row r="13" spans="1:9">
      <c r="A13" s="1" t="s">
        <v>21</v>
      </c>
      <c r="B13" t="s">
        <v>4</v>
      </c>
      <c r="D13">
        <v>5</v>
      </c>
      <c r="E13">
        <f>COUNTIF(A:A,A13)</f>
        <v>1</v>
      </c>
      <c r="F13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</v>
      </c>
      <c r="G13" t="str">
        <f t="shared" si="2"/>
        <v>"Gacha3Events":5</v>
      </c>
    </row>
    <row r="14" spans="1:9">
      <c r="A14" s="1" t="s">
        <v>22</v>
      </c>
      <c r="B14" t="s">
        <v>4</v>
      </c>
      <c r="D14">
        <v>1</v>
      </c>
      <c r="E14">
        <f>COUNTIF(A:A,A14)</f>
        <v>1</v>
      </c>
      <c r="F14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</v>
      </c>
      <c r="G14" t="str">
        <f t="shared" si="2"/>
        <v>"Gacha1BrokenEnergy":1</v>
      </c>
    </row>
    <row r="15" spans="1:9">
      <c r="A15" s="1" t="s">
        <v>23</v>
      </c>
      <c r="B15" t="s">
        <v>4</v>
      </c>
      <c r="D15">
        <v>2</v>
      </c>
      <c r="E15">
        <f>COUNTIF(A:A,A15)</f>
        <v>1</v>
      </c>
      <c r="F15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</v>
      </c>
      <c r="G15" t="str">
        <f t="shared" si="2"/>
        <v>"Gacha2BrokenEnergys":2</v>
      </c>
    </row>
    <row r="16" spans="1:9">
      <c r="A16" s="1" t="s">
        <v>25</v>
      </c>
      <c r="B16" t="s">
        <v>24</v>
      </c>
      <c r="D16">
        <v>3</v>
      </c>
      <c r="E16">
        <f>COUNTIF(A:A,A16)</f>
        <v>1</v>
      </c>
      <c r="F16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</v>
      </c>
      <c r="G16" t="str">
        <f t="shared" si="2"/>
        <v>"Gacha3BrokenEnergys":3</v>
      </c>
    </row>
    <row r="17" spans="1:7">
      <c r="A17" s="4" t="s">
        <v>120</v>
      </c>
      <c r="D17">
        <v>90</v>
      </c>
      <c r="E17">
        <f>COUNTIF(A:A,A17)</f>
        <v>1</v>
      </c>
      <c r="F17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</v>
      </c>
      <c r="G17" t="str">
        <f t="shared" si="2"/>
        <v>"SummonWeightThreshold100":90</v>
      </c>
    </row>
    <row r="18" spans="1:7">
      <c r="A18" t="s">
        <v>11</v>
      </c>
      <c r="D18">
        <v>1</v>
      </c>
      <c r="E18">
        <f>COUNTIF(A:A,A18)</f>
        <v>1</v>
      </c>
      <c r="F18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</v>
      </c>
      <c r="G18" t="str">
        <f t="shared" si="2"/>
        <v>"GoldBoxTurnMin":1</v>
      </c>
    </row>
    <row r="19" spans="1:7">
      <c r="A19" t="s">
        <v>12</v>
      </c>
      <c r="D19">
        <v>50</v>
      </c>
      <c r="E19">
        <f>COUNTIF(A:A,A19)</f>
        <v>1</v>
      </c>
      <c r="F19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</v>
      </c>
      <c r="G19" t="str">
        <f t="shared" si="2"/>
        <v>"GoldBoxTurnMax":50</v>
      </c>
    </row>
    <row r="20" spans="1:7">
      <c r="A20" s="1" t="s">
        <v>13</v>
      </c>
      <c r="B20" t="s">
        <v>4</v>
      </c>
      <c r="D20">
        <v>240</v>
      </c>
      <c r="E20">
        <f>COUNTIF(A:A,A20)</f>
        <v>1</v>
      </c>
      <c r="F20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</v>
      </c>
      <c r="G20" t="str">
        <f t="shared" si="2"/>
        <v>"FirstGoldBox":240</v>
      </c>
    </row>
    <row r="21" spans="1:7">
      <c r="A21" s="2" t="s">
        <v>15</v>
      </c>
      <c r="B21" t="s">
        <v>26</v>
      </c>
      <c r="D21">
        <v>1500</v>
      </c>
      <c r="E21">
        <f>COUNTIF(A:A,A21)</f>
        <v>1</v>
      </c>
      <c r="F21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</v>
      </c>
      <c r="G21" t="str">
        <f t="shared" si="2"/>
        <v>"MaxAnalysisLevel":1500</v>
      </c>
    </row>
    <row r="22" spans="1:7">
      <c r="A22" t="s">
        <v>16</v>
      </c>
      <c r="D22">
        <v>1750</v>
      </c>
      <c r="E22">
        <f>COUNTIF(A:A,A22)</f>
        <v>1</v>
      </c>
      <c r="F22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</v>
      </c>
      <c r="G22" t="str">
        <f t="shared" si="2"/>
        <v>"MaxGuideQuestId":1750</v>
      </c>
    </row>
    <row r="23" spans="1:7">
      <c r="A23" s="5" t="s">
        <v>72</v>
      </c>
      <c r="D23">
        <f>3*24*60*60</f>
        <v>259200</v>
      </c>
      <c r="E23">
        <f>COUNTIF(A:A,A23)</f>
        <v>1</v>
      </c>
      <c r="F23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</v>
      </c>
      <c r="G23" t="str">
        <f t="shared" si="2"/>
        <v>"MaxBrokenGivenTime":259200</v>
      </c>
    </row>
    <row r="24" spans="1:7">
      <c r="A24" s="5" t="s">
        <v>73</v>
      </c>
      <c r="D24">
        <v>5</v>
      </c>
      <c r="E24">
        <f>COUNTIF(A:A,A24)</f>
        <v>1</v>
      </c>
      <c r="F24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</v>
      </c>
      <c r="G24" t="str">
        <f t="shared" si="2"/>
        <v>"MaxBrokenStep":5</v>
      </c>
    </row>
    <row r="25" spans="1:7">
      <c r="A25" s="3" t="s">
        <v>27</v>
      </c>
      <c r="D25">
        <v>1000</v>
      </c>
      <c r="E25">
        <f>COUNTIF(A:A,A25)</f>
        <v>1</v>
      </c>
      <c r="F25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</v>
      </c>
      <c r="G25" t="str">
        <f t="shared" si="2"/>
        <v>"MaxTotalSpellLevel":1000</v>
      </c>
    </row>
    <row r="26" spans="1:7">
      <c r="A26" t="s">
        <v>31</v>
      </c>
      <c r="D26">
        <v>5</v>
      </c>
      <c r="E26">
        <f>COUNTIF(A:A,A26)</f>
        <v>1</v>
      </c>
      <c r="F26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</v>
      </c>
      <c r="G26" t="str">
        <f t="shared" si="2"/>
        <v>"GachaActorMaxTrp":5</v>
      </c>
    </row>
    <row r="27" spans="1:7">
      <c r="A27" s="1" t="s">
        <v>33</v>
      </c>
      <c r="B27" t="s">
        <v>4</v>
      </c>
      <c r="D27">
        <v>10</v>
      </c>
      <c r="E27">
        <f>COUNTIF(A:A,A27)</f>
        <v>1</v>
      </c>
      <c r="F27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</v>
      </c>
      <c r="G27" t="str">
        <f t="shared" si="2"/>
        <v>"FastClearJumpStep":10</v>
      </c>
    </row>
    <row r="28" spans="1:7">
      <c r="A28" s="1" t="s">
        <v>34</v>
      </c>
      <c r="B28" t="s">
        <v>4</v>
      </c>
      <c r="C28" t="s">
        <v>85</v>
      </c>
      <c r="D28">
        <v>17</v>
      </c>
      <c r="E28">
        <f>COUNTIF(A:A,A28)</f>
        <v>1</v>
      </c>
      <c r="F28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</v>
      </c>
      <c r="G28" t="str">
        <f t="shared" si="2"/>
        <v>"FastBossClearStartBase":17</v>
      </c>
    </row>
    <row r="29" spans="1:7">
      <c r="A29" s="1" t="s">
        <v>35</v>
      </c>
      <c r="B29" t="s">
        <v>4</v>
      </c>
      <c r="C29" t="s">
        <v>85</v>
      </c>
      <c r="D29">
        <v>30</v>
      </c>
      <c r="E29">
        <f>COUNTIF(A:A,A29)</f>
        <v>1</v>
      </c>
      <c r="F29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</v>
      </c>
      <c r="G29" t="str">
        <f t="shared" si="2"/>
        <v>"FastBossClearEndBase":30</v>
      </c>
    </row>
    <row r="30" spans="1:7">
      <c r="A30" s="1" t="s">
        <v>84</v>
      </c>
      <c r="B30" t="s">
        <v>4</v>
      </c>
      <c r="C30" t="s">
        <v>86</v>
      </c>
      <c r="D30">
        <v>300</v>
      </c>
      <c r="E30">
        <f>COUNTIF(A:A,A30)</f>
        <v>1</v>
      </c>
      <c r="F30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</v>
      </c>
      <c r="G30" t="str">
        <f t="shared" si="2"/>
        <v>"FastBossClearRateLimit10000":300</v>
      </c>
    </row>
    <row r="31" spans="1:7">
      <c r="A31" s="4" t="s">
        <v>126</v>
      </c>
      <c r="B31" t="s">
        <v>4</v>
      </c>
      <c r="C31" t="s">
        <v>127</v>
      </c>
      <c r="D31">
        <v>50</v>
      </c>
      <c r="E31">
        <f>COUNTIF(A:A,A31)</f>
        <v>1</v>
      </c>
      <c r="F31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</v>
      </c>
      <c r="G31" t="str">
        <f t="shared" si="2"/>
        <v>"FastBossClearLowBase":50</v>
      </c>
    </row>
    <row r="32" spans="1:7">
      <c r="A32" s="1" t="s">
        <v>53</v>
      </c>
      <c r="B32" t="s">
        <v>4</v>
      </c>
      <c r="C32" t="s">
        <v>52</v>
      </c>
      <c r="D32">
        <v>9</v>
      </c>
      <c r="E32">
        <f>COUNTIF(A:A,A32)</f>
        <v>1</v>
      </c>
      <c r="F32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</v>
      </c>
      <c r="G32" t="str">
        <f t="shared" si="2"/>
        <v>"MaxPetCountStep":9</v>
      </c>
    </row>
    <row r="33" spans="1:7">
      <c r="A33" s="4" t="s">
        <v>87</v>
      </c>
      <c r="B33" s="3"/>
      <c r="C33" s="3" t="s">
        <v>88</v>
      </c>
      <c r="D33" s="3">
        <f>14*24*60*60</f>
        <v>1209600</v>
      </c>
      <c r="E33">
        <f>COUNTIF(A:A,A33)</f>
        <v>1</v>
      </c>
      <c r="F33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</v>
      </c>
      <c r="G33" t="str">
        <f t="shared" si="2"/>
        <v>"TeamPassGivenTime":1209600</v>
      </c>
    </row>
    <row r="34" spans="1:7">
      <c r="A34" s="1" t="s">
        <v>36</v>
      </c>
      <c r="B34" t="s">
        <v>49</v>
      </c>
      <c r="C34" t="s">
        <v>43</v>
      </c>
      <c r="D34">
        <v>3</v>
      </c>
      <c r="E34">
        <f>COUNTIF(A:A,A34)</f>
        <v>1</v>
      </c>
      <c r="F34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</v>
      </c>
      <c r="G34" t="str">
        <f t="shared" si="2"/>
        <v>"PetDailySearchCount":3</v>
      </c>
    </row>
    <row r="35" spans="1:7">
      <c r="A35" s="4" t="s">
        <v>83</v>
      </c>
      <c r="C35" t="s">
        <v>89</v>
      </c>
      <c r="D35">
        <f>28*24*60*60</f>
        <v>2419200</v>
      </c>
      <c r="E35">
        <f>COUNTIF(A:A,A35)</f>
        <v>1</v>
      </c>
      <c r="F35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</v>
      </c>
      <c r="G35" t="str">
        <f t="shared" si="2"/>
        <v>"PetPassGivenTime":2419200</v>
      </c>
    </row>
    <row r="36" spans="1:7">
      <c r="A36" s="4" t="s">
        <v>37</v>
      </c>
      <c r="C36" t="s">
        <v>77</v>
      </c>
      <c r="D36">
        <v>25</v>
      </c>
      <c r="E36">
        <f>COUNTIF(A:A,A36)</f>
        <v>1</v>
      </c>
      <c r="F36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</v>
      </c>
      <c r="G36" t="str">
        <f t="shared" si="2"/>
        <v>"PetExtraChance":25</v>
      </c>
    </row>
    <row r="37" spans="1:7">
      <c r="A37" s="4" t="s">
        <v>38</v>
      </c>
      <c r="C37" t="s">
        <v>81</v>
      </c>
      <c r="D37">
        <v>95</v>
      </c>
      <c r="E37">
        <f>COUNTIF(A:A,A37)</f>
        <v>1</v>
      </c>
      <c r="F37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</v>
      </c>
      <c r="G37" t="str">
        <f t="shared" si="2"/>
        <v>"PetPassExtraChance":95</v>
      </c>
    </row>
    <row r="38" spans="1:7">
      <c r="A38" s="4" t="s">
        <v>80</v>
      </c>
      <c r="C38" t="s">
        <v>79</v>
      </c>
      <c r="D38">
        <v>0</v>
      </c>
      <c r="E38">
        <f>COUNTIF(A:A,A38)</f>
        <v>1</v>
      </c>
      <c r="F38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</v>
      </c>
      <c r="G38" t="str">
        <f t="shared" si="2"/>
        <v>"PetExtraGain":0</v>
      </c>
    </row>
    <row r="39" spans="1:7">
      <c r="A39" s="4" t="s">
        <v>78</v>
      </c>
      <c r="C39" t="s">
        <v>82</v>
      </c>
      <c r="D39">
        <v>60</v>
      </c>
      <c r="E39">
        <f>COUNTIF(A:A,A39)</f>
        <v>1</v>
      </c>
      <c r="F39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</v>
      </c>
      <c r="G39" t="str">
        <f t="shared" si="2"/>
        <v>"PetPassExtraGain":60</v>
      </c>
    </row>
    <row r="40" spans="1:7">
      <c r="A40" t="s">
        <v>39</v>
      </c>
      <c r="C40" t="s">
        <v>44</v>
      </c>
      <c r="D40">
        <v>1</v>
      </c>
      <c r="E40">
        <f>COUNTIF(A:A,A40)</f>
        <v>1</v>
      </c>
      <c r="F40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</v>
      </c>
      <c r="G40" t="str">
        <f t="shared" si="2"/>
        <v>"PetExtraGainMin":1</v>
      </c>
    </row>
    <row r="41" spans="1:7">
      <c r="A41" t="s">
        <v>40</v>
      </c>
      <c r="D41">
        <v>3</v>
      </c>
      <c r="E41">
        <f>COUNTIF(A:A,A41)</f>
        <v>1</v>
      </c>
      <c r="F41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</v>
      </c>
      <c r="G41" t="str">
        <f t="shared" si="2"/>
        <v>"PetExtraGainMax":3</v>
      </c>
    </row>
    <row r="42" spans="1:7">
      <c r="A42" s="1" t="s">
        <v>41</v>
      </c>
      <c r="B42" t="s">
        <v>49</v>
      </c>
      <c r="C42" t="s">
        <v>45</v>
      </c>
      <c r="D42">
        <v>3</v>
      </c>
      <c r="E42">
        <f>COUNTIF(A:A,A42)</f>
        <v>1</v>
      </c>
      <c r="F42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</v>
      </c>
      <c r="G42" t="str">
        <f t="shared" si="2"/>
        <v>"PetHeartCount":3</v>
      </c>
    </row>
    <row r="43" spans="1:7">
      <c r="A43" s="1" t="s">
        <v>42</v>
      </c>
      <c r="B43" t="s">
        <v>49</v>
      </c>
      <c r="C43" t="s">
        <v>46</v>
      </c>
      <c r="D43">
        <v>10</v>
      </c>
      <c r="E43">
        <f>COUNTIF(A:A,A43)</f>
        <v>1</v>
      </c>
      <c r="F43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</v>
      </c>
      <c r="G43" t="str">
        <f t="shared" si="2"/>
        <v>"PetPassHeartCount":10</v>
      </c>
    </row>
    <row r="44" spans="1:7">
      <c r="A44" t="s">
        <v>47</v>
      </c>
      <c r="C44" t="s">
        <v>50</v>
      </c>
      <c r="D44">
        <v>86400</v>
      </c>
      <c r="E44">
        <f>COUNTIF(A:A,A44)</f>
        <v>1</v>
      </c>
      <c r="F44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</v>
      </c>
      <c r="G44" t="str">
        <f t="shared" si="2"/>
        <v>"PetSaleGivenTime":86400</v>
      </c>
    </row>
    <row r="45" spans="1:7">
      <c r="A45" t="s">
        <v>48</v>
      </c>
      <c r="C45" t="s">
        <v>51</v>
      </c>
      <c r="D45">
        <v>172800</v>
      </c>
      <c r="E45">
        <f>COUNTIF(A:A,A45)</f>
        <v>1</v>
      </c>
      <c r="F45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</v>
      </c>
      <c r="G45" t="str">
        <f t="shared" si="2"/>
        <v>"PetSaleCoolTime":172800</v>
      </c>
    </row>
    <row r="46" spans="1:7">
      <c r="A46" t="s">
        <v>128</v>
      </c>
      <c r="C46" t="s">
        <v>133</v>
      </c>
      <c r="D46">
        <v>140</v>
      </c>
      <c r="E46">
        <f>COUNTIF(A:A,A46)</f>
        <v>1</v>
      </c>
      <c r="F46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</v>
      </c>
      <c r="G46" t="str">
        <f t="shared" si="2"/>
        <v>"Pet1StarAttackRate100":140</v>
      </c>
    </row>
    <row r="47" spans="1:7">
      <c r="A47" t="s">
        <v>129</v>
      </c>
      <c r="D47">
        <v>130</v>
      </c>
      <c r="E47">
        <f>COUNTIF(A:A,A47)</f>
        <v>1</v>
      </c>
      <c r="F47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</v>
      </c>
      <c r="G47" t="str">
        <f t="shared" si="2"/>
        <v>"Pet2StarAttackRate100":130</v>
      </c>
    </row>
    <row r="48" spans="1:7">
      <c r="A48" t="s">
        <v>130</v>
      </c>
      <c r="D48">
        <v>120</v>
      </c>
      <c r="E48">
        <f>COUNTIF(A:A,A48)</f>
        <v>1</v>
      </c>
      <c r="F48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</v>
      </c>
      <c r="G48" t="str">
        <f t="shared" si="2"/>
        <v>"Pet3StarAttackRate100":120</v>
      </c>
    </row>
    <row r="49" spans="1:7">
      <c r="A49" t="s">
        <v>131</v>
      </c>
      <c r="D49">
        <v>110</v>
      </c>
      <c r="E49">
        <f>COUNTIF(A:A,A49)</f>
        <v>1</v>
      </c>
      <c r="F49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</v>
      </c>
      <c r="G49" t="str">
        <f t="shared" si="2"/>
        <v>"Pet4StarAttackRate100":110</v>
      </c>
    </row>
    <row r="50" spans="1:7">
      <c r="A50" t="s">
        <v>132</v>
      </c>
      <c r="D50">
        <v>100</v>
      </c>
      <c r="E50">
        <f>COUNTIF(A:A,A50)</f>
        <v>1</v>
      </c>
      <c r="F50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</v>
      </c>
      <c r="G50" t="str">
        <f t="shared" si="2"/>
        <v>"Pet5StarAttackRate100":100</v>
      </c>
    </row>
    <row r="51" spans="1:7">
      <c r="A51" t="s">
        <v>134</v>
      </c>
      <c r="C51" t="s">
        <v>138</v>
      </c>
      <c r="D51">
        <v>70</v>
      </c>
      <c r="E51">
        <f>COUNTIF(A:A,A51)</f>
        <v>1</v>
      </c>
      <c r="F51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</v>
      </c>
      <c r="G51" t="str">
        <f t="shared" si="2"/>
        <v>"PetDamageRandomMin100":70</v>
      </c>
    </row>
    <row r="52" spans="1:7">
      <c r="A52" t="s">
        <v>135</v>
      </c>
      <c r="D52">
        <v>130</v>
      </c>
      <c r="E52">
        <f>COUNTIF(A:A,A52)</f>
        <v>1</v>
      </c>
      <c r="F52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</v>
      </c>
      <c r="G52" t="str">
        <f t="shared" si="2"/>
        <v>"PetDamageRandomMax100":130</v>
      </c>
    </row>
    <row r="53" spans="1:7">
      <c r="A53" t="s">
        <v>136</v>
      </c>
      <c r="C53" t="s">
        <v>137</v>
      </c>
      <c r="D53">
        <v>3</v>
      </c>
      <c r="E53">
        <f>COUNTIF(A:A,A53)</f>
        <v>1</v>
      </c>
      <c r="F53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</v>
      </c>
      <c r="G53" t="str">
        <f t="shared" si="2"/>
        <v>"PetStarDiff100":3</v>
      </c>
    </row>
    <row r="54" spans="1:7">
      <c r="A54" t="s">
        <v>150</v>
      </c>
      <c r="D54">
        <v>50</v>
      </c>
      <c r="E54">
        <f>COUNTIF(A:A,A54)</f>
        <v>1</v>
      </c>
      <c r="F54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</v>
      </c>
      <c r="G54" t="str">
        <f t="shared" si="2"/>
        <v>"PetBattle01Time10":50</v>
      </c>
    </row>
    <row r="55" spans="1:7">
      <c r="A55" t="s">
        <v>151</v>
      </c>
      <c r="D55">
        <v>40</v>
      </c>
      <c r="E55">
        <f>COUNTIF(A:A,A55)</f>
        <v>1</v>
      </c>
      <c r="F55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</v>
      </c>
      <c r="G55" t="str">
        <f t="shared" si="2"/>
        <v>"PetBattle02Time10":40</v>
      </c>
    </row>
    <row r="56" spans="1:7">
      <c r="A56" t="s">
        <v>152</v>
      </c>
      <c r="D56">
        <v>30</v>
      </c>
      <c r="E56">
        <f>COUNTIF(A:A,A56)</f>
        <v>1</v>
      </c>
      <c r="F56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</v>
      </c>
      <c r="G56" t="str">
        <f t="shared" si="2"/>
        <v>"PetBattle03Time10":30</v>
      </c>
    </row>
    <row r="57" spans="1:7">
      <c r="A57" s="1" t="s">
        <v>54</v>
      </c>
      <c r="B57" t="s">
        <v>49</v>
      </c>
      <c r="D57">
        <v>200</v>
      </c>
      <c r="E57">
        <f>COUNTIF(A:A,A57)</f>
        <v>1</v>
      </c>
      <c r="F57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</v>
      </c>
      <c r="G57" t="str">
        <f t="shared" si="2"/>
        <v>"DownloadEnergyReward":200</v>
      </c>
    </row>
    <row r="58" spans="1:7">
      <c r="A58" s="1" t="s">
        <v>55</v>
      </c>
      <c r="B58" t="s">
        <v>49</v>
      </c>
      <c r="D58">
        <v>1</v>
      </c>
      <c r="E58">
        <f>COUNTIF(A:A,A58)</f>
        <v>1</v>
      </c>
      <c r="F58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</v>
      </c>
      <c r="G58" t="str">
        <f t="shared" si="2"/>
        <v>"FortuneWheelDailyCount":1</v>
      </c>
    </row>
    <row r="59" spans="1:7">
      <c r="A59" s="1" t="s">
        <v>56</v>
      </c>
      <c r="B59" t="s">
        <v>4</v>
      </c>
      <c r="D59">
        <v>10</v>
      </c>
      <c r="E59">
        <f>COUNTIF(A:A,A59)</f>
        <v>1</v>
      </c>
      <c r="F59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</v>
      </c>
      <c r="G59" t="str">
        <f t="shared" si="2"/>
        <v>"FortuneWheelGolden":10</v>
      </c>
    </row>
    <row r="60" spans="1:7">
      <c r="A60" s="1" t="s">
        <v>57</v>
      </c>
      <c r="B60" t="s">
        <v>49</v>
      </c>
      <c r="D60">
        <v>8</v>
      </c>
      <c r="E60">
        <f>COUNTIF(A:A,A60)</f>
        <v>1</v>
      </c>
      <c r="F60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</v>
      </c>
      <c r="G60" t="str">
        <f t="shared" si="2"/>
        <v>"MissionEnergyPet":8</v>
      </c>
    </row>
    <row r="61" spans="1:7">
      <c r="A61" s="1" t="s">
        <v>58</v>
      </c>
      <c r="B61" t="s">
        <v>49</v>
      </c>
      <c r="D61">
        <v>3</v>
      </c>
      <c r="E61">
        <f>COUNTIF(A:A,A61)</f>
        <v>1</v>
      </c>
      <c r="F61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</v>
      </c>
      <c r="G61" t="str">
        <f t="shared" si="2"/>
        <v>"MissionEnergyRoulette":3</v>
      </c>
    </row>
    <row r="62" spans="1:7">
      <c r="A62" s="1" t="s">
        <v>90</v>
      </c>
      <c r="B62" t="s">
        <v>92</v>
      </c>
      <c r="D62">
        <v>4</v>
      </c>
      <c r="E62">
        <f>COUNTIF(A:A,A62)</f>
        <v>1</v>
      </c>
      <c r="F62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</v>
      </c>
      <c r="G62" t="str">
        <f t="shared" si="2"/>
        <v>"MissionEnergyRushDefense":4</v>
      </c>
    </row>
    <row r="63" spans="1:7">
      <c r="A63" s="1" t="s">
        <v>91</v>
      </c>
      <c r="B63" t="s">
        <v>92</v>
      </c>
      <c r="D63">
        <v>4</v>
      </c>
      <c r="E63">
        <f>COUNTIF(A:A,A63)</f>
        <v>1</v>
      </c>
      <c r="F63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</v>
      </c>
      <c r="G63" t="str">
        <f t="shared" si="2"/>
        <v>"MissionEnergyBossDefense":4</v>
      </c>
    </row>
    <row r="64" spans="1:7">
      <c r="A64" s="1" t="s">
        <v>121</v>
      </c>
      <c r="B64" t="s">
        <v>92</v>
      </c>
      <c r="D64">
        <v>4</v>
      </c>
      <c r="E64">
        <f>COUNTIF(A:A,A64)</f>
        <v>1</v>
      </c>
      <c r="F64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</v>
      </c>
      <c r="G64" t="str">
        <f t="shared" si="2"/>
        <v>"MissionEnergyGoldDefense":4</v>
      </c>
    </row>
    <row r="65" spans="1:7">
      <c r="A65" s="1" t="s">
        <v>96</v>
      </c>
      <c r="B65" t="s">
        <v>92</v>
      </c>
      <c r="D65">
        <v>2</v>
      </c>
      <c r="E65">
        <f>COUNTIF(A:A,A65)</f>
        <v>1</v>
      </c>
      <c r="F65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</v>
      </c>
      <c r="G65" t="str">
        <f t="shared" si="2"/>
        <v>"MissionEnergyBossBattle":2</v>
      </c>
    </row>
    <row r="66" spans="1:7">
      <c r="A66" s="1" t="s">
        <v>94</v>
      </c>
      <c r="B66" t="s">
        <v>49</v>
      </c>
      <c r="D66">
        <v>2</v>
      </c>
      <c r="E66">
        <f>COUNTIF(A:A,A66)</f>
        <v>1</v>
      </c>
      <c r="F66" t="str">
        <f t="shared" ca="1" si="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</v>
      </c>
      <c r="G66" t="str">
        <f t="shared" si="2"/>
        <v>"RushDefenseDailyCount":2</v>
      </c>
    </row>
    <row r="67" spans="1:7">
      <c r="A67" s="1" t="s">
        <v>95</v>
      </c>
      <c r="B67" t="s">
        <v>49</v>
      </c>
      <c r="D67">
        <v>2</v>
      </c>
      <c r="E67">
        <f>COUNTIF(A:A,A67)</f>
        <v>1</v>
      </c>
      <c r="F67" t="str">
        <f t="shared" ref="F67:F106" ca="1" si="3">IF(ROW()=2,G67,OFFSET(F67,-1,0)&amp;IF(LEN(G67)=0,"",","&amp;G67))</f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</v>
      </c>
      <c r="G67" t="str">
        <f t="shared" si="2"/>
        <v>"BossDefenseDailyCount":2</v>
      </c>
    </row>
    <row r="68" spans="1:7">
      <c r="A68" s="1" t="s">
        <v>122</v>
      </c>
      <c r="B68" t="s">
        <v>92</v>
      </c>
      <c r="D68">
        <v>2</v>
      </c>
      <c r="E68">
        <f>COUNTIF(A:A,A68)</f>
        <v>1</v>
      </c>
      <c r="F68" t="str">
        <f t="shared" ca="1" si="3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</v>
      </c>
      <c r="G68" t="str">
        <f t="shared" si="2"/>
        <v>"GoldDefenseDailyCount":2</v>
      </c>
    </row>
    <row r="69" spans="1:7">
      <c r="A69" s="2" t="s">
        <v>97</v>
      </c>
      <c r="B69" t="s">
        <v>100</v>
      </c>
      <c r="D69">
        <v>16</v>
      </c>
      <c r="E69">
        <f>COUNTIF(A:A,A69)</f>
        <v>1</v>
      </c>
      <c r="F69" t="str">
        <f t="shared" ca="1" si="3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</v>
      </c>
      <c r="G69" t="str">
        <f t="shared" si="2"/>
        <v>"MaxRushDefense":16</v>
      </c>
    </row>
    <row r="70" spans="1:7">
      <c r="A70" s="2" t="s">
        <v>98</v>
      </c>
      <c r="B70" t="s">
        <v>101</v>
      </c>
      <c r="D70">
        <v>16</v>
      </c>
      <c r="E70">
        <f>COUNTIF(A:A,A70)</f>
        <v>1</v>
      </c>
      <c r="F70" t="str">
        <f t="shared" ca="1" si="3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</v>
      </c>
      <c r="G70" t="str">
        <f t="shared" si="2"/>
        <v>"MaxBossDefense":16</v>
      </c>
    </row>
    <row r="71" spans="1:7">
      <c r="A71" s="2" t="s">
        <v>123</v>
      </c>
      <c r="B71" t="s">
        <v>124</v>
      </c>
      <c r="D71">
        <v>16</v>
      </c>
      <c r="E71">
        <f>COUNTIF(A:A,A71)</f>
        <v>1</v>
      </c>
      <c r="F71" t="str">
        <f t="shared" ca="1" si="3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</v>
      </c>
      <c r="G71" t="str">
        <f t="shared" si="2"/>
        <v>"MaxGoldDefense":16</v>
      </c>
    </row>
    <row r="72" spans="1:7">
      <c r="A72" s="2" t="s">
        <v>104</v>
      </c>
      <c r="B72" t="s">
        <v>114</v>
      </c>
      <c r="D72">
        <v>50</v>
      </c>
      <c r="E72">
        <f>COUNTIF(A:A,A72)</f>
        <v>1</v>
      </c>
      <c r="F72" t="str">
        <f t="shared" ca="1" si="3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</v>
      </c>
      <c r="G72" t="str">
        <f t="shared" si="2"/>
        <v>"MaxBossBattleXpLevel":50</v>
      </c>
    </row>
    <row r="73" spans="1:7">
      <c r="A73" s="2" t="s">
        <v>102</v>
      </c>
      <c r="B73" t="s">
        <v>103</v>
      </c>
      <c r="D73">
        <v>15</v>
      </c>
      <c r="E73">
        <f>COUNTIF(A:A,A73)</f>
        <v>1</v>
      </c>
      <c r="F73" t="str">
        <f t="shared" ca="1" si="3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</v>
      </c>
      <c r="G73" t="str">
        <f t="shared" si="2"/>
        <v>"MaxBossBattle":15</v>
      </c>
    </row>
    <row r="74" spans="1:7">
      <c r="A74" s="2" t="s">
        <v>105</v>
      </c>
      <c r="B74" t="s">
        <v>49</v>
      </c>
      <c r="D74">
        <v>3</v>
      </c>
      <c r="E74">
        <f>COUNTIF(A:A,A74)</f>
        <v>1</v>
      </c>
      <c r="F74" t="str">
        <f t="shared" ca="1" si="3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</v>
      </c>
      <c r="G74" t="str">
        <f t="shared" si="2"/>
        <v>"BossBattleDailyCount":3</v>
      </c>
    </row>
    <row r="75" spans="1:7">
      <c r="A75" s="2" t="s">
        <v>106</v>
      </c>
      <c r="B75" t="s">
        <v>4</v>
      </c>
      <c r="D75">
        <v>5</v>
      </c>
      <c r="E75">
        <f>COUNTIF(A:A,A75)</f>
        <v>1</v>
      </c>
      <c r="F75" t="str">
        <f t="shared" ca="1" si="3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</v>
      </c>
      <c r="G75" t="str">
        <f t="shared" si="2"/>
        <v>"BossBattleDailyBonusTimes":5</v>
      </c>
    </row>
    <row r="76" spans="1:7">
      <c r="A76" s="2" t="s">
        <v>107</v>
      </c>
      <c r="B76" t="s">
        <v>4</v>
      </c>
      <c r="D76">
        <v>500</v>
      </c>
      <c r="E76">
        <f>COUNTIF(A:A,A76)</f>
        <v>1</v>
      </c>
      <c r="F76" t="str">
        <f t="shared" ca="1" si="3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</v>
      </c>
      <c r="G76" t="str">
        <f t="shared" ref="G76:G115" si="4">""""&amp;A76&amp;""":"&amp;D76</f>
        <v>"BossBattleRegenDelay100":500</v>
      </c>
    </row>
    <row r="77" spans="1:7">
      <c r="A77" s="2" t="s">
        <v>108</v>
      </c>
      <c r="B77" t="s">
        <v>4</v>
      </c>
      <c r="D77">
        <v>120</v>
      </c>
      <c r="E77">
        <f>COUNTIF(A:A,A77)</f>
        <v>1</v>
      </c>
      <c r="F77" t="str">
        <f t="shared" ca="1" si="3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</v>
      </c>
      <c r="G77" t="str">
        <f t="shared" si="4"/>
        <v>"BossBattleRegenTickDelay100":120</v>
      </c>
    </row>
    <row r="78" spans="1:7">
      <c r="A78" s="2" t="s">
        <v>109</v>
      </c>
      <c r="B78" t="s">
        <v>4</v>
      </c>
      <c r="D78">
        <v>8</v>
      </c>
      <c r="E78">
        <f>COUNTIF(A:A,A78)</f>
        <v>1</v>
      </c>
      <c r="F78" t="str">
        <f t="shared" ca="1" si="3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</v>
      </c>
      <c r="G78" t="str">
        <f t="shared" si="4"/>
        <v>"BossBattleRegenHpRatio100":8</v>
      </c>
    </row>
    <row r="79" spans="1:7">
      <c r="A79" s="2" t="s">
        <v>111</v>
      </c>
      <c r="B79" t="s">
        <v>4</v>
      </c>
      <c r="C79" t="s">
        <v>112</v>
      </c>
      <c r="D79">
        <v>7</v>
      </c>
      <c r="E79">
        <f>COUNTIF(A:A,A79)</f>
        <v>1</v>
      </c>
      <c r="F79" t="str">
        <f t="shared" ca="1" si="3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</v>
      </c>
      <c r="G79" t="str">
        <f t="shared" si="4"/>
        <v>"BossBattleXpLevelBonus100":7</v>
      </c>
    </row>
    <row r="80" spans="1:7">
      <c r="A80" s="2" t="s">
        <v>110</v>
      </c>
      <c r="B80" t="s">
        <v>4</v>
      </c>
      <c r="D80">
        <v>28</v>
      </c>
      <c r="E80">
        <f>COUNTIF(A:A,A80)</f>
        <v>1</v>
      </c>
      <c r="F80" t="str">
        <f t="shared" ca="1" si="3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</v>
      </c>
      <c r="G80" t="str">
        <f t="shared" si="4"/>
        <v>"MaxBossBattleDifficulty":28</v>
      </c>
    </row>
    <row r="81" spans="1:7">
      <c r="A81" s="1" t="s">
        <v>59</v>
      </c>
      <c r="B81" t="s">
        <v>49</v>
      </c>
      <c r="D81">
        <v>30</v>
      </c>
      <c r="E81">
        <f>COUNTIF(A:A,A81)</f>
        <v>1</v>
      </c>
      <c r="F81" t="str">
        <f t="shared" ca="1" si="3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</v>
      </c>
      <c r="G81" t="str">
        <f t="shared" si="4"/>
        <v>"DailyGemAmount":30</v>
      </c>
    </row>
    <row r="82" spans="1:7">
      <c r="A82" s="1" t="s">
        <v>60</v>
      </c>
      <c r="B82" t="s">
        <v>4</v>
      </c>
      <c r="D82">
        <v>3</v>
      </c>
      <c r="E82">
        <f>COUNTIF(A:A,A82)</f>
        <v>1</v>
      </c>
      <c r="F82" t="str">
        <f t="shared" ca="1" si="3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</v>
      </c>
      <c r="G82" t="str">
        <f t="shared" si="4"/>
        <v>"AnalysisBoostRate":3</v>
      </c>
    </row>
    <row r="83" spans="1:7">
      <c r="A83" s="4" t="s">
        <v>61</v>
      </c>
      <c r="C83" t="s">
        <v>67</v>
      </c>
      <c r="D83">
        <v>15</v>
      </c>
      <c r="E83">
        <f>COUNTIF(A:A,A83)</f>
        <v>1</v>
      </c>
      <c r="F83" t="str">
        <f t="shared" ca="1" si="3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</v>
      </c>
      <c r="G83" t="str">
        <f t="shared" si="4"/>
        <v>"Ev13CountLimit":15</v>
      </c>
    </row>
    <row r="84" spans="1:7">
      <c r="A84" s="3" t="s">
        <v>62</v>
      </c>
      <c r="C84" t="s">
        <v>66</v>
      </c>
      <c r="D84">
        <v>9</v>
      </c>
      <c r="E84">
        <f>COUNTIF(A:A,A84)</f>
        <v>1</v>
      </c>
      <c r="F84" t="str">
        <f t="shared" ca="1" si="3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</v>
      </c>
      <c r="G84" t="str">
        <f t="shared" si="4"/>
        <v>"Ev14CountLimit":9</v>
      </c>
    </row>
    <row r="85" spans="1:7">
      <c r="A85" s="3" t="s">
        <v>63</v>
      </c>
      <c r="C85" t="s">
        <v>70</v>
      </c>
      <c r="D85">
        <v>19</v>
      </c>
      <c r="E85">
        <f>COUNTIF(A:A,A85)</f>
        <v>1</v>
      </c>
      <c r="F85" t="str">
        <f t="shared" ca="1" si="3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</v>
      </c>
      <c r="G85" t="str">
        <f t="shared" si="4"/>
        <v>"Ev15CountLimit":19</v>
      </c>
    </row>
    <row r="86" spans="1:7">
      <c r="A86" s="3" t="s">
        <v>64</v>
      </c>
      <c r="C86" t="s">
        <v>68</v>
      </c>
      <c r="D86">
        <v>15</v>
      </c>
      <c r="E86">
        <f>COUNTIF(A:A,A86)</f>
        <v>1</v>
      </c>
      <c r="F86" t="str">
        <f t="shared" ca="1" si="3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</v>
      </c>
      <c r="G86" t="str">
        <f t="shared" si="4"/>
        <v>"Ev16CountLimit":15</v>
      </c>
    </row>
    <row r="87" spans="1:7">
      <c r="A87" s="3" t="s">
        <v>65</v>
      </c>
      <c r="C87" t="s">
        <v>69</v>
      </c>
      <c r="D87">
        <v>12</v>
      </c>
      <c r="E87">
        <f>COUNTIF(A:A,A87)</f>
        <v>1</v>
      </c>
      <c r="F87" t="str">
        <f t="shared" ca="1" si="3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</v>
      </c>
      <c r="G87" t="str">
        <f t="shared" si="4"/>
        <v>"Ev17CountLimit":12</v>
      </c>
    </row>
    <row r="88" spans="1:7">
      <c r="A88" s="3" t="s">
        <v>71</v>
      </c>
      <c r="D88">
        <v>6</v>
      </c>
      <c r="E88">
        <f>COUNTIF(A:A,A88)</f>
        <v>1</v>
      </c>
      <c r="F88" t="str">
        <f t="shared" ca="1" si="3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</v>
      </c>
      <c r="G88" t="str">
        <f t="shared" si="4"/>
        <v>"BoostEnergyDivide":6</v>
      </c>
    </row>
    <row r="89" spans="1:7">
      <c r="A89" s="1" t="s">
        <v>74</v>
      </c>
      <c r="B89" t="s">
        <v>4</v>
      </c>
      <c r="D89">
        <v>30</v>
      </c>
      <c r="E89">
        <f>COUNTIF(A:A,A89)</f>
        <v>1</v>
      </c>
      <c r="F89" t="str">
        <f t="shared" ca="1" si="3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</v>
      </c>
      <c r="G89" t="str">
        <f t="shared" si="4"/>
        <v>"AttendanceEarlyEnergy":30</v>
      </c>
    </row>
    <row r="90" spans="1:7">
      <c r="A90" s="1" t="s">
        <v>75</v>
      </c>
      <c r="B90" t="s">
        <v>4</v>
      </c>
      <c r="D90">
        <v>1200</v>
      </c>
      <c r="E90">
        <f>COUNTIF(A:A,A90)</f>
        <v>1</v>
      </c>
      <c r="F90" t="str">
        <f t="shared" ca="1" si="3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</v>
      </c>
      <c r="G90" t="str">
        <f t="shared" si="4"/>
        <v>"MinimumStrikeDamageRate10000":1200</v>
      </c>
    </row>
    <row r="91" spans="1:7">
      <c r="A91" s="1" t="s">
        <v>76</v>
      </c>
      <c r="B91" t="s">
        <v>4</v>
      </c>
      <c r="D91">
        <v>3330</v>
      </c>
      <c r="E91">
        <f>COUNTIF(A:A,A91)</f>
        <v>1</v>
      </c>
      <c r="F91" t="str">
        <f t="shared" ca="1" si="3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</v>
      </c>
      <c r="G91" t="str">
        <f t="shared" si="4"/>
        <v>"MaximumStrikeDamageRate10000":3330</v>
      </c>
    </row>
    <row r="92" spans="1:7">
      <c r="A92" s="1" t="s">
        <v>113</v>
      </c>
      <c r="B92" t="s">
        <v>49</v>
      </c>
      <c r="D92">
        <v>10000</v>
      </c>
      <c r="E92">
        <f>COUNTIF(A:A,A92)</f>
        <v>1</v>
      </c>
      <c r="F92" t="str">
        <f t="shared" ca="1" si="3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</v>
      </c>
      <c r="G92" t="str">
        <f t="shared" si="4"/>
        <v>"BossBattleRefreshPrice":10000</v>
      </c>
    </row>
    <row r="93" spans="1:7">
      <c r="A93" s="1" t="s">
        <v>117</v>
      </c>
      <c r="B93" t="s">
        <v>4</v>
      </c>
      <c r="D93">
        <v>6</v>
      </c>
      <c r="E93">
        <f>COUNTIF(A:A,A93)</f>
        <v>1</v>
      </c>
      <c r="F93" t="str">
        <f t="shared" ca="1" si="3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</v>
      </c>
      <c r="G93" t="str">
        <f t="shared" si="4"/>
        <v>"InvincibleTime10":6</v>
      </c>
    </row>
    <row r="94" spans="1:7">
      <c r="A94" s="1" t="s">
        <v>118</v>
      </c>
      <c r="B94" t="s">
        <v>4</v>
      </c>
      <c r="D94">
        <v>10</v>
      </c>
      <c r="E94">
        <f>COUNTIF(A:A,A94)</f>
        <v>1</v>
      </c>
      <c r="F94" t="str">
        <f t="shared" ca="1" si="3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</v>
      </c>
      <c r="G94" t="str">
        <f t="shared" si="4"/>
        <v>"TrapDamage10":10</v>
      </c>
    </row>
    <row r="95" spans="1:7">
      <c r="A95" s="4" t="s">
        <v>119</v>
      </c>
      <c r="D95">
        <v>500</v>
      </c>
      <c r="E95">
        <f>COUNTIF(A:A,A95)</f>
        <v>1</v>
      </c>
      <c r="F95" t="str">
        <f t="shared" ca="1" si="3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</v>
      </c>
      <c r="G95" t="str">
        <f t="shared" si="4"/>
        <v>"MaxPointShopAttackLevel":500</v>
      </c>
    </row>
    <row r="96" spans="1:7">
      <c r="A96" s="1" t="s">
        <v>125</v>
      </c>
      <c r="B96" t="s">
        <v>4</v>
      </c>
      <c r="D96">
        <v>5</v>
      </c>
      <c r="E96">
        <f>COUNTIF(A:A,A96)</f>
        <v>1</v>
      </c>
      <c r="F96" t="str">
        <f t="shared" ca="1" si="3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</v>
      </c>
      <c r="G96" t="str">
        <f t="shared" si="4"/>
        <v>"SubQuestGoldDoubleDiamond":5</v>
      </c>
    </row>
    <row r="97" spans="1:7">
      <c r="A97" s="1" t="s">
        <v>140</v>
      </c>
      <c r="B97" t="s">
        <v>4</v>
      </c>
      <c r="D97">
        <v>1750</v>
      </c>
      <c r="E97">
        <f>COUNTIF(A:A,A97)</f>
        <v>1</v>
      </c>
      <c r="F97" t="str">
        <f t="shared" ca="1" si="3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</v>
      </c>
      <c r="G97" t="str">
        <f t="shared" si="4"/>
        <v>"RepeatDamageMinValue10000":1750</v>
      </c>
    </row>
    <row r="98" spans="1:7">
      <c r="A98" t="s">
        <v>141</v>
      </c>
      <c r="D98">
        <v>250000</v>
      </c>
      <c r="E98">
        <f>COUNTIF(A:A,A98)</f>
        <v>1</v>
      </c>
      <c r="F98" t="str">
        <f t="shared" ca="1" si="3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</v>
      </c>
      <c r="G98" t="str">
        <f t="shared" si="4"/>
        <v>"GoldRewardIconLargeBase":250000</v>
      </c>
    </row>
    <row r="99" spans="1:7">
      <c r="A99" t="s">
        <v>142</v>
      </c>
      <c r="D99">
        <v>105000</v>
      </c>
      <c r="E99">
        <f>COUNTIF(A:A,A99)</f>
        <v>1</v>
      </c>
      <c r="F99" t="str">
        <f t="shared" ca="1" si="3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</v>
      </c>
      <c r="G99" t="str">
        <f t="shared" si="4"/>
        <v>"GoldRewardIconMediumBase":105000</v>
      </c>
    </row>
    <row r="100" spans="1:7">
      <c r="A100" t="s">
        <v>143</v>
      </c>
      <c r="D100">
        <v>160</v>
      </c>
      <c r="E100">
        <f>COUNTIF(A:A,A100)</f>
        <v>1</v>
      </c>
      <c r="F100" t="str">
        <f t="shared" ca="1" si="3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,"DiaRewardIconLargeBase":160</v>
      </c>
      <c r="G100" t="str">
        <f t="shared" si="4"/>
        <v>"DiaRewardIconLargeBase":160</v>
      </c>
    </row>
    <row r="101" spans="1:7">
      <c r="A101" t="s">
        <v>144</v>
      </c>
      <c r="D101">
        <v>55</v>
      </c>
      <c r="E101">
        <f>COUNTIF(A:A,A101)</f>
        <v>1</v>
      </c>
      <c r="F101" t="str">
        <f t="shared" ca="1" si="3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,"DiaRewardIconLargeBase":160,"DiaRewardIconMediumBase":55</v>
      </c>
      <c r="G101" t="str">
        <f t="shared" si="4"/>
        <v>"DiaRewardIconMediumBase":55</v>
      </c>
    </row>
    <row r="102" spans="1:7">
      <c r="A102" t="s">
        <v>145</v>
      </c>
      <c r="D102">
        <v>520</v>
      </c>
      <c r="E102">
        <f>COUNTIF(A:A,A102)</f>
        <v>1</v>
      </c>
      <c r="F102" t="str">
        <f t="shared" ca="1" si="3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,"DiaRewardIconLargeBase":160,"DiaRewardIconMediumBase":55,"EnergyRewardIconLargeBase":520</v>
      </c>
      <c r="G102" t="str">
        <f t="shared" si="4"/>
        <v>"EnergyRewardIconLargeBase":520</v>
      </c>
    </row>
    <row r="103" spans="1:7">
      <c r="A103" t="s">
        <v>146</v>
      </c>
      <c r="D103">
        <v>180</v>
      </c>
      <c r="E103">
        <f>COUNTIF(A:A,A103)</f>
        <v>1</v>
      </c>
      <c r="F103" t="str">
        <f t="shared" ca="1" si="3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,"DiaRewardIconLargeBase":160,"DiaRewardIconMediumBase":55,"EnergyRewardIconLargeBase":520,"EnergyRewardIconMediumBase":180</v>
      </c>
      <c r="G103" t="str">
        <f t="shared" si="4"/>
        <v>"EnergyRewardIconMediumBase":180</v>
      </c>
    </row>
    <row r="104" spans="1:7">
      <c r="A104" t="s">
        <v>153</v>
      </c>
      <c r="D104">
        <v>1</v>
      </c>
      <c r="E104">
        <f>COUNTIF(A:A,A104)</f>
        <v>1</v>
      </c>
      <c r="F104" t="str">
        <f t="shared" ca="1" si="3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,"DiaRewardIconLargeBase":160,"DiaRewardIconMediumBase":55,"EnergyRewardIconLargeBase":520,"EnergyRewardIconMediumBase":180,"RobotDefenseOn":1</v>
      </c>
      <c r="G104" t="str">
        <f t="shared" si="4"/>
        <v>"RobotDefenseOn":1</v>
      </c>
    </row>
    <row r="105" spans="1:7">
      <c r="A105" t="s">
        <v>154</v>
      </c>
      <c r="D105">
        <v>3</v>
      </c>
      <c r="E105">
        <f>COUNTIF(A:A,A105)</f>
        <v>1</v>
      </c>
      <c r="F105" t="str">
        <f t="shared" ca="1" si="3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,"DiaRewardIconLargeBase":160,"DiaRewardIconMediumBase":55,"EnergyRewardIconLargeBase":520,"EnergyRewardIconMediumBase":180,"RobotDefenseOn":1,"RobotDefenseDailyCount":3</v>
      </c>
      <c r="G105" t="str">
        <f t="shared" si="4"/>
        <v>"RobotDefenseDailyCount":3</v>
      </c>
    </row>
    <row r="106" spans="1:7">
      <c r="A106" s="1" t="s">
        <v>155</v>
      </c>
      <c r="B106" t="s">
        <v>4</v>
      </c>
      <c r="D106">
        <v>15</v>
      </c>
      <c r="E106">
        <f>COUNTIF(A:A,A106)</f>
        <v>1</v>
      </c>
      <c r="F106" t="str">
        <f t="shared" ca="1" si="3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,"DiaRewardIconLargeBase":160,"DiaRewardIconMediumBase":55,"EnergyRewardIconLargeBase":520,"EnergyRewardIconMediumBase":180,"RobotDefenseOn":1,"RobotDefenseDailyCount":3,"EventpointEnergy10":15</v>
      </c>
      <c r="G106" t="str">
        <f t="shared" si="4"/>
        <v>"EventpointEnergy10":15</v>
      </c>
    </row>
    <row r="107" spans="1:7">
      <c r="A107" t="s">
        <v>158</v>
      </c>
      <c r="D107">
        <v>90100</v>
      </c>
      <c r="E107">
        <f>COUNTIF(A:A,A107)</f>
        <v>1</v>
      </c>
      <c r="F107" t="str">
        <f t="shared" ref="F107:F109" ca="1" si="5">IF(ROW()=2,G107,OFFSET(F107,-1,0)&amp;IF(LEN(G107)=0,"",","&amp;G107))</f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,"DiaRewardIconLargeBase":160,"DiaRewardIconMediumBase":55,"EnergyRewardIconLargeBase":520,"EnergyRewardIconMediumBase":180,"RobotDefenseOn":1,"RobotDefenseDailyCount":3,"EventpointEnergy10":15,"RobotDefenseStageId":90100</v>
      </c>
      <c r="G107" t="str">
        <f t="shared" si="4"/>
        <v>"RobotDefenseStageId":90100</v>
      </c>
    </row>
    <row r="108" spans="1:7">
      <c r="A108" t="s">
        <v>159</v>
      </c>
      <c r="B108" t="s">
        <v>160</v>
      </c>
      <c r="D108">
        <v>6</v>
      </c>
      <c r="E108">
        <f>COUNTIF(A:A,A108)</f>
        <v>1</v>
      </c>
      <c r="F108" t="str">
        <f t="shared" ca="1" si="5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,"DiaRewardIconLargeBase":160,"DiaRewardIconMediumBase":55,"EnergyRewardIconLargeBase":520,"EnergyRewardIconMediumBase":180,"RobotDefenseOn":1,"RobotDefenseDailyCount":3,"EventpointEnergy10":15,"RobotDefenseStageId":90100,"MaxRobotDefense":6</v>
      </c>
      <c r="G108" t="str">
        <f t="shared" si="4"/>
        <v>"MaxRobotDefense":6</v>
      </c>
    </row>
    <row r="109" spans="1:7">
      <c r="A109" t="s">
        <v>161</v>
      </c>
      <c r="D109">
        <v>300</v>
      </c>
      <c r="E109">
        <f>COUNTIF(A:A,A109)</f>
        <v>1</v>
      </c>
      <c r="F109" t="str">
        <f t="shared" ca="1" si="5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,"DiaRewardIconLargeBase":160,"DiaRewardIconMediumBase":55,"EnergyRewardIconLargeBase":520,"EnergyRewardIconMediumBase":180,"RobotDefenseOn":1,"RobotDefenseDailyCount":3,"EventpointEnergy10":15,"RobotDefenseStageId":90100,"MaxRobotDefense":6,"RobotDefenseTimeSec":300</v>
      </c>
      <c r="G109" t="str">
        <f t="shared" si="4"/>
        <v>"RobotDefenseTimeSec":300</v>
      </c>
    </row>
    <row r="110" spans="1:7">
      <c r="A110" t="s">
        <v>162</v>
      </c>
      <c r="D110">
        <v>100</v>
      </c>
      <c r="E110">
        <f>COUNTIF(A:A,A110)</f>
        <v>1</v>
      </c>
      <c r="F110" t="str">
        <f t="shared" ref="F110:F115" ca="1" si="6">IF(ROW()=2,G110,OFFSET(F110,-1,0)&amp;IF(LEN(G110)=0,"",","&amp;G110))</f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,"DiaRewardIconLargeBase":160,"DiaRewardIconMediumBase":55,"EnergyRewardIconLargeBase":520,"EnergyRewardIconMediumBase":180,"RobotDefenseOn":1,"RobotDefenseDailyCount":3,"EventpointEnergy10":15,"RobotDefenseStageId":90100,"MaxRobotDefense":6,"RobotDefenseTimeSec":300,"RobotDefenseStandardHpMin":100</v>
      </c>
      <c r="G110" t="str">
        <f t="shared" si="4"/>
        <v>"RobotDefenseStandardHpMin":100</v>
      </c>
    </row>
    <row r="111" spans="1:7">
      <c r="A111" t="s">
        <v>163</v>
      </c>
      <c r="D111">
        <v>100000</v>
      </c>
      <c r="E111">
        <f>COUNTIF(A:A,A111)</f>
        <v>1</v>
      </c>
      <c r="F111" t="str">
        <f t="shared" ca="1" si="6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,"DiaRewardIconLargeBase":160,"DiaRewardIconMediumBase":55,"EnergyRewardIconLargeBase":520,"EnergyRewardIconMediumBase":180,"RobotDefenseOn":1,"RobotDefenseDailyCount":3,"EventpointEnergy10":15,"RobotDefenseStageId":90100,"MaxRobotDefense":6,"RobotDefenseTimeSec":300,"RobotDefenseStandardHpMin":100,"RobotDefenseStandardHpMax":100000</v>
      </c>
      <c r="G111" t="str">
        <f t="shared" si="4"/>
        <v>"RobotDefenseStandardHpMax":100000</v>
      </c>
    </row>
    <row r="112" spans="1:7">
      <c r="A112" t="s">
        <v>164</v>
      </c>
      <c r="B112" t="s">
        <v>49</v>
      </c>
      <c r="D112">
        <v>10</v>
      </c>
      <c r="E112">
        <f>COUNTIF(A:A,A112)</f>
        <v>1</v>
      </c>
      <c r="F112" t="str">
        <f t="shared" ca="1" si="6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,"DiaRewardIconLargeBase":160,"DiaRewardIconMediumBase":55,"EnergyRewardIconLargeBase":520,"EnergyRewardIconMediumBase":180,"RobotDefenseOn":1,"RobotDefenseDailyCount":3,"EventpointEnergy10":15,"RobotDefenseStageId":90100,"MaxRobotDefense":6,"RobotDefenseTimeSec":300,"RobotDefenseStandardHpMin":100,"RobotDefenseStandardHpMax":100000,"RobotDefenseCountUpRequired":10</v>
      </c>
      <c r="G112" t="str">
        <f t="shared" si="4"/>
        <v>"RobotDefenseCountUpRequired":10</v>
      </c>
    </row>
    <row r="113" spans="1:7">
      <c r="A113" t="s">
        <v>165</v>
      </c>
      <c r="D113">
        <v>200</v>
      </c>
      <c r="E113">
        <f>COUNTIF(A:A,A113)</f>
        <v>1</v>
      </c>
      <c r="F113" t="str">
        <f t="shared" ca="1" si="6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,"DiaRewardIconLargeBase":160,"DiaRewardIconMediumBase":55,"EnergyRewardIconLargeBase":520,"EnergyRewardIconMediumBase":180,"RobotDefenseOn":1,"RobotDefenseDailyCount":3,"EventpointEnergy10":15,"RobotDefenseStageId":90100,"MaxRobotDefense":6,"RobotDefenseTimeSec":300,"RobotDefenseStandardHpMin":100,"RobotDefenseStandardHpMax":100000,"RobotDefenseCountUpRequired":10,"MaxDroneAtkLevel":200</v>
      </c>
      <c r="G113" t="str">
        <f t="shared" si="4"/>
        <v>"MaxDroneAtkLevel":200</v>
      </c>
    </row>
    <row r="114" spans="1:7">
      <c r="A114" t="s">
        <v>166</v>
      </c>
      <c r="D114">
        <v>80</v>
      </c>
      <c r="E114">
        <f>COUNTIF(A:A,A114)</f>
        <v>1</v>
      </c>
      <c r="F114" t="str">
        <f t="shared" ca="1" si="6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,"DiaRewardIconLargeBase":160,"DiaRewardIconMediumBase":55,"EnergyRewardIconLargeBase":520,"EnergyRewardIconMediumBase":180,"RobotDefenseOn":1,"RobotDefenseDailyCount":3,"EventpointEnergy10":15,"RobotDefenseStageId":90100,"MaxRobotDefense":6,"RobotDefenseTimeSec":300,"RobotDefenseStandardHpMin":100,"RobotDefenseStandardHpMax":100000,"RobotDefenseCountUpRequired":10,"MaxDroneAtkLevel":200,"RobotDefenseMoveSpeedRate100":80</v>
      </c>
      <c r="G114" t="str">
        <f t="shared" si="4"/>
        <v>"RobotDefenseMoveSpeedRate100":80</v>
      </c>
    </row>
    <row r="115" spans="1:7">
      <c r="A115" t="s">
        <v>167</v>
      </c>
      <c r="D115">
        <v>3600</v>
      </c>
      <c r="E115">
        <f>COUNTIF(A:A,A115)</f>
        <v>1</v>
      </c>
      <c r="F115" t="str">
        <f t="shared" ca="1" si="6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,"DiaRewardIconLargeBase":160,"DiaRewardIconMediumBase":55,"EnergyRewardIconLargeBase":520,"EnergyRewardIconMediumBase":180,"RobotDefenseOn":1,"RobotDefenseDailyCount":3,"EventpointEnergy10":15,"RobotDefenseStageId":90100,"MaxRobotDefense":6,"RobotDefenseTimeSec":300,"RobotDefenseStandardHpMin":100,"RobotDefenseStandardHpMax":100000,"RobotDefenseCountUpRequired":10,"MaxDroneAtkLevel":200,"RobotDefenseMoveSpeedRate100":80,"RobotDefenseCoolSec":3600</v>
      </c>
      <c r="G115" t="str">
        <f t="shared" si="4"/>
        <v>"RobotDefenseCoolSec":3600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5"/>
  <sheetViews>
    <sheetView workbookViewId="0">
      <selection activeCell="D3" sqref="D3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139</v>
      </c>
      <c r="D3" t="s">
        <v>149</v>
      </c>
    </row>
    <row r="4" spans="1:4">
      <c r="A4" t="s">
        <v>115</v>
      </c>
      <c r="D4" t="s">
        <v>148</v>
      </c>
    </row>
    <row r="5" spans="1:4">
      <c r="A5" t="s">
        <v>116</v>
      </c>
      <c r="D5" t="s">
        <v>147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2023-07-19T15:11:40Z</dcterms:modified>
</cp:coreProperties>
</file>