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8D532A2-C8EE-436A-B1C0-FA235C519720}"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290" i="9" l="1"/>
  <c r="AI290" i="9"/>
  <c r="AJ290" i="9"/>
  <c r="AK290" i="9"/>
  <c r="AI287" i="9"/>
  <c r="AJ287" i="9"/>
  <c r="AH287" i="9" l="1"/>
  <c r="AK287" i="9"/>
  <c r="V4" i="11" l="1"/>
  <c r="T4" i="11"/>
  <c r="S4" i="11"/>
  <c r="E4" i="11"/>
  <c r="D4" i="11"/>
  <c r="C4" i="11"/>
  <c r="J28" i="8" l="1"/>
  <c r="J29" i="8"/>
  <c r="T36" i="11" l="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V39" i="11" l="1"/>
  <c r="T39" i="11"/>
  <c r="E39" i="11"/>
  <c r="C39" i="11"/>
  <c r="E65" i="11" l="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5" i="11" l="1"/>
  <c r="V64" i="11"/>
  <c r="V63" i="11"/>
  <c r="V62" i="11"/>
  <c r="V61" i="11"/>
  <c r="V60" i="11"/>
  <c r="V59" i="11"/>
  <c r="V58" i="11"/>
  <c r="V57" i="11"/>
  <c r="V56" i="11"/>
  <c r="V55" i="11"/>
  <c r="V54" i="11"/>
  <c r="V53" i="11"/>
  <c r="V52" i="11"/>
  <c r="V51" i="11"/>
  <c r="V50" i="11"/>
  <c r="V49" i="11"/>
  <c r="V48" i="11"/>
  <c r="V47" i="11"/>
  <c r="V46" i="11"/>
  <c r="V45" i="11"/>
  <c r="V44" i="11"/>
  <c r="V43" i="11"/>
  <c r="V42" i="11"/>
  <c r="V41" i="11"/>
  <c r="V40"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D26" i="11"/>
  <c r="D25" i="11"/>
  <c r="D22" i="11"/>
  <c r="D3" i="11"/>
  <c r="U3" i="11" l="1"/>
  <c r="U4" i="11" s="1"/>
  <c r="U5" i="11" l="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l="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U65" i="11" s="1"/>
  <c r="X2" i="11" l="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8" i="11"/>
  <c r="T37"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86" i="9"/>
  <c r="AH285"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5" i="9"/>
  <c r="AK286"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8" i="9"/>
  <c r="AK329" i="9"/>
  <c r="AK333" i="9"/>
  <c r="AK338" i="9"/>
  <c r="AK339" i="9"/>
  <c r="AK340" i="9"/>
  <c r="AK341" i="9"/>
  <c r="AK342" i="9"/>
  <c r="AK343" i="9"/>
  <c r="AK344" i="9"/>
  <c r="AK345" i="9"/>
  <c r="AK346" i="9"/>
  <c r="AK347" i="9"/>
  <c r="AK348" i="9"/>
  <c r="AK349" i="9"/>
  <c r="AK350" i="9"/>
  <c r="AK351" i="9"/>
  <c r="AK352" i="9"/>
  <c r="AK353" i="9"/>
  <c r="AK356" i="9"/>
  <c r="AK359" i="9"/>
  <c r="AK360" i="9"/>
  <c r="AK364"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145" i="9" l="1"/>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04" i="9"/>
  <c r="S311" i="9"/>
  <c r="S205" i="9"/>
  <c r="S66" i="9"/>
  <c r="S116" i="9"/>
  <c r="S24" i="9"/>
  <c r="S94" i="9"/>
  <c r="S105" i="9"/>
  <c r="S86" i="9"/>
  <c r="S305" i="9"/>
  <c r="S194" i="9"/>
  <c r="S54" i="9"/>
  <c r="S317"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Q347" i="9"/>
  <c r="Q348" i="9" s="1"/>
  <c r="Q349" i="9" s="1"/>
  <c r="Q350" i="9" s="1"/>
  <c r="S347" i="9"/>
  <c r="S325" i="9"/>
  <c r="S333" i="9"/>
  <c r="S91" i="9"/>
  <c r="S334" i="9"/>
  <c r="S352" i="9"/>
  <c r="S151" i="9"/>
  <c r="S111" i="9"/>
  <c r="S121" i="9"/>
  <c r="S371" i="9"/>
  <c r="S351" i="9"/>
  <c r="S101" i="9"/>
  <c r="S251" i="9"/>
  <c r="S360" i="9"/>
  <c r="S81" i="9"/>
  <c r="S51" i="9"/>
  <c r="S353" i="9"/>
  <c r="S328" i="9"/>
  <c r="S71" i="9"/>
  <c r="S11" i="9"/>
  <c r="S181" i="9"/>
  <c r="S359" i="9"/>
  <c r="S231"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17" i="9"/>
  <c r="AA343" i="9"/>
  <c r="AA313" i="9"/>
  <c r="AA231" i="9"/>
  <c r="AA359" i="9"/>
  <c r="AA353" i="9"/>
  <c r="AA329" i="9"/>
  <c r="AA312" i="9"/>
  <c r="AA352" i="9"/>
  <c r="AA328" i="9"/>
  <c r="AA322" i="9"/>
  <c r="AA311" i="9"/>
  <c r="AA351" i="9"/>
  <c r="AA333" i="9"/>
  <c r="AA321" i="9"/>
  <c r="AA310" i="9"/>
  <c r="AA280" i="9"/>
  <c r="AA320" i="9"/>
  <c r="AA51" i="9"/>
  <c r="AA41" i="9"/>
  <c r="AA371" i="9"/>
  <c r="AA150" i="9"/>
  <c r="AA151" i="9"/>
  <c r="AA11" i="9"/>
  <c r="AA20" i="9"/>
  <c r="AA10" i="9"/>
  <c r="AA364" i="9"/>
  <c r="AA130" i="9"/>
  <c r="AA316" i="9"/>
  <c r="AA350" i="9"/>
  <c r="AA347" i="9"/>
  <c r="AN316" i="9" l="1"/>
  <c r="AN347" i="9"/>
  <c r="AN130" i="9"/>
  <c r="AN364" i="9"/>
  <c r="AN10" i="9"/>
  <c r="AN20" i="9"/>
  <c r="AN11" i="9"/>
  <c r="AN151" i="9"/>
  <c r="AN150" i="9"/>
  <c r="AN371" i="9"/>
  <c r="AN41" i="9"/>
  <c r="AN51" i="9"/>
  <c r="AN320" i="9"/>
  <c r="AN280" i="9"/>
  <c r="AN310" i="9"/>
  <c r="AN321" i="9"/>
  <c r="AN333" i="9"/>
  <c r="AN351" i="9"/>
  <c r="AN311" i="9"/>
  <c r="AN322" i="9"/>
  <c r="AN328" i="9"/>
  <c r="AN352" i="9"/>
  <c r="AN312" i="9"/>
  <c r="AN329" i="9"/>
  <c r="AN353" i="9"/>
  <c r="AN359" i="9"/>
  <c r="AN231" i="9"/>
  <c r="AN313" i="9"/>
  <c r="AN343" i="9"/>
  <c r="AN317" i="9"/>
  <c r="AN344"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H23" i="9"/>
  <c r="AK89" i="9"/>
  <c r="AK78" i="9"/>
  <c r="AK23"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110" i="9" l="1"/>
  <c r="AH276" i="9" l="1"/>
  <c r="AH275" i="9"/>
  <c r="AH274" i="9"/>
  <c r="AK274" i="9"/>
  <c r="AK275" i="9"/>
  <c r="AK276" i="9"/>
  <c r="AK264" i="9"/>
  <c r="AH264" i="9"/>
  <c r="AK270" i="9"/>
  <c r="AH270" i="9"/>
  <c r="AK265" i="9"/>
  <c r="AH265" i="9"/>
  <c r="BN110" i="9"/>
  <c r="AH261" i="9"/>
  <c r="AK261" i="9"/>
  <c r="AH135" i="9"/>
  <c r="AH155" i="9"/>
  <c r="AH117" i="9"/>
  <c r="AH174" i="9"/>
  <c r="S124" i="9"/>
  <c r="AH244" i="9"/>
  <c r="AH5" i="9"/>
  <c r="AH122" i="9"/>
  <c r="AH42" i="9"/>
  <c r="AH283" i="9"/>
  <c r="AH105" i="9"/>
  <c r="BM83" i="9"/>
  <c r="AH268" i="9"/>
  <c r="AH279" i="9"/>
  <c r="BM87" i="9"/>
  <c r="AH177" i="9"/>
  <c r="AH59" i="9"/>
  <c r="BO86" i="9"/>
  <c r="BN86" i="9"/>
  <c r="BO81" i="9"/>
  <c r="AH56" i="9"/>
  <c r="BN81" i="9"/>
  <c r="AH39" i="9"/>
  <c r="AH239" i="9"/>
  <c r="AH57" i="9"/>
  <c r="AH38" i="9"/>
  <c r="AH267" i="9"/>
  <c r="AH233" i="9"/>
  <c r="AH67" i="9"/>
  <c r="AH162" i="9"/>
  <c r="AH182" i="9"/>
  <c r="AH263" i="9"/>
  <c r="AH205" i="9"/>
  <c r="AH124" i="9"/>
  <c r="AH144" i="9"/>
  <c r="AH235" i="9"/>
  <c r="AH125" i="9"/>
  <c r="AH256" i="9"/>
  <c r="AH107" i="9"/>
  <c r="AH34" i="9"/>
  <c r="AH278" i="9"/>
  <c r="AH277" i="9"/>
  <c r="AH29" i="9"/>
  <c r="AH4" i="9"/>
  <c r="AH157" i="9"/>
  <c r="AH217" i="9"/>
  <c r="BO84" i="9"/>
  <c r="AH148" i="9"/>
  <c r="AH284" i="9"/>
  <c r="AH309" i="9"/>
  <c r="AH43" i="9"/>
  <c r="AH153" i="9"/>
  <c r="AH273" i="9"/>
  <c r="AH49" i="9"/>
  <c r="AH223" i="9"/>
  <c r="AH77" i="9"/>
  <c r="AH65" i="9"/>
  <c r="AH198" i="9"/>
  <c r="AH133" i="9"/>
  <c r="AH32" i="9"/>
  <c r="AH27" i="9"/>
  <c r="AH252" i="9"/>
  <c r="AH228" i="9"/>
  <c r="AH173" i="9"/>
  <c r="AH206" i="9"/>
  <c r="AH226" i="9"/>
  <c r="AH236" i="9"/>
  <c r="AH186" i="9"/>
  <c r="AH115" i="9"/>
  <c r="AH237" i="9"/>
  <c r="AH13" i="9"/>
  <c r="BM128" i="9"/>
  <c r="BN84" i="9"/>
  <c r="AH17" i="9"/>
  <c r="AH296" i="9"/>
  <c r="AH213" i="9"/>
  <c r="AH8" i="9"/>
  <c r="AH53" i="9"/>
  <c r="AH168" i="9"/>
  <c r="AH86" i="9"/>
  <c r="BM67" i="9"/>
  <c r="BM84" i="9"/>
  <c r="BO85" i="9"/>
  <c r="AH85" i="9"/>
  <c r="BV2" i="9"/>
  <c r="AH193" i="9"/>
  <c r="AH159" i="9"/>
  <c r="AH19" i="9"/>
  <c r="AH36" i="9"/>
  <c r="AH269" i="9"/>
  <c r="AH12" i="9"/>
  <c r="BM82" i="9"/>
  <c r="AH46" i="9"/>
  <c r="BN114" i="9"/>
  <c r="AH293" i="9"/>
  <c r="BN128" i="9"/>
  <c r="AH195" i="9"/>
  <c r="AH215" i="9"/>
  <c r="AH225" i="9"/>
  <c r="AH164" i="9"/>
  <c r="AH247" i="9"/>
  <c r="AH14" i="9"/>
  <c r="AH88" i="9"/>
  <c r="AH3" i="9"/>
  <c r="AH289" i="9"/>
  <c r="AH197" i="9"/>
  <c r="AH6" i="9"/>
  <c r="AH118" i="9"/>
  <c r="AH79" i="9"/>
  <c r="AH208" i="9"/>
  <c r="AH104" i="9"/>
  <c r="AH243" i="9"/>
  <c r="AH2" i="9"/>
  <c r="BO128" i="9"/>
  <c r="AH139" i="9"/>
  <c r="AH62" i="9"/>
  <c r="AH308" i="9"/>
  <c r="AH179" i="9"/>
  <c r="BN82" i="9"/>
  <c r="AH93" i="9"/>
  <c r="AH299" i="9"/>
  <c r="AH9" i="9"/>
  <c r="AH229" i="9"/>
  <c r="AH54" i="9"/>
  <c r="BN85" i="9"/>
  <c r="AH82" i="9"/>
  <c r="AH184" i="9"/>
  <c r="AH204" i="9"/>
  <c r="AH214" i="9"/>
  <c r="AH126" i="9"/>
  <c r="AH255" i="9"/>
  <c r="AH7" i="9"/>
  <c r="AH259" i="9"/>
  <c r="AH92" i="9"/>
  <c r="AH183" i="9"/>
  <c r="BO67" i="9"/>
  <c r="AH24" i="9"/>
  <c r="AH209" i="9"/>
  <c r="BN87" i="9"/>
  <c r="AH108" i="9"/>
  <c r="AH294" i="9"/>
  <c r="AH113" i="9"/>
  <c r="BO114" i="9"/>
  <c r="AH188" i="9"/>
  <c r="AH298" i="9"/>
  <c r="AH66" i="9"/>
  <c r="AH97" i="9"/>
  <c r="AH149" i="9"/>
  <c r="AH142" i="9"/>
  <c r="AH74" i="9"/>
  <c r="AH242" i="9"/>
  <c r="BO83" i="9"/>
  <c r="AH219" i="9"/>
  <c r="AH102" i="9"/>
  <c r="AH272" i="9"/>
  <c r="BO82" i="9"/>
  <c r="BM81" i="9"/>
  <c r="AH119" i="9"/>
  <c r="AH146" i="9"/>
  <c r="AH166" i="9"/>
  <c r="AH176" i="9"/>
  <c r="AH196" i="9"/>
  <c r="P124" i="9"/>
  <c r="AH257" i="9"/>
  <c r="AH16" i="9"/>
  <c r="AH303" i="9"/>
  <c r="AH68" i="9"/>
  <c r="BM114" i="9"/>
  <c r="AH152" i="9"/>
  <c r="AH292" i="9"/>
  <c r="AH137" i="9"/>
  <c r="AH99" i="9"/>
  <c r="AH84" i="9"/>
  <c r="BN67" i="9"/>
  <c r="AH73" i="9"/>
  <c r="AH288" i="9"/>
  <c r="AH123" i="9"/>
  <c r="AH75" i="9"/>
  <c r="BN83" i="9"/>
  <c r="BM86" i="9"/>
  <c r="BO87" i="9"/>
  <c r="AH297" i="9"/>
  <c r="AH28" i="9"/>
  <c r="AH262" i="9"/>
  <c r="AH169" i="9"/>
  <c r="AH25" i="9"/>
  <c r="BM85" i="9"/>
  <c r="AH22" i="9"/>
  <c r="AH18" i="9"/>
  <c r="BN92" i="9"/>
  <c r="BO92" i="9"/>
  <c r="BM92" i="9"/>
  <c r="BO103" i="9"/>
  <c r="BN103" i="9"/>
  <c r="BM103" i="9"/>
  <c r="BM115" i="9"/>
  <c r="BN115" i="9"/>
  <c r="BO115" i="9"/>
  <c r="BO126" i="9"/>
  <c r="BM126" i="9"/>
  <c r="BN126" i="9"/>
  <c r="BN9" i="9"/>
  <c r="BM9" i="9"/>
  <c r="BO9" i="9"/>
  <c r="BN124" i="9"/>
  <c r="BO124" i="9"/>
  <c r="BM124" i="9"/>
  <c r="BN55" i="9"/>
  <c r="BM55" i="9"/>
  <c r="BO55" i="9"/>
  <c r="BN49" i="9"/>
  <c r="BM49" i="9"/>
  <c r="BO49" i="9"/>
  <c r="BN31" i="9"/>
  <c r="BM31" i="9"/>
  <c r="BO31" i="9"/>
  <c r="BN17" i="9"/>
  <c r="BO17" i="9"/>
  <c r="BM17" i="9"/>
  <c r="BM28" i="9"/>
  <c r="BN28" i="9"/>
  <c r="BO28" i="9"/>
  <c r="BO76" i="9"/>
  <c r="BN76" i="9"/>
  <c r="BM76" i="9"/>
  <c r="BN88" i="9"/>
  <c r="BO88" i="9"/>
  <c r="BM88" i="9"/>
  <c r="BN6" i="9"/>
  <c r="BN37" i="9"/>
  <c r="BM47" i="9"/>
  <c r="BM111" i="9"/>
  <c r="BO30" i="9"/>
  <c r="BO6" i="9"/>
  <c r="BM37" i="9"/>
  <c r="BO47" i="9"/>
  <c r="BO111" i="9"/>
  <c r="BM6" i="9"/>
  <c r="BO37" i="9"/>
  <c r="BN47" i="9"/>
  <c r="BN111" i="9"/>
  <c r="BM102" i="9"/>
  <c r="BN30" i="9"/>
  <c r="BM11" i="9"/>
  <c r="BO102" i="9"/>
  <c r="BO11" i="9"/>
  <c r="BN102" i="9"/>
  <c r="BM30" i="9"/>
  <c r="BN11" i="9"/>
  <c r="BO113" i="9"/>
  <c r="BM58" i="9"/>
  <c r="BN113" i="9"/>
  <c r="BM113" i="9"/>
  <c r="BN58" i="9"/>
  <c r="BO58" i="9"/>
  <c r="BN119" i="9"/>
  <c r="BO33" i="9"/>
  <c r="BO119" i="9"/>
  <c r="BM119" i="9"/>
  <c r="BN33" i="9"/>
  <c r="BM33" i="9"/>
  <c r="BO105" i="9"/>
  <c r="BM75" i="9"/>
  <c r="BO32" i="9"/>
  <c r="BM105" i="9"/>
  <c r="BO75" i="9"/>
  <c r="BN105" i="9"/>
  <c r="BN75" i="9"/>
  <c r="BM32" i="9"/>
  <c r="BN32" i="9"/>
  <c r="BN79" i="9"/>
  <c r="BO79" i="9"/>
  <c r="BO25" i="9"/>
  <c r="BM79" i="9"/>
  <c r="BM25" i="9"/>
  <c r="BN25" i="9"/>
  <c r="BO19" i="9"/>
  <c r="BO118" i="9"/>
  <c r="BN19" i="9"/>
  <c r="BN118" i="9"/>
  <c r="BM19" i="9"/>
  <c r="BM118" i="9"/>
  <c r="BO122" i="9"/>
  <c r="BO48" i="9"/>
  <c r="BM122" i="9"/>
  <c r="BN48" i="9"/>
  <c r="BM48" i="9"/>
  <c r="BN122" i="9"/>
  <c r="BN41" i="9"/>
  <c r="BO5" i="9"/>
  <c r="BM41" i="9"/>
  <c r="BN5" i="9"/>
  <c r="BO41" i="9"/>
  <c r="BM5" i="9"/>
  <c r="BM78" i="9"/>
  <c r="BO96" i="9"/>
  <c r="BN78" i="9"/>
  <c r="BN96" i="9"/>
  <c r="BO78" i="9"/>
  <c r="BM96" i="9"/>
  <c r="BN16" i="9"/>
  <c r="BM107" i="9"/>
  <c r="BM16" i="9"/>
  <c r="BN107" i="9"/>
  <c r="BO16" i="9"/>
  <c r="BO107" i="9"/>
  <c r="BO52" i="9"/>
  <c r="BM52" i="9"/>
  <c r="BN52" i="9"/>
  <c r="BN27" i="9"/>
  <c r="BN63" i="9"/>
  <c r="BO27" i="9"/>
  <c r="BM63" i="9"/>
  <c r="BM27" i="9"/>
  <c r="BO63" i="9"/>
  <c r="BM112" i="9"/>
  <c r="BN112" i="9"/>
  <c r="BO112" i="9"/>
  <c r="BM26" i="9"/>
  <c r="BO69" i="9"/>
  <c r="BO26" i="9"/>
  <c r="BN69" i="9"/>
  <c r="BN26" i="9"/>
  <c r="BM69" i="9"/>
  <c r="BN93" i="9"/>
  <c r="BO93" i="9"/>
  <c r="BM93" i="9"/>
  <c r="BM61" i="9"/>
  <c r="BO13" i="9"/>
  <c r="BM59" i="9"/>
  <c r="BO61" i="9"/>
  <c r="BN13" i="9"/>
  <c r="BO59" i="9"/>
  <c r="BN61" i="9"/>
  <c r="BM13" i="9"/>
  <c r="BN59" i="9"/>
  <c r="BM66" i="9"/>
  <c r="BN71" i="9"/>
  <c r="BN66" i="9"/>
  <c r="BM71" i="9"/>
  <c r="BO71" i="9"/>
  <c r="BO66" i="9"/>
  <c r="BM45" i="9"/>
  <c r="BM50" i="9"/>
  <c r="BO104" i="9"/>
  <c r="BN45" i="9"/>
  <c r="BN50" i="9"/>
  <c r="BO45" i="9"/>
  <c r="BO50" i="9"/>
  <c r="BM104" i="9"/>
  <c r="BN104" i="9"/>
  <c r="BN97" i="9"/>
  <c r="BM97" i="9"/>
  <c r="BN38" i="9"/>
  <c r="BO97" i="9"/>
  <c r="BO38" i="9"/>
  <c r="BM38" i="9"/>
  <c r="BN44" i="9"/>
  <c r="BO108" i="9"/>
  <c r="BM98" i="9"/>
  <c r="BO44" i="9"/>
  <c r="BM108" i="9"/>
  <c r="BN98" i="9"/>
  <c r="BM44" i="9"/>
  <c r="BN108" i="9"/>
  <c r="BO98" i="9"/>
  <c r="BN125" i="9"/>
  <c r="BO120" i="9"/>
  <c r="BM125" i="9"/>
  <c r="BM120" i="9"/>
  <c r="BO125" i="9"/>
  <c r="BN120" i="9"/>
  <c r="BN91" i="9"/>
  <c r="BO91" i="9"/>
  <c r="BM91" i="9"/>
  <c r="BO20" i="9"/>
  <c r="BN20" i="9"/>
  <c r="BM20" i="9"/>
  <c r="BM22" i="9"/>
  <c r="BN99" i="9"/>
  <c r="BO22" i="9"/>
  <c r="BN22" i="9"/>
  <c r="BM99" i="9"/>
  <c r="BO99" i="9"/>
  <c r="BM116" i="9"/>
  <c r="BM36" i="9"/>
  <c r="BM7" i="9"/>
  <c r="BO116" i="9"/>
  <c r="BO36" i="9"/>
  <c r="BN116" i="9"/>
  <c r="BN36" i="9"/>
  <c r="BN7" i="9"/>
  <c r="BO7" i="9"/>
  <c r="BN35" i="9"/>
  <c r="BN72" i="9"/>
  <c r="BO35" i="9"/>
  <c r="BO72" i="9"/>
  <c r="BM35" i="9"/>
  <c r="BM72" i="9"/>
  <c r="BM127" i="9"/>
  <c r="BN127" i="9"/>
  <c r="BO127" i="9"/>
  <c r="BN90" i="9"/>
  <c r="BM46" i="9"/>
  <c r="BO10" i="9"/>
  <c r="BO90" i="9"/>
  <c r="BN46" i="9"/>
  <c r="BM90" i="9"/>
  <c r="BO46" i="9"/>
  <c r="BM101" i="9"/>
  <c r="BO101" i="9"/>
  <c r="BM10" i="9"/>
  <c r="BN101" i="9"/>
  <c r="BN10" i="9"/>
  <c r="BM57" i="9"/>
  <c r="BN106" i="9"/>
  <c r="BO21" i="9"/>
  <c r="BN57" i="9"/>
  <c r="BM106" i="9"/>
  <c r="BO57" i="9"/>
  <c r="BO106" i="9"/>
  <c r="BN21" i="9"/>
  <c r="BM21" i="9"/>
  <c r="BO62" i="9"/>
  <c r="BO80" i="9"/>
  <c r="BN62" i="9"/>
  <c r="BM80" i="9"/>
  <c r="BM62" i="9"/>
  <c r="BN80" i="9"/>
  <c r="BN14" i="9"/>
  <c r="BM14" i="9"/>
  <c r="BO14" i="9"/>
  <c r="BN54" i="9"/>
  <c r="BO34" i="9"/>
  <c r="BN23" i="9"/>
  <c r="BO3" i="9"/>
  <c r="BM54" i="9"/>
  <c r="BN34" i="9"/>
  <c r="BO23" i="9"/>
  <c r="BM3" i="9"/>
  <c r="BO54" i="9"/>
  <c r="BM34" i="9"/>
  <c r="BM23" i="9"/>
  <c r="BN3" i="9"/>
  <c r="BM12" i="9"/>
  <c r="BM117" i="9"/>
  <c r="BN89" i="9"/>
  <c r="BN12" i="9"/>
  <c r="BN117" i="9"/>
  <c r="BO89" i="9"/>
  <c r="BO12" i="9"/>
  <c r="BO117" i="9"/>
  <c r="BM89" i="9"/>
  <c r="BN73" i="9"/>
  <c r="BM94" i="9"/>
  <c r="BO73" i="9"/>
  <c r="BN94" i="9"/>
  <c r="BM73" i="9"/>
  <c r="BO94" i="9"/>
  <c r="BN24" i="9"/>
  <c r="BM24" i="9"/>
  <c r="BO24" i="9"/>
  <c r="BM64" i="9"/>
  <c r="BO39" i="9"/>
  <c r="BN60" i="9"/>
  <c r="BO64" i="9"/>
  <c r="BN39" i="9"/>
  <c r="BO60" i="9"/>
  <c r="BN70" i="9"/>
  <c r="BN64" i="9"/>
  <c r="BM39" i="9"/>
  <c r="BM60" i="9"/>
  <c r="BN53" i="9"/>
  <c r="BM53" i="9"/>
  <c r="BN43" i="9"/>
  <c r="BM70" i="9"/>
  <c r="BO43" i="9"/>
  <c r="BO53" i="9"/>
  <c r="BM43" i="9"/>
  <c r="BO70" i="9"/>
  <c r="BM74" i="9"/>
  <c r="BO109" i="9"/>
  <c r="BO74" i="9"/>
  <c r="BM109" i="9"/>
  <c r="BN18" i="9"/>
  <c r="BN74" i="9"/>
  <c r="BN109" i="9"/>
  <c r="BM123" i="9"/>
  <c r="BM18" i="9"/>
  <c r="BN123" i="9"/>
  <c r="BO18" i="9"/>
  <c r="BO123" i="9"/>
  <c r="BN65" i="9"/>
  <c r="BM121" i="9"/>
  <c r="BM65" i="9"/>
  <c r="BN121" i="9"/>
  <c r="BO65" i="9"/>
  <c r="BO121" i="9"/>
  <c r="BO29" i="9"/>
  <c r="BN29" i="9"/>
  <c r="BM29" i="9"/>
  <c r="BO77" i="9"/>
  <c r="BM40" i="9"/>
  <c r="BM77" i="9"/>
  <c r="BN40" i="9"/>
  <c r="BN77" i="9"/>
  <c r="BO40" i="9"/>
  <c r="BM4" i="9"/>
  <c r="BO95" i="9"/>
  <c r="BN4" i="9"/>
  <c r="BM95" i="9"/>
  <c r="BO4" i="9"/>
  <c r="BN95" i="9"/>
  <c r="BM51" i="9"/>
  <c r="BO100" i="9"/>
  <c r="BO15" i="9"/>
  <c r="BN51" i="9"/>
  <c r="BN100" i="9"/>
  <c r="BO51" i="9"/>
  <c r="BM100" i="9"/>
  <c r="BM15" i="9"/>
  <c r="BN15" i="9"/>
  <c r="BO56" i="9"/>
  <c r="BO8" i="9"/>
  <c r="BM56" i="9"/>
  <c r="BN8" i="9"/>
  <c r="BN56" i="9"/>
  <c r="BM8" i="9"/>
  <c r="BN68" i="9"/>
  <c r="BM68" i="9"/>
  <c r="BO68" i="9"/>
  <c r="BO110" i="9"/>
  <c r="BM42" i="9"/>
  <c r="BO42" i="9"/>
  <c r="BN42" i="9"/>
  <c r="AI1" i="9" l="1" a="1"/>
  <c r="AI1" i="9" s="1"/>
  <c r="BN2" i="9"/>
  <c r="BQ7" i="9" s="1"/>
  <c r="BO2" i="9"/>
  <c r="BR93" i="9" s="1"/>
  <c r="BS1" i="9"/>
  <c r="BM2" i="9"/>
  <c r="BP30" i="9" s="1"/>
  <c r="R124" i="9"/>
  <c r="Q124" i="9"/>
  <c r="BQ91" i="9" l="1"/>
  <c r="BQ88" i="9"/>
  <c r="BQ92" i="9"/>
  <c r="BQ62" i="9"/>
  <c r="BQ35" i="9"/>
  <c r="BQ28" i="9"/>
  <c r="BQ45" i="9"/>
  <c r="BQ20" i="9"/>
  <c r="BQ44" i="9"/>
  <c r="BQ39" i="9"/>
  <c r="BQ12" i="9"/>
  <c r="BQ102" i="9"/>
  <c r="BR110" i="9"/>
  <c r="BQ75" i="9"/>
  <c r="BQ113" i="9"/>
  <c r="BR100" i="9"/>
  <c r="BR71" i="9"/>
  <c r="BR64" i="9"/>
  <c r="BR31" i="9"/>
  <c r="BR53" i="9"/>
  <c r="BR13" i="9"/>
  <c r="BR6" i="9"/>
  <c r="BR87" i="9"/>
  <c r="BR32" i="9"/>
  <c r="BQ31" i="9"/>
  <c r="BQ22" i="9"/>
  <c r="BQ123" i="9"/>
  <c r="BQ114" i="9"/>
  <c r="BQ72" i="9"/>
  <c r="BR85" i="9"/>
  <c r="BR105" i="9"/>
  <c r="BQ14" i="9"/>
  <c r="BR11" i="9"/>
  <c r="BR102" i="9"/>
  <c r="BR95" i="9"/>
  <c r="BQ124" i="9"/>
  <c r="BR113" i="9"/>
  <c r="BR116" i="9"/>
  <c r="BR99" i="9"/>
  <c r="BR106" i="9"/>
  <c r="BR112" i="9"/>
  <c r="BR41" i="9"/>
  <c r="BR119" i="9"/>
  <c r="BQ55" i="9"/>
  <c r="BQ107" i="9"/>
  <c r="BR90" i="9"/>
  <c r="BQ8" i="9"/>
  <c r="BQ10" i="9"/>
  <c r="BR78" i="9"/>
  <c r="BQ53" i="9"/>
  <c r="BR98" i="9"/>
  <c r="BR122" i="9"/>
  <c r="BR29" i="9"/>
  <c r="BP71" i="9"/>
  <c r="BP37" i="9"/>
  <c r="BP26" i="9"/>
  <c r="BP12" i="9"/>
  <c r="BP51" i="9"/>
  <c r="BP84" i="9"/>
  <c r="BP58" i="9"/>
  <c r="BQ127" i="9"/>
  <c r="BQ18" i="9"/>
  <c r="BP90" i="9"/>
  <c r="BQ111" i="9"/>
  <c r="BP66" i="9"/>
  <c r="BQ94" i="9"/>
  <c r="BP22" i="9"/>
  <c r="BP79" i="9"/>
  <c r="BP34" i="9"/>
  <c r="BP100" i="9"/>
  <c r="BP75" i="9"/>
  <c r="BP13" i="9"/>
  <c r="BP106" i="9"/>
  <c r="BP118" i="9"/>
  <c r="BP64" i="9"/>
  <c r="BP59" i="9"/>
  <c r="BP55" i="9"/>
  <c r="BP19" i="9"/>
  <c r="BP54" i="9"/>
  <c r="BP96" i="9"/>
  <c r="BQ86" i="9"/>
  <c r="BP11" i="9"/>
  <c r="BQ27" i="9"/>
  <c r="BQ120" i="9"/>
  <c r="BP31" i="9"/>
  <c r="BP48" i="9"/>
  <c r="BP97" i="9"/>
  <c r="BP94" i="9"/>
  <c r="BP15" i="9"/>
  <c r="BQ59" i="9"/>
  <c r="BQ81" i="9"/>
  <c r="BQ16" i="9"/>
  <c r="BP116" i="9"/>
  <c r="BQ51" i="9"/>
  <c r="BP112" i="9"/>
  <c r="BP63" i="9"/>
  <c r="BP81" i="9"/>
  <c r="BP14" i="9"/>
  <c r="BP43" i="9"/>
  <c r="BQ56" i="9"/>
  <c r="BP5" i="9"/>
  <c r="BR35" i="9"/>
  <c r="BR126" i="9"/>
  <c r="BP119" i="9"/>
  <c r="BR61" i="9"/>
  <c r="BP57" i="9"/>
  <c r="BQ43" i="9"/>
  <c r="BP67" i="9"/>
  <c r="BP111" i="9"/>
  <c r="BQ96" i="9"/>
  <c r="BQ97" i="9"/>
  <c r="BR62" i="9"/>
  <c r="BP109" i="9"/>
  <c r="BP88" i="9"/>
  <c r="BR66" i="9"/>
  <c r="BQ115" i="9"/>
  <c r="BR33" i="9"/>
  <c r="BR16" i="9"/>
  <c r="BP99" i="9"/>
  <c r="BP23" i="9"/>
  <c r="BP40" i="9"/>
  <c r="BR28" i="9"/>
  <c r="BP69" i="9"/>
  <c r="BP87" i="9"/>
  <c r="BQ49" i="9"/>
  <c r="BP78" i="9"/>
  <c r="BP45" i="9"/>
  <c r="BP80" i="9"/>
  <c r="BP95" i="9"/>
  <c r="BP115" i="9"/>
  <c r="BP6" i="9"/>
  <c r="BQ118" i="9"/>
  <c r="BQ69" i="9"/>
  <c r="BP120" i="9"/>
  <c r="BP10" i="9"/>
  <c r="BQ73" i="9"/>
  <c r="BQ121" i="9"/>
  <c r="BP92" i="9"/>
  <c r="BQ122" i="9"/>
  <c r="BQ116" i="9"/>
  <c r="BR67" i="9"/>
  <c r="BR88" i="9"/>
  <c r="BP32" i="9"/>
  <c r="BQ112" i="9"/>
  <c r="BR108" i="9"/>
  <c r="BQ46" i="9"/>
  <c r="BQ117" i="9"/>
  <c r="BR18" i="9"/>
  <c r="BR114" i="9"/>
  <c r="BQ32" i="9"/>
  <c r="BR45" i="9"/>
  <c r="BR57" i="9"/>
  <c r="BP128" i="9"/>
  <c r="BR76" i="9"/>
  <c r="BP105" i="9"/>
  <c r="BR52" i="9"/>
  <c r="BR50" i="9"/>
  <c r="BQ36" i="9"/>
  <c r="BR23" i="9"/>
  <c r="BP74" i="9"/>
  <c r="BR56" i="9"/>
  <c r="BQ83" i="9"/>
  <c r="BQ9" i="9"/>
  <c r="BQ48" i="9"/>
  <c r="BQ61" i="9"/>
  <c r="BR20" i="9"/>
  <c r="BQ57" i="9"/>
  <c r="BQ24" i="9"/>
  <c r="BR77" i="9"/>
  <c r="BR55" i="9"/>
  <c r="BR107" i="9"/>
  <c r="BR127" i="9"/>
  <c r="BR92" i="9"/>
  <c r="BR30" i="9"/>
  <c r="BQ26" i="9"/>
  <c r="BR125" i="9"/>
  <c r="BQ101" i="9"/>
  <c r="BR115" i="9"/>
  <c r="BQ38" i="9"/>
  <c r="BR14" i="9"/>
  <c r="BR82" i="9"/>
  <c r="BQ6" i="9"/>
  <c r="BQ79" i="9"/>
  <c r="BR97" i="9"/>
  <c r="BQ90" i="9"/>
  <c r="BQ109" i="9"/>
  <c r="BQ68" i="9"/>
  <c r="BR103" i="9"/>
  <c r="BR19" i="9"/>
  <c r="BQ125" i="9"/>
  <c r="BR46" i="9"/>
  <c r="BR12" i="9"/>
  <c r="BQ65" i="9"/>
  <c r="BQ82" i="9"/>
  <c r="BP85" i="9"/>
  <c r="BP28" i="9"/>
  <c r="BQ119" i="9"/>
  <c r="BQ5" i="9"/>
  <c r="BP61" i="9"/>
  <c r="BP44" i="9"/>
  <c r="BP127" i="9"/>
  <c r="BR3" i="9"/>
  <c r="BP60" i="9"/>
  <c r="BP4" i="9"/>
  <c r="BR9" i="9"/>
  <c r="BQ25" i="9"/>
  <c r="BP98" i="9"/>
  <c r="BR81" i="9"/>
  <c r="BP9" i="9"/>
  <c r="BR37" i="9"/>
  <c r="BP25" i="9"/>
  <c r="BQ63" i="9"/>
  <c r="BQ50" i="9"/>
  <c r="BR36" i="9"/>
  <c r="BR80" i="9"/>
  <c r="BP24" i="9"/>
  <c r="BR65" i="9"/>
  <c r="BP42" i="9"/>
  <c r="BQ47" i="9"/>
  <c r="BR27" i="9"/>
  <c r="BP20" i="9"/>
  <c r="BQ3" i="9"/>
  <c r="BQ128" i="9"/>
  <c r="BQ17" i="9"/>
  <c r="BP113" i="9"/>
  <c r="BQ41" i="9"/>
  <c r="BQ93" i="9"/>
  <c r="BR44" i="9"/>
  <c r="BR72" i="9"/>
  <c r="BQ54" i="9"/>
  <c r="BQ70" i="9"/>
  <c r="BQ40" i="9"/>
  <c r="BQ87" i="9"/>
  <c r="BQ84" i="9"/>
  <c r="BP83" i="9"/>
  <c r="BR83" i="9"/>
  <c r="BR49" i="9"/>
  <c r="BQ11" i="9"/>
  <c r="BP122" i="9"/>
  <c r="BR26" i="9"/>
  <c r="BP38" i="9"/>
  <c r="BR7" i="9"/>
  <c r="BQ80" i="9"/>
  <c r="BQ60" i="9"/>
  <c r="BP29" i="9"/>
  <c r="BR73" i="9"/>
  <c r="BQ71" i="9"/>
  <c r="BQ34" i="9"/>
  <c r="BP102" i="9"/>
  <c r="BP117" i="9"/>
  <c r="BR75" i="9"/>
  <c r="BP123" i="9"/>
  <c r="BR48" i="9"/>
  <c r="BQ64" i="9"/>
  <c r="BQ77" i="9"/>
  <c r="BQ13" i="9"/>
  <c r="BP68" i="9"/>
  <c r="BP2" i="9"/>
  <c r="BS3" i="9" s="1"/>
  <c r="BP110" i="9"/>
  <c r="BR86" i="9"/>
  <c r="BQ67" i="9"/>
  <c r="BP17" i="9"/>
  <c r="BR58" i="9"/>
  <c r="BP41" i="9"/>
  <c r="BP93" i="9"/>
  <c r="BQ98" i="9"/>
  <c r="BP72" i="9"/>
  <c r="BQ23" i="9"/>
  <c r="BP39" i="9"/>
  <c r="BR40" i="9"/>
  <c r="BR70" i="9"/>
  <c r="BQ99" i="9"/>
  <c r="BR24" i="9"/>
  <c r="BR5" i="9"/>
  <c r="BP121" i="9"/>
  <c r="BP107" i="9"/>
  <c r="BQ103" i="9"/>
  <c r="BR69" i="9"/>
  <c r="BQ29" i="9"/>
  <c r="BR118" i="9"/>
  <c r="BQ74" i="9"/>
  <c r="BP108" i="9"/>
  <c r="BR84" i="9"/>
  <c r="BP86" i="9"/>
  <c r="BP76" i="9"/>
  <c r="BP33" i="9"/>
  <c r="BQ78" i="9"/>
  <c r="BR59" i="9"/>
  <c r="BP125" i="9"/>
  <c r="BR10" i="9"/>
  <c r="BR54" i="9"/>
  <c r="BR43" i="9"/>
  <c r="BQ95" i="9"/>
  <c r="BR121" i="9"/>
  <c r="BP62" i="9"/>
  <c r="BR60" i="9"/>
  <c r="BP52" i="9"/>
  <c r="BQ42" i="9"/>
  <c r="BP104" i="9"/>
  <c r="BR124" i="9"/>
  <c r="BR38" i="9"/>
  <c r="BQ100" i="9"/>
  <c r="BP77" i="9"/>
  <c r="BP46" i="9"/>
  <c r="BR89" i="9"/>
  <c r="BR2" i="9"/>
  <c r="BU3" i="9" s="1"/>
  <c r="BP82" i="9"/>
  <c r="BP103" i="9"/>
  <c r="BP47" i="9"/>
  <c r="BQ105" i="9"/>
  <c r="BP16" i="9"/>
  <c r="BQ66" i="9"/>
  <c r="BP91" i="9"/>
  <c r="BR101" i="9"/>
  <c r="BQ89" i="9"/>
  <c r="BR74" i="9"/>
  <c r="BR51" i="9"/>
  <c r="BR42" i="9"/>
  <c r="BR117" i="9"/>
  <c r="BR123" i="9"/>
  <c r="BP50" i="9"/>
  <c r="BP126" i="9"/>
  <c r="BR17" i="9"/>
  <c r="BP36" i="9"/>
  <c r="BP53" i="9"/>
  <c r="BR91" i="9"/>
  <c r="BR47" i="9"/>
  <c r="BP3" i="9"/>
  <c r="BP114" i="9"/>
  <c r="BQ108" i="9"/>
  <c r="BQ2" i="9"/>
  <c r="BT3" i="9" s="1"/>
  <c r="BQ110" i="9"/>
  <c r="BR128" i="9"/>
  <c r="BQ126" i="9"/>
  <c r="BR111" i="9"/>
  <c r="BR25" i="9"/>
  <c r="BQ52" i="9"/>
  <c r="BR104" i="9"/>
  <c r="BR22" i="9"/>
  <c r="BR21" i="9"/>
  <c r="BP89" i="9"/>
  <c r="BP18" i="9"/>
  <c r="BP56" i="9"/>
  <c r="BQ58" i="9"/>
  <c r="BR4" i="9"/>
  <c r="BR15" i="9"/>
  <c r="BR120" i="9"/>
  <c r="BP49" i="9"/>
  <c r="BP101" i="9"/>
  <c r="BQ37" i="9"/>
  <c r="BP35" i="9"/>
  <c r="BQ4" i="9"/>
  <c r="BQ106" i="9"/>
  <c r="BR79" i="9"/>
  <c r="BR39" i="9"/>
  <c r="BQ85" i="9"/>
  <c r="BP124" i="9"/>
  <c r="BQ30" i="9"/>
  <c r="BQ19" i="9"/>
  <c r="BR63" i="9"/>
  <c r="BQ104" i="9"/>
  <c r="BP7" i="9"/>
  <c r="BP21" i="9"/>
  <c r="BR94" i="9"/>
  <c r="BP65" i="9"/>
  <c r="BR68" i="9"/>
  <c r="BR96" i="9"/>
  <c r="BR8" i="9"/>
  <c r="BP8" i="9"/>
  <c r="BQ21" i="9"/>
  <c r="BQ76" i="9"/>
  <c r="BP73" i="9"/>
  <c r="BQ33" i="9"/>
  <c r="BR34" i="9"/>
  <c r="BQ15" i="9"/>
  <c r="BP70" i="9"/>
  <c r="BP27" i="9"/>
  <c r="BR109" i="9"/>
  <c r="BT4" i="9" l="1"/>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57" i="9" l="1"/>
  <c r="S57" i="9" s="1"/>
  <c r="N297" i="9"/>
  <c r="N237" i="9"/>
  <c r="N147" i="9"/>
  <c r="N107" i="9"/>
  <c r="N37" i="9"/>
  <c r="N197" i="9"/>
  <c r="N287" i="9"/>
  <c r="N257" i="9"/>
  <c r="N267" i="9"/>
  <c r="N17" i="9"/>
  <c r="N272" i="9"/>
  <c r="N22" i="9"/>
  <c r="N167" i="9"/>
  <c r="N157" i="9"/>
  <c r="N47" i="9"/>
  <c r="N2" i="9"/>
  <c r="N42" i="9"/>
  <c r="N137" i="9"/>
  <c r="N242" i="9"/>
  <c r="N247" i="9"/>
  <c r="N69" i="9"/>
  <c r="N299" i="9"/>
  <c r="N169" i="9"/>
  <c r="N219" i="9"/>
  <c r="N139" i="9"/>
  <c r="N209" i="9"/>
  <c r="N89" i="9"/>
  <c r="N309" i="9"/>
  <c r="N179" i="9"/>
  <c r="N99" i="9"/>
  <c r="N9" i="9"/>
  <c r="N49" i="9"/>
  <c r="N289" i="9"/>
  <c r="N229" i="9"/>
  <c r="N29" i="9"/>
  <c r="N239" i="9"/>
  <c r="N189" i="9"/>
  <c r="N79" i="9"/>
  <c r="N119" i="9"/>
  <c r="N199" i="9"/>
  <c r="N259" i="9"/>
  <c r="N159" i="9"/>
  <c r="N129" i="9"/>
  <c r="N149" i="9"/>
  <c r="N39" i="9"/>
  <c r="N269" i="9"/>
  <c r="N109" i="9"/>
  <c r="N279" i="9"/>
  <c r="N19" i="9"/>
  <c r="N249" i="9"/>
  <c r="N59" i="9"/>
  <c r="N127" i="9"/>
  <c r="P127" i="9" s="1"/>
  <c r="N213" i="9"/>
  <c r="N32" i="9"/>
  <c r="N217" i="9"/>
  <c r="N82" i="9"/>
  <c r="N292" i="9"/>
  <c r="N7" i="9"/>
  <c r="N282" i="9"/>
  <c r="N87" i="9"/>
  <c r="N93" i="9"/>
  <c r="N182" i="9"/>
  <c r="N187" i="9"/>
  <c r="N252" i="9"/>
  <c r="N62" i="9"/>
  <c r="N303" i="9"/>
  <c r="N223" i="9"/>
  <c r="N152" i="9"/>
  <c r="N177" i="9"/>
  <c r="N103" i="9"/>
  <c r="N207" i="9"/>
  <c r="N232" i="9"/>
  <c r="N277" i="9"/>
  <c r="N23" i="9"/>
  <c r="N142" i="9"/>
  <c r="N3" i="9"/>
  <c r="N202" i="9"/>
  <c r="N113" i="9"/>
  <c r="N102" i="9"/>
  <c r="N262" i="9"/>
  <c r="N307" i="9"/>
  <c r="N203" i="9"/>
  <c r="N263" i="9"/>
  <c r="N143" i="9"/>
  <c r="N33" i="9"/>
  <c r="N133" i="9"/>
  <c r="N283" i="9"/>
  <c r="N123" i="9"/>
  <c r="N183" i="9"/>
  <c r="N253" i="9"/>
  <c r="N172" i="9"/>
  <c r="N53" i="9"/>
  <c r="N233" i="9"/>
  <c r="N192" i="9"/>
  <c r="N222" i="9"/>
  <c r="N63" i="9"/>
  <c r="N43" i="9"/>
  <c r="N72" i="9"/>
  <c r="N52" i="9"/>
  <c r="N112" i="9"/>
  <c r="N73" i="9"/>
  <c r="N193" i="9"/>
  <c r="N173" i="9"/>
  <c r="N153" i="9"/>
  <c r="N12" i="9"/>
  <c r="N92" i="9"/>
  <c r="N163" i="9"/>
  <c r="N227" i="9"/>
  <c r="N117" i="9"/>
  <c r="N212" i="9"/>
  <c r="N293" i="9"/>
  <c r="N162" i="9"/>
  <c r="N273" i="9"/>
  <c r="N27" i="9"/>
  <c r="N13" i="9"/>
  <c r="N132" i="9"/>
  <c r="N77" i="9"/>
  <c r="N302" i="9"/>
  <c r="N122" i="9"/>
  <c r="N83" i="9"/>
  <c r="N67" i="9"/>
  <c r="N243" i="9"/>
  <c r="N97" i="9"/>
  <c r="N88" i="9"/>
  <c r="N228" i="9"/>
  <c r="N128" i="9"/>
  <c r="N108" i="9"/>
  <c r="N288" i="9"/>
  <c r="N168" i="9"/>
  <c r="N18" i="9"/>
  <c r="N48" i="9"/>
  <c r="N278" i="9"/>
  <c r="N248" i="9"/>
  <c r="N218" i="9"/>
  <c r="N78" i="9"/>
  <c r="N58" i="9"/>
  <c r="N28" i="9"/>
  <c r="N68" i="9"/>
  <c r="N158" i="9"/>
  <c r="N258" i="9"/>
  <c r="N98" i="9"/>
  <c r="N8" i="9"/>
  <c r="N268" i="9"/>
  <c r="N118" i="9"/>
  <c r="N308" i="9"/>
  <c r="N38" i="9"/>
  <c r="N178" i="9"/>
  <c r="N148" i="9"/>
  <c r="N198" i="9"/>
  <c r="N298" i="9"/>
  <c r="N188" i="9"/>
  <c r="N208" i="9"/>
  <c r="N238" i="9"/>
  <c r="N138" i="9"/>
  <c r="P57" i="9" l="1"/>
  <c r="Q57" i="9" s="1"/>
  <c r="T57" i="9"/>
  <c r="P297" i="9"/>
  <c r="S297" i="9"/>
  <c r="T297" i="9"/>
  <c r="S287" i="9"/>
  <c r="T287" i="9"/>
  <c r="P287" i="9"/>
  <c r="P197" i="9"/>
  <c r="T197" i="9"/>
  <c r="S197" i="9"/>
  <c r="T37" i="9"/>
  <c r="S37" i="9"/>
  <c r="P37" i="9"/>
  <c r="S107" i="9"/>
  <c r="T107" i="9"/>
  <c r="P107" i="9"/>
  <c r="P147" i="9"/>
  <c r="S147" i="9"/>
  <c r="T147" i="9"/>
  <c r="T257" i="9"/>
  <c r="S257" i="9"/>
  <c r="P257" i="9"/>
  <c r="P237" i="9"/>
  <c r="T237" i="9"/>
  <c r="S237" i="9"/>
  <c r="T272" i="9"/>
  <c r="S272" i="9"/>
  <c r="P272" i="9"/>
  <c r="S17" i="9"/>
  <c r="P17" i="9"/>
  <c r="T17" i="9"/>
  <c r="S267" i="9"/>
  <c r="T267" i="9"/>
  <c r="P267" i="9"/>
  <c r="T42" i="9"/>
  <c r="P42" i="9"/>
  <c r="S42" i="9"/>
  <c r="Q127" i="9"/>
  <c r="R127" i="9"/>
  <c r="S2" i="9"/>
  <c r="P2" i="9"/>
  <c r="T2" i="9"/>
  <c r="P47" i="9"/>
  <c r="T47" i="9"/>
  <c r="S47" i="9"/>
  <c r="S247" i="9"/>
  <c r="P247" i="9"/>
  <c r="T247" i="9"/>
  <c r="T157" i="9"/>
  <c r="S157" i="9"/>
  <c r="P157" i="9"/>
  <c r="P242" i="9"/>
  <c r="T242" i="9"/>
  <c r="S242" i="9"/>
  <c r="S167" i="9"/>
  <c r="T167" i="9"/>
  <c r="P167" i="9"/>
  <c r="T137" i="9"/>
  <c r="S137" i="9"/>
  <c r="P137" i="9"/>
  <c r="S22" i="9"/>
  <c r="T22" i="9"/>
  <c r="P22" i="9"/>
  <c r="P188" i="9"/>
  <c r="S188" i="9"/>
  <c r="T188" i="9"/>
  <c r="S108" i="9"/>
  <c r="T108" i="9"/>
  <c r="P108" i="9"/>
  <c r="T172" i="9"/>
  <c r="S172" i="9"/>
  <c r="P172" i="9"/>
  <c r="P217" i="9"/>
  <c r="T217" i="9"/>
  <c r="S217" i="9"/>
  <c r="P9" i="9"/>
  <c r="S9" i="9"/>
  <c r="T9" i="9"/>
  <c r="P278" i="9"/>
  <c r="S278" i="9"/>
  <c r="T278" i="9"/>
  <c r="T193" i="9"/>
  <c r="S193" i="9"/>
  <c r="P193" i="9"/>
  <c r="S208" i="9"/>
  <c r="P208" i="9"/>
  <c r="T208" i="9"/>
  <c r="T38" i="9"/>
  <c r="P38" i="9"/>
  <c r="S38" i="9"/>
  <c r="T258" i="9"/>
  <c r="S258" i="9"/>
  <c r="P258" i="9"/>
  <c r="T218" i="9"/>
  <c r="P218" i="9"/>
  <c r="S218" i="9"/>
  <c r="S288" i="9"/>
  <c r="T288" i="9"/>
  <c r="P288" i="9"/>
  <c r="S243" i="9"/>
  <c r="T243" i="9"/>
  <c r="P243" i="9"/>
  <c r="P132" i="9"/>
  <c r="T132" i="9"/>
  <c r="S132" i="9"/>
  <c r="P212" i="9"/>
  <c r="S212" i="9"/>
  <c r="T212" i="9"/>
  <c r="S153" i="9"/>
  <c r="T153" i="9"/>
  <c r="P153" i="9"/>
  <c r="S72" i="9"/>
  <c r="T72" i="9"/>
  <c r="P72" i="9"/>
  <c r="S53" i="9"/>
  <c r="P53" i="9"/>
  <c r="T53" i="9"/>
  <c r="P133" i="9"/>
  <c r="S133" i="9"/>
  <c r="T133" i="9"/>
  <c r="T262" i="9"/>
  <c r="S262" i="9"/>
  <c r="P262" i="9"/>
  <c r="P23" i="9"/>
  <c r="T23" i="9"/>
  <c r="S23" i="9"/>
  <c r="P152" i="9"/>
  <c r="S152" i="9"/>
  <c r="T152" i="9"/>
  <c r="T182" i="9"/>
  <c r="S182" i="9"/>
  <c r="P182" i="9"/>
  <c r="P82" i="9"/>
  <c r="S82" i="9"/>
  <c r="T82" i="9"/>
  <c r="T249" i="9"/>
  <c r="P249" i="9"/>
  <c r="S249" i="9"/>
  <c r="P149" i="9"/>
  <c r="T149" i="9"/>
  <c r="S149" i="9"/>
  <c r="S79" i="9"/>
  <c r="T79" i="9"/>
  <c r="P79" i="9"/>
  <c r="T49" i="9"/>
  <c r="S49" i="9"/>
  <c r="P49" i="9"/>
  <c r="T209" i="9"/>
  <c r="P209" i="9"/>
  <c r="S209" i="9"/>
  <c r="S248" i="9"/>
  <c r="P248" i="9"/>
  <c r="T248" i="9"/>
  <c r="S117" i="9"/>
  <c r="P117" i="9"/>
  <c r="T117" i="9"/>
  <c r="T277" i="9"/>
  <c r="P277" i="9"/>
  <c r="S277" i="9"/>
  <c r="T129" i="9"/>
  <c r="P129" i="9"/>
  <c r="S129" i="9"/>
  <c r="P118" i="9"/>
  <c r="T118" i="9"/>
  <c r="S118" i="9"/>
  <c r="P27" i="9"/>
  <c r="S27" i="9"/>
  <c r="T27" i="9"/>
  <c r="T143" i="9"/>
  <c r="P143" i="9"/>
  <c r="S143" i="9"/>
  <c r="P113" i="9"/>
  <c r="T113" i="9"/>
  <c r="S113" i="9"/>
  <c r="P232" i="9"/>
  <c r="S232" i="9"/>
  <c r="T232" i="9"/>
  <c r="T303" i="9"/>
  <c r="P303" i="9"/>
  <c r="S303" i="9"/>
  <c r="P87" i="9"/>
  <c r="S87" i="9"/>
  <c r="T87" i="9"/>
  <c r="S32" i="9"/>
  <c r="P32" i="9"/>
  <c r="T32" i="9"/>
  <c r="S279" i="9"/>
  <c r="T279" i="9"/>
  <c r="P279" i="9"/>
  <c r="T159" i="9"/>
  <c r="P159" i="9"/>
  <c r="S159" i="9"/>
  <c r="S239" i="9"/>
  <c r="T239" i="9"/>
  <c r="P239" i="9"/>
  <c r="T99" i="9"/>
  <c r="S99" i="9"/>
  <c r="P99" i="9"/>
  <c r="P219" i="9"/>
  <c r="T219" i="9"/>
  <c r="S219" i="9"/>
  <c r="S158" i="9"/>
  <c r="T158" i="9"/>
  <c r="P158" i="9"/>
  <c r="P173" i="9"/>
  <c r="T173" i="9"/>
  <c r="S173" i="9"/>
  <c r="P102" i="9"/>
  <c r="S102" i="9"/>
  <c r="T102" i="9"/>
  <c r="P19" i="9"/>
  <c r="T19" i="9"/>
  <c r="S19" i="9"/>
  <c r="T298" i="9"/>
  <c r="P298" i="9"/>
  <c r="S298" i="9"/>
  <c r="S83" i="9"/>
  <c r="T83" i="9"/>
  <c r="P83" i="9"/>
  <c r="P253" i="9"/>
  <c r="T253" i="9"/>
  <c r="S253" i="9"/>
  <c r="S28" i="9"/>
  <c r="P28" i="9"/>
  <c r="T28" i="9"/>
  <c r="P48" i="9"/>
  <c r="T48" i="9"/>
  <c r="S48" i="9"/>
  <c r="S228" i="9"/>
  <c r="P228" i="9"/>
  <c r="T228" i="9"/>
  <c r="S122" i="9"/>
  <c r="T122" i="9"/>
  <c r="P122" i="9"/>
  <c r="P273" i="9"/>
  <c r="S273" i="9"/>
  <c r="T273" i="9"/>
  <c r="P163" i="9"/>
  <c r="T163" i="9"/>
  <c r="S163" i="9"/>
  <c r="S73" i="9"/>
  <c r="T73" i="9"/>
  <c r="P73" i="9"/>
  <c r="S222" i="9"/>
  <c r="P222" i="9"/>
  <c r="T222" i="9"/>
  <c r="P183" i="9"/>
  <c r="S183" i="9"/>
  <c r="T183" i="9"/>
  <c r="S263" i="9"/>
  <c r="T263" i="9"/>
  <c r="P263" i="9"/>
  <c r="P202" i="9"/>
  <c r="T202" i="9"/>
  <c r="S202" i="9"/>
  <c r="S207" i="9"/>
  <c r="T207" i="9"/>
  <c r="P207" i="9"/>
  <c r="T62" i="9"/>
  <c r="S62" i="9"/>
  <c r="P62" i="9"/>
  <c r="S282" i="9"/>
  <c r="P282" i="9"/>
  <c r="T282" i="9"/>
  <c r="T213" i="9"/>
  <c r="P213" i="9"/>
  <c r="S213" i="9"/>
  <c r="P109" i="9"/>
  <c r="S109" i="9"/>
  <c r="T109" i="9"/>
  <c r="T259" i="9"/>
  <c r="P259" i="9"/>
  <c r="S259" i="9"/>
  <c r="S29" i="9"/>
  <c r="P29" i="9"/>
  <c r="T29" i="9"/>
  <c r="S179" i="9"/>
  <c r="T179" i="9"/>
  <c r="P179" i="9"/>
  <c r="P169" i="9"/>
  <c r="T169" i="9"/>
  <c r="S169" i="9"/>
  <c r="T67" i="9"/>
  <c r="P67" i="9"/>
  <c r="S67" i="9"/>
  <c r="S43" i="9"/>
  <c r="T43" i="9"/>
  <c r="P43" i="9"/>
  <c r="T223" i="9"/>
  <c r="P223" i="9"/>
  <c r="S223" i="9"/>
  <c r="T189" i="9"/>
  <c r="S189" i="9"/>
  <c r="P189" i="9"/>
  <c r="S68" i="9"/>
  <c r="T68" i="9"/>
  <c r="P68" i="9"/>
  <c r="S227" i="9"/>
  <c r="P227" i="9"/>
  <c r="T227" i="9"/>
  <c r="P198" i="9"/>
  <c r="T198" i="9"/>
  <c r="S198" i="9"/>
  <c r="T138" i="9"/>
  <c r="S138" i="9"/>
  <c r="P138" i="9"/>
  <c r="P148" i="9"/>
  <c r="T148" i="9"/>
  <c r="S148" i="9"/>
  <c r="T8" i="9"/>
  <c r="P8" i="9"/>
  <c r="S8" i="9"/>
  <c r="S58" i="9"/>
  <c r="T58" i="9"/>
  <c r="P58" i="9"/>
  <c r="T18" i="9"/>
  <c r="P18" i="9"/>
  <c r="S18" i="9"/>
  <c r="P88" i="9"/>
  <c r="S88" i="9"/>
  <c r="T88" i="9"/>
  <c r="T302" i="9"/>
  <c r="S302" i="9"/>
  <c r="P302" i="9"/>
  <c r="T162" i="9"/>
  <c r="S162" i="9"/>
  <c r="P162" i="9"/>
  <c r="T92" i="9"/>
  <c r="S92" i="9"/>
  <c r="P92" i="9"/>
  <c r="T112" i="9"/>
  <c r="P112" i="9"/>
  <c r="S112" i="9"/>
  <c r="P192" i="9"/>
  <c r="S192" i="9"/>
  <c r="T192" i="9"/>
  <c r="S123" i="9"/>
  <c r="T123" i="9"/>
  <c r="P123" i="9"/>
  <c r="P203" i="9"/>
  <c r="S203" i="9"/>
  <c r="T203" i="9"/>
  <c r="AT19" i="9"/>
  <c r="S3" i="9"/>
  <c r="P3" i="9"/>
  <c r="AT20" i="9"/>
  <c r="T3" i="9"/>
  <c r="AT21" i="9"/>
  <c r="T103" i="9"/>
  <c r="S103" i="9"/>
  <c r="P103" i="9"/>
  <c r="P252" i="9"/>
  <c r="T252" i="9"/>
  <c r="S252" i="9"/>
  <c r="P7" i="9"/>
  <c r="S7" i="9"/>
  <c r="T7" i="9"/>
  <c r="T127" i="9"/>
  <c r="S127" i="9"/>
  <c r="T269" i="9"/>
  <c r="S269" i="9"/>
  <c r="P269" i="9"/>
  <c r="S199" i="9"/>
  <c r="P199" i="9"/>
  <c r="T199" i="9"/>
  <c r="P229" i="9"/>
  <c r="S229" i="9"/>
  <c r="T229" i="9"/>
  <c r="P309" i="9"/>
  <c r="S309" i="9"/>
  <c r="T309" i="9"/>
  <c r="T299" i="9"/>
  <c r="S299" i="9"/>
  <c r="P299" i="9"/>
  <c r="T308" i="9"/>
  <c r="S308" i="9"/>
  <c r="P308" i="9"/>
  <c r="T13" i="9"/>
  <c r="S13" i="9"/>
  <c r="P13" i="9"/>
  <c r="T33" i="9"/>
  <c r="S33" i="9"/>
  <c r="P33" i="9"/>
  <c r="T93" i="9"/>
  <c r="P93" i="9"/>
  <c r="S93" i="9"/>
  <c r="T139" i="9"/>
  <c r="S139" i="9"/>
  <c r="P139" i="9"/>
  <c r="P128" i="9"/>
  <c r="T128" i="9"/>
  <c r="S128" i="9"/>
  <c r="T63" i="9"/>
  <c r="S63" i="9"/>
  <c r="P63" i="9"/>
  <c r="T268" i="9"/>
  <c r="S268" i="9"/>
  <c r="P268" i="9"/>
  <c r="P238" i="9"/>
  <c r="T238" i="9"/>
  <c r="S238" i="9"/>
  <c r="S178" i="9"/>
  <c r="P178" i="9"/>
  <c r="T178" i="9"/>
  <c r="S98" i="9"/>
  <c r="T98" i="9"/>
  <c r="P98" i="9"/>
  <c r="S78" i="9"/>
  <c r="T78" i="9"/>
  <c r="P78" i="9"/>
  <c r="S168" i="9"/>
  <c r="T168" i="9"/>
  <c r="P168" i="9"/>
  <c r="T97" i="9"/>
  <c r="P97" i="9"/>
  <c r="S97" i="9"/>
  <c r="P77" i="9"/>
  <c r="S77" i="9"/>
  <c r="T77" i="9"/>
  <c r="T293" i="9"/>
  <c r="S293" i="9"/>
  <c r="P293" i="9"/>
  <c r="T12" i="9"/>
  <c r="S12" i="9"/>
  <c r="P12" i="9"/>
  <c r="T52" i="9"/>
  <c r="S52" i="9"/>
  <c r="P52" i="9"/>
  <c r="T233" i="9"/>
  <c r="P233" i="9"/>
  <c r="S233" i="9"/>
  <c r="T283" i="9"/>
  <c r="P283" i="9"/>
  <c r="S283" i="9"/>
  <c r="P307" i="9"/>
  <c r="S307" i="9"/>
  <c r="T307" i="9"/>
  <c r="T142" i="9"/>
  <c r="S142" i="9"/>
  <c r="P142" i="9"/>
  <c r="T177" i="9"/>
  <c r="P177" i="9"/>
  <c r="S177" i="9"/>
  <c r="P187" i="9"/>
  <c r="T187" i="9"/>
  <c r="S187" i="9"/>
  <c r="S292" i="9"/>
  <c r="T292" i="9"/>
  <c r="P292" i="9"/>
  <c r="P59" i="9"/>
  <c r="T59" i="9"/>
  <c r="S59" i="9"/>
  <c r="P39" i="9"/>
  <c r="T39" i="9"/>
  <c r="S39" i="9"/>
  <c r="P119" i="9"/>
  <c r="T119" i="9"/>
  <c r="S119" i="9"/>
  <c r="P289" i="9"/>
  <c r="S289" i="9"/>
  <c r="T289" i="9"/>
  <c r="T89" i="9"/>
  <c r="P89" i="9"/>
  <c r="S89" i="9"/>
  <c r="P69" i="9"/>
  <c r="S69" i="9"/>
  <c r="T69" i="9"/>
  <c r="R57" i="9" l="1"/>
  <c r="R297" i="9"/>
  <c r="Q297" i="9"/>
  <c r="R257" i="9"/>
  <c r="Q257" i="9"/>
  <c r="Q107" i="9"/>
  <c r="R107" i="9"/>
  <c r="AV15" i="9"/>
  <c r="Q197" i="9"/>
  <c r="R197" i="9"/>
  <c r="Q37" i="9"/>
  <c r="R37" i="9"/>
  <c r="R287" i="9"/>
  <c r="Q287" i="9"/>
  <c r="R237" i="9"/>
  <c r="Q237" i="9"/>
  <c r="Q147" i="9"/>
  <c r="R147" i="9"/>
  <c r="AV4" i="9"/>
  <c r="AV3" i="9"/>
  <c r="Q17" i="9"/>
  <c r="R17" i="9"/>
  <c r="Q267" i="9"/>
  <c r="R267" i="9"/>
  <c r="R272" i="9"/>
  <c r="Q272" i="9"/>
  <c r="Q242" i="9"/>
  <c r="R242" i="9"/>
  <c r="Q22" i="9"/>
  <c r="R22" i="9"/>
  <c r="Q167" i="9"/>
  <c r="R167" i="9"/>
  <c r="Q157" i="9"/>
  <c r="R157" i="9"/>
  <c r="R47" i="9"/>
  <c r="Q47" i="9"/>
  <c r="R137" i="9"/>
  <c r="Q137" i="9"/>
  <c r="R42" i="9"/>
  <c r="Q42" i="9"/>
  <c r="AV14" i="9"/>
  <c r="R247" i="9"/>
  <c r="Q247" i="9"/>
  <c r="R2" i="9"/>
  <c r="Q2" i="9"/>
  <c r="Q252" i="9"/>
  <c r="R252" i="9"/>
  <c r="R69" i="9"/>
  <c r="Q69" i="9"/>
  <c r="Q289" i="9"/>
  <c r="R289" i="9"/>
  <c r="Q39" i="9"/>
  <c r="R39" i="9"/>
  <c r="Q307" i="9"/>
  <c r="R307" i="9"/>
  <c r="R77" i="9"/>
  <c r="Q77" i="9"/>
  <c r="R238" i="9"/>
  <c r="Q238" i="9"/>
  <c r="R309" i="9"/>
  <c r="Q309" i="9"/>
  <c r="R103" i="9"/>
  <c r="Q103" i="9"/>
  <c r="R3" i="9"/>
  <c r="Q3" i="9"/>
  <c r="Q123" i="9"/>
  <c r="R123" i="9"/>
  <c r="Q162" i="9"/>
  <c r="R162" i="9"/>
  <c r="Q58" i="9"/>
  <c r="R58" i="9"/>
  <c r="Q68" i="9"/>
  <c r="R68" i="9"/>
  <c r="R179" i="9"/>
  <c r="Q179" i="9"/>
  <c r="Q62" i="9"/>
  <c r="R62" i="9"/>
  <c r="Q73" i="9"/>
  <c r="R73" i="9"/>
  <c r="R83" i="9"/>
  <c r="Q83" i="9"/>
  <c r="Q239" i="9"/>
  <c r="R239" i="9"/>
  <c r="Q279" i="9"/>
  <c r="R279" i="9"/>
  <c r="Q49" i="9"/>
  <c r="R49" i="9"/>
  <c r="R262" i="9"/>
  <c r="Q262" i="9"/>
  <c r="Q153" i="9"/>
  <c r="R153" i="9"/>
  <c r="Q288" i="9"/>
  <c r="R288" i="9"/>
  <c r="Q258" i="9"/>
  <c r="R258" i="9"/>
  <c r="R108" i="9"/>
  <c r="Q108" i="9"/>
  <c r="Q177" i="9"/>
  <c r="R177" i="9"/>
  <c r="R233" i="9"/>
  <c r="Q233" i="9"/>
  <c r="Q199" i="9"/>
  <c r="R199" i="9"/>
  <c r="Q142" i="9"/>
  <c r="R142" i="9"/>
  <c r="Q52" i="9"/>
  <c r="R52" i="9"/>
  <c r="Q293" i="9"/>
  <c r="R293" i="9"/>
  <c r="R78" i="9"/>
  <c r="Q78" i="9"/>
  <c r="R268" i="9"/>
  <c r="Q268" i="9"/>
  <c r="Q13" i="9"/>
  <c r="R13" i="9"/>
  <c r="R299" i="9"/>
  <c r="Q299" i="9"/>
  <c r="Q269" i="9"/>
  <c r="R269" i="9"/>
  <c r="AT17" i="9"/>
  <c r="AT18" i="9"/>
  <c r="R88" i="9"/>
  <c r="Q88" i="9"/>
  <c r="Q148" i="9"/>
  <c r="R148" i="9"/>
  <c r="Q198" i="9"/>
  <c r="R198" i="9"/>
  <c r="R202" i="9"/>
  <c r="Q202" i="9"/>
  <c r="R183" i="9"/>
  <c r="Q183" i="9"/>
  <c r="R273" i="9"/>
  <c r="Q273" i="9"/>
  <c r="R19" i="9"/>
  <c r="Q19" i="9"/>
  <c r="R173" i="9"/>
  <c r="Q173" i="9"/>
  <c r="Q219" i="9"/>
  <c r="R219" i="9"/>
  <c r="Q87" i="9"/>
  <c r="R87" i="9"/>
  <c r="Q232" i="9"/>
  <c r="R232" i="9"/>
  <c r="Q118" i="9"/>
  <c r="R118" i="9"/>
  <c r="Q149" i="9"/>
  <c r="R149" i="9"/>
  <c r="R82" i="9"/>
  <c r="Q82" i="9"/>
  <c r="R152" i="9"/>
  <c r="Q152" i="9"/>
  <c r="Q132" i="9"/>
  <c r="R132" i="9"/>
  <c r="R278" i="9"/>
  <c r="Q278" i="9"/>
  <c r="Q217" i="9"/>
  <c r="R217" i="9"/>
  <c r="R92" i="9"/>
  <c r="Q92" i="9"/>
  <c r="R302" i="9"/>
  <c r="Q302" i="9"/>
  <c r="R138" i="9"/>
  <c r="Q138" i="9"/>
  <c r="R189" i="9"/>
  <c r="Q189" i="9"/>
  <c r="R43" i="9"/>
  <c r="Q43" i="9"/>
  <c r="R207" i="9"/>
  <c r="Q207" i="9"/>
  <c r="R263" i="9"/>
  <c r="Q263" i="9"/>
  <c r="R122" i="9"/>
  <c r="Q122" i="9"/>
  <c r="Q158" i="9"/>
  <c r="R158" i="9"/>
  <c r="R99" i="9"/>
  <c r="Q99" i="9"/>
  <c r="R79" i="9"/>
  <c r="Q79" i="9"/>
  <c r="Q182" i="9"/>
  <c r="R182" i="9"/>
  <c r="R72" i="9"/>
  <c r="Q72" i="9"/>
  <c r="R243" i="9"/>
  <c r="Q243" i="9"/>
  <c r="R193" i="9"/>
  <c r="Q193" i="9"/>
  <c r="Q172" i="9"/>
  <c r="R172" i="9"/>
  <c r="Q112" i="9"/>
  <c r="R112" i="9"/>
  <c r="R223" i="9"/>
  <c r="Q223" i="9"/>
  <c r="R67" i="9"/>
  <c r="Q67" i="9"/>
  <c r="R259" i="9"/>
  <c r="Q259" i="9"/>
  <c r="Q213" i="9"/>
  <c r="R213" i="9"/>
  <c r="R228" i="9"/>
  <c r="Q228" i="9"/>
  <c r="R28" i="9"/>
  <c r="Q28" i="9"/>
  <c r="Q143" i="9"/>
  <c r="R143" i="9"/>
  <c r="Q277" i="9"/>
  <c r="R277" i="9"/>
  <c r="R248" i="9"/>
  <c r="Q248" i="9"/>
  <c r="Q53" i="9"/>
  <c r="R53" i="9"/>
  <c r="R208" i="9"/>
  <c r="Q208" i="9"/>
  <c r="R89" i="9"/>
  <c r="Q89" i="9"/>
  <c r="Q283" i="9"/>
  <c r="R283" i="9"/>
  <c r="Q97" i="9"/>
  <c r="R97" i="9"/>
  <c r="R178" i="9"/>
  <c r="Q178" i="9"/>
  <c r="R93" i="9"/>
  <c r="Q93" i="9"/>
  <c r="R7" i="9"/>
  <c r="Q7" i="9"/>
  <c r="R119" i="9"/>
  <c r="Q119" i="9"/>
  <c r="Q59" i="9"/>
  <c r="R59" i="9"/>
  <c r="Q187" i="9"/>
  <c r="R187" i="9"/>
  <c r="R128" i="9"/>
  <c r="Q128" i="9"/>
  <c r="Q229" i="9"/>
  <c r="R229" i="9"/>
  <c r="R292" i="9"/>
  <c r="Q292" i="9"/>
  <c r="Q12" i="9"/>
  <c r="R12" i="9"/>
  <c r="Q168" i="9"/>
  <c r="R168" i="9"/>
  <c r="Q98" i="9"/>
  <c r="R98" i="9"/>
  <c r="R63" i="9"/>
  <c r="Q63" i="9"/>
  <c r="Q139" i="9"/>
  <c r="R139" i="9"/>
  <c r="Q33" i="9"/>
  <c r="R33" i="9"/>
  <c r="R308" i="9"/>
  <c r="Q308" i="9"/>
  <c r="AV2" i="9"/>
  <c r="R18" i="9"/>
  <c r="Q18" i="9"/>
  <c r="R8" i="9"/>
  <c r="Q8" i="9"/>
  <c r="Q227" i="9"/>
  <c r="R227" i="9"/>
  <c r="Q29" i="9"/>
  <c r="R29" i="9"/>
  <c r="Q282" i="9"/>
  <c r="R282" i="9"/>
  <c r="Q222" i="9"/>
  <c r="R222" i="9"/>
  <c r="R298" i="9"/>
  <c r="Q298" i="9"/>
  <c r="R159" i="9"/>
  <c r="Q159" i="9"/>
  <c r="R32" i="9"/>
  <c r="Q32" i="9"/>
  <c r="Q303" i="9"/>
  <c r="R303" i="9"/>
  <c r="R129" i="9"/>
  <c r="Q129" i="9"/>
  <c r="R117" i="9"/>
  <c r="Q117" i="9"/>
  <c r="R209" i="9"/>
  <c r="Q209" i="9"/>
  <c r="Q249" i="9"/>
  <c r="R249" i="9"/>
  <c r="Q218" i="9"/>
  <c r="R218" i="9"/>
  <c r="Q38" i="9"/>
  <c r="R38" i="9"/>
  <c r="R203" i="9"/>
  <c r="Q203" i="9"/>
  <c r="Q192" i="9"/>
  <c r="R192" i="9"/>
  <c r="R169" i="9"/>
  <c r="Q169" i="9"/>
  <c r="R109" i="9"/>
  <c r="Q109" i="9"/>
  <c r="Q163" i="9"/>
  <c r="R163" i="9"/>
  <c r="Q48" i="9"/>
  <c r="R48" i="9"/>
  <c r="Q253" i="9"/>
  <c r="R253" i="9"/>
  <c r="Q102" i="9"/>
  <c r="R102" i="9"/>
  <c r="R113" i="9"/>
  <c r="Q113" i="9"/>
  <c r="Q27" i="9"/>
  <c r="R27" i="9"/>
  <c r="Q23" i="9"/>
  <c r="R23" i="9"/>
  <c r="Q133" i="9"/>
  <c r="R133" i="9"/>
  <c r="Q212" i="9"/>
  <c r="R212" i="9"/>
  <c r="Q9" i="9"/>
  <c r="R9" i="9"/>
  <c r="Q188" i="9"/>
  <c r="R188" i="9"/>
  <c r="CB21" i="9" l="1"/>
  <c r="CB25" i="9"/>
  <c r="CB45" i="9"/>
  <c r="CB27" i="9"/>
  <c r="CB41" i="9"/>
  <c r="CB35" i="9"/>
  <c r="CB43" i="9"/>
  <c r="CB40" i="9"/>
  <c r="CB7" i="9"/>
  <c r="CB38" i="9"/>
  <c r="CB13" i="9"/>
  <c r="CB34" i="9"/>
  <c r="CB4" i="9"/>
  <c r="CB23" i="9"/>
  <c r="CB32" i="9"/>
  <c r="CB20" i="9"/>
  <c r="CB31" i="9"/>
  <c r="CB17" i="9"/>
  <c r="CB2" i="9"/>
  <c r="CB44" i="9"/>
  <c r="CB24" i="9"/>
  <c r="CB39" i="9"/>
  <c r="CB30" i="9"/>
  <c r="CB19" i="9"/>
  <c r="CB5" i="9"/>
  <c r="CB33" i="9"/>
  <c r="CB37" i="9"/>
  <c r="CB28" i="9"/>
  <c r="CB36" i="9"/>
  <c r="AK28" i="9"/>
  <c r="AK125" i="9"/>
  <c r="AK242" i="9"/>
  <c r="AK104" i="9"/>
  <c r="AK74" i="9"/>
  <c r="AK273" i="9"/>
  <c r="AK93" i="9"/>
  <c r="AK229" i="9"/>
  <c r="AK5" i="9"/>
  <c r="AK168" i="9"/>
  <c r="AK79" i="9"/>
  <c r="AK7" i="9"/>
  <c r="AK8" i="9"/>
  <c r="AK244" i="9"/>
  <c r="AK92" i="9"/>
  <c r="AK153" i="9"/>
  <c r="AK144" i="9"/>
  <c r="AK65" i="9"/>
  <c r="AK204" i="9"/>
  <c r="AK25" i="9"/>
  <c r="AK159" i="9" l="1"/>
  <c r="AK259" i="9"/>
  <c r="AK288" i="9"/>
  <c r="AK117" i="9"/>
  <c r="AK177" i="9"/>
  <c r="AK13" i="9"/>
  <c r="AK22" i="9"/>
  <c r="AK219" i="9"/>
  <c r="AK39" i="9"/>
  <c r="AK255" i="9"/>
  <c r="AK102" i="9"/>
  <c r="AK293" i="9"/>
  <c r="AK4" i="9"/>
  <c r="AK54" i="9"/>
  <c r="AK252" i="9"/>
  <c r="AK148" i="9"/>
  <c r="AK99" i="9"/>
  <c r="AK84" i="9"/>
  <c r="AK297" i="9"/>
  <c r="AK240" i="9"/>
  <c r="CB12" i="9"/>
  <c r="AK260" i="9"/>
  <c r="AK141" i="9"/>
  <c r="CB11" i="9"/>
  <c r="AK200" i="9"/>
  <c r="CB16" i="9"/>
  <c r="AK146" i="9"/>
  <c r="AK24" i="9"/>
  <c r="AK289" i="9"/>
  <c r="AK182" i="9"/>
  <c r="AK105" i="9"/>
  <c r="AK176" i="9"/>
  <c r="AK243" i="9"/>
  <c r="AK223" i="9"/>
  <c r="AK133" i="9"/>
  <c r="AK284" i="9"/>
  <c r="AK3" i="9"/>
  <c r="AK226" i="9"/>
  <c r="AK299" i="9"/>
  <c r="AK97" i="9"/>
  <c r="AK164" i="9"/>
  <c r="AK268" i="9"/>
  <c r="AK88" i="9"/>
  <c r="AK152" i="9"/>
  <c r="AK294" i="9"/>
  <c r="AK115" i="9"/>
  <c r="AK209" i="9"/>
  <c r="AK6" i="9"/>
  <c r="AK53" i="9"/>
  <c r="AK82" i="9"/>
  <c r="AK208" i="9"/>
  <c r="AK108" i="9"/>
  <c r="AK29" i="9"/>
  <c r="AK67" i="9"/>
  <c r="AK123" i="9"/>
  <c r="AK236" i="9"/>
  <c r="AK14" i="9"/>
  <c r="AK213" i="9"/>
  <c r="AK85" i="9"/>
  <c r="AK283" i="9"/>
  <c r="AK184" i="9"/>
  <c r="AK73" i="9"/>
  <c r="AK298" i="9"/>
  <c r="AK9" i="9"/>
  <c r="AK86" i="9"/>
  <c r="AK188" i="9"/>
  <c r="AK228" i="9"/>
  <c r="AK267" i="9"/>
  <c r="AK257" i="9"/>
  <c r="AK27" i="9"/>
  <c r="AK149" i="9"/>
  <c r="AK59" i="9"/>
  <c r="AK169" i="9"/>
  <c r="AK239" i="9"/>
  <c r="AK269" i="9"/>
  <c r="AK166" i="9"/>
  <c r="AK205" i="9"/>
  <c r="AK272" i="9"/>
  <c r="AK66" i="9"/>
  <c r="AK206" i="9"/>
  <c r="AK250" i="9"/>
  <c r="CB22" i="9"/>
  <c r="AK220" i="9"/>
  <c r="AK221" i="9"/>
  <c r="CB26" i="9"/>
  <c r="AK357" i="9"/>
  <c r="AK326" i="9"/>
  <c r="AK358" i="9"/>
  <c r="AK327" i="9"/>
  <c r="CB18" i="9"/>
  <c r="AK362" i="9"/>
  <c r="CB15" i="9"/>
  <c r="AK363" i="9"/>
  <c r="AK361" i="9"/>
  <c r="AK330" i="9"/>
  <c r="AK331" i="9"/>
  <c r="AK332" i="9"/>
  <c r="AK135" i="9"/>
  <c r="AK77" i="9"/>
  <c r="AK57" i="9"/>
  <c r="AK308" i="9"/>
  <c r="AK118" i="9"/>
  <c r="AK277" i="9"/>
  <c r="AK183" i="9"/>
  <c r="AK68" i="9"/>
  <c r="AK38" i="9"/>
  <c r="AK2" i="9"/>
  <c r="AK124" i="9"/>
  <c r="AK18" i="9"/>
  <c r="AK279" i="9"/>
  <c r="AK174" i="9"/>
  <c r="AK17" i="9"/>
  <c r="AK292" i="9"/>
  <c r="AK214" i="9"/>
  <c r="AK173" i="9"/>
  <c r="AK256" i="9"/>
  <c r="AK309" i="9"/>
  <c r="AK198" i="9"/>
  <c r="AK139" i="9"/>
  <c r="AK179" i="9"/>
  <c r="AK157" i="9"/>
  <c r="AK193" i="9"/>
  <c r="AK36" i="9"/>
  <c r="AK155" i="9"/>
  <c r="AK215" i="9"/>
  <c r="AK16" i="9"/>
  <c r="AK107" i="9"/>
  <c r="AK278" i="9"/>
  <c r="AK233" i="9"/>
  <c r="AK142" i="9"/>
  <c r="AK43" i="9"/>
  <c r="AK162" i="9"/>
  <c r="AK46" i="9"/>
  <c r="AK217" i="9"/>
  <c r="AK119" i="9"/>
  <c r="AK186" i="9"/>
  <c r="AK210" i="9"/>
  <c r="CB8" i="9"/>
  <c r="AK180" i="9"/>
  <c r="AK181" i="9"/>
  <c r="CB42" i="9"/>
  <c r="AK170" i="9"/>
  <c r="AK171" i="9"/>
  <c r="AK111" i="9"/>
  <c r="AK110" i="9"/>
  <c r="CB29" i="9"/>
  <c r="AK101" i="9"/>
  <c r="AK100" i="9"/>
  <c r="CB9" i="9"/>
  <c r="AK334" i="9"/>
  <c r="AK365" i="9"/>
  <c r="AK335" i="9"/>
  <c r="AK366" i="9"/>
  <c r="CB14" i="9"/>
  <c r="AK190" i="9"/>
  <c r="CB3" i="9"/>
  <c r="N270" i="9" s="1"/>
  <c r="AK126" i="9"/>
  <c r="AK19" i="9"/>
  <c r="AK197" i="9"/>
  <c r="AK247" i="9"/>
  <c r="AK49" i="9"/>
  <c r="AK34" i="9"/>
  <c r="AK75" i="9"/>
  <c r="AK137" i="9"/>
  <c r="AK12" i="9"/>
  <c r="AK62" i="9"/>
  <c r="AK225" i="9"/>
  <c r="AK262" i="9"/>
  <c r="AK237" i="9"/>
  <c r="AK296" i="9"/>
  <c r="AK56" i="9"/>
  <c r="AK42" i="9"/>
  <c r="AK122" i="9"/>
  <c r="AK196" i="9"/>
  <c r="AK235" i="9"/>
  <c r="AK113" i="9"/>
  <c r="AK303" i="9"/>
  <c r="AK32" i="9"/>
  <c r="AK195" i="9"/>
  <c r="AK263" i="9"/>
  <c r="AK230" i="9"/>
  <c r="CB6" i="9"/>
  <c r="AK140" i="9"/>
  <c r="AK368" i="9"/>
  <c r="AK336" i="9"/>
  <c r="AK367" i="9"/>
  <c r="AK337" i="9"/>
  <c r="CB10" i="9"/>
  <c r="D51" i="11"/>
  <c r="D55" i="11"/>
  <c r="D43" i="11"/>
  <c r="D62" i="11"/>
  <c r="D49" i="11"/>
  <c r="D17" i="11"/>
  <c r="D57" i="11"/>
  <c r="N369" i="9" l="1"/>
  <c r="N372" i="9"/>
  <c r="N341" i="9"/>
  <c r="N338" i="9"/>
  <c r="N271" i="9"/>
  <c r="T270" i="9"/>
  <c r="R270" i="9"/>
  <c r="Q270" i="9"/>
  <c r="S270" i="9"/>
  <c r="N171" i="9"/>
  <c r="T171" i="9" s="1"/>
  <c r="D39" i="11"/>
  <c r="D19" i="11"/>
  <c r="N367" i="9"/>
  <c r="AD1" i="9" a="1"/>
  <c r="AD1" i="9" s="1"/>
  <c r="N361" i="9"/>
  <c r="D44" i="11"/>
  <c r="D32" i="11"/>
  <c r="D8" i="11"/>
  <c r="D64" i="11"/>
  <c r="D53" i="11"/>
  <c r="N330" i="9"/>
  <c r="D12" i="11"/>
  <c r="D7" i="11"/>
  <c r="D24" i="11"/>
  <c r="D33" i="11"/>
  <c r="D37" i="11"/>
  <c r="D48" i="11"/>
  <c r="D65" i="11"/>
  <c r="D14" i="11"/>
  <c r="D56" i="11"/>
  <c r="D13" i="11"/>
  <c r="D23" i="11"/>
  <c r="D38" i="11"/>
  <c r="D60" i="11"/>
  <c r="D63" i="11"/>
  <c r="D52" i="11"/>
  <c r="D42" i="11"/>
  <c r="D27" i="11"/>
  <c r="D21" i="11"/>
  <c r="D2" i="11"/>
  <c r="D30" i="11"/>
  <c r="D18" i="11"/>
  <c r="D59" i="11"/>
  <c r="D9" i="11"/>
  <c r="D45" i="11"/>
  <c r="D58" i="11"/>
  <c r="D61" i="11"/>
  <c r="D6" i="11"/>
  <c r="D50" i="11"/>
  <c r="D29" i="11"/>
  <c r="D36" i="11"/>
  <c r="D10" i="11"/>
  <c r="D34" i="11"/>
  <c r="D40" i="11"/>
  <c r="D15" i="11"/>
  <c r="D5" i="11"/>
  <c r="D41" i="11"/>
  <c r="D16" i="11"/>
  <c r="D31" i="11"/>
  <c r="D54" i="11"/>
  <c r="D35" i="11"/>
  <c r="D46" i="11"/>
  <c r="D28" i="11"/>
  <c r="D47" i="11"/>
  <c r="D20" i="11"/>
  <c r="D11" i="11"/>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AV5" i="9" s="1"/>
  <c r="S361" i="9"/>
  <c r="T361" i="9"/>
  <c r="AV12" i="9" s="1"/>
  <c r="R361" i="9"/>
  <c r="R362" i="9" s="1"/>
  <c r="R363" i="9" s="1"/>
  <c r="Q361" i="9"/>
  <c r="Q362" i="9" s="1"/>
  <c r="Q363" i="9" s="1"/>
  <c r="T367" i="9"/>
  <c r="AV6" i="9" s="1"/>
  <c r="S367" i="9"/>
  <c r="S340" i="9" l="1"/>
  <c r="S339" i="9"/>
  <c r="T339" i="9"/>
  <c r="T373" i="9"/>
  <c r="S373" i="9"/>
  <c r="T370" i="9"/>
  <c r="S370" i="9"/>
  <c r="AV8" i="9"/>
  <c r="AV9" i="9"/>
  <c r="T342" i="9"/>
  <c r="S342" i="9"/>
  <c r="T1" i="9" s="1" a="1"/>
  <c r="T1" i="9" s="1"/>
  <c r="AA340" i="9"/>
  <c r="AA271" i="9"/>
  <c r="AA270" i="9"/>
  <c r="AA261" i="9"/>
  <c r="AA330" i="9"/>
  <c r="AA358" i="9"/>
  <c r="AA363" i="9"/>
  <c r="AA357" i="9"/>
  <c r="AA326" i="9"/>
  <c r="AA334" i="9"/>
  <c r="AA361" i="9"/>
  <c r="AA365" i="9"/>
  <c r="AA332" i="9"/>
  <c r="AA335" i="9"/>
  <c r="AA327" i="9"/>
  <c r="AA331" i="9"/>
  <c r="AA366" i="9"/>
  <c r="AA362" i="9"/>
  <c r="AA281" i="9"/>
  <c r="AA290" i="9"/>
  <c r="AA291" i="9"/>
  <c r="AA301" i="9"/>
  <c r="AA300" i="9"/>
  <c r="AA124" i="9"/>
  <c r="AA370" i="9"/>
  <c r="AA238" i="9"/>
  <c r="AA135" i="9"/>
  <c r="AA106" i="9"/>
  <c r="AA77" i="9"/>
  <c r="AA180" i="9"/>
  <c r="AA12" i="9"/>
  <c r="AA123" i="9"/>
  <c r="AA206" i="9"/>
  <c r="AA54" i="9"/>
  <c r="AA111" i="9"/>
  <c r="AA19" i="9"/>
  <c r="AA306" i="9"/>
  <c r="AA249" i="9"/>
  <c r="AA28" i="9"/>
  <c r="AA183" i="9"/>
  <c r="AA244" i="9"/>
  <c r="AA49" i="9"/>
  <c r="AA219" i="9"/>
  <c r="AA27" i="9"/>
  <c r="AA293" i="9"/>
  <c r="AA156" i="9"/>
  <c r="AA272" i="9"/>
  <c r="AA67" i="9"/>
  <c r="AA220" i="9"/>
  <c r="AA100" i="9"/>
  <c r="AA93" i="9"/>
  <c r="AA235" i="9"/>
  <c r="AA195" i="9"/>
  <c r="AA38" i="9"/>
  <c r="AA288" i="9"/>
  <c r="AA203" i="9"/>
  <c r="AA234" i="9"/>
  <c r="AA2" i="9"/>
  <c r="AA210" i="9"/>
  <c r="AA243" i="9"/>
  <c r="AA176" i="9"/>
  <c r="AA208" i="9"/>
  <c r="AA59" i="9"/>
  <c r="AA182" i="9"/>
  <c r="AA225" i="9"/>
  <c r="AA15" i="9"/>
  <c r="AA304" i="9"/>
  <c r="AA159" i="9"/>
  <c r="AA76" i="9"/>
  <c r="AA193" i="9"/>
  <c r="AA164" i="9"/>
  <c r="AA252" i="9"/>
  <c r="AA7" i="9"/>
  <c r="AA74" i="9"/>
  <c r="AA16" i="9"/>
  <c r="AA268" i="9"/>
  <c r="AA294" i="9"/>
  <c r="AA4" i="9"/>
  <c r="AA144" i="9"/>
  <c r="AA86" i="9"/>
  <c r="AA258" i="9"/>
  <c r="AA189" i="9"/>
  <c r="AA227" i="9"/>
  <c r="AA216" i="9"/>
  <c r="AA103" i="9"/>
  <c r="AA18" i="9"/>
  <c r="AA62" i="9"/>
  <c r="AA53" i="9"/>
  <c r="AA224" i="9"/>
  <c r="AA89" i="9"/>
  <c r="AA257" i="9"/>
  <c r="AA36" i="9"/>
  <c r="AA207" i="9"/>
  <c r="AA283" i="9"/>
  <c r="AA35" i="9"/>
  <c r="AA186" i="9"/>
  <c r="AA104" i="9"/>
  <c r="AA8" i="9"/>
  <c r="AA277" i="9"/>
  <c r="AA179" i="9"/>
  <c r="AA247" i="9"/>
  <c r="AA122" i="9"/>
  <c r="AA87" i="9"/>
  <c r="AA372" i="9"/>
  <c r="AA72" i="9"/>
  <c r="AA33" i="9"/>
  <c r="AA215" i="9"/>
  <c r="AA267" i="9"/>
  <c r="AA185" i="9"/>
  <c r="AA6" i="9"/>
  <c r="AA226" i="9"/>
  <c r="AA299" i="9"/>
  <c r="AA167" i="9"/>
  <c r="AA75" i="9"/>
  <c r="AA242" i="9"/>
  <c r="AA108" i="9"/>
  <c r="AA296" i="9"/>
  <c r="AA273" i="9"/>
  <c r="AA99" i="9"/>
  <c r="AA192" i="9"/>
  <c r="AA285" i="9"/>
  <c r="AA204" i="9"/>
  <c r="AA69" i="9"/>
  <c r="AA187" i="9"/>
  <c r="AA137" i="9"/>
  <c r="AA373" i="9"/>
  <c r="AA196" i="9"/>
  <c r="AA116" i="9"/>
  <c r="AA52" i="9"/>
  <c r="AA297" i="9"/>
  <c r="AA368" i="9"/>
  <c r="AA197" i="9"/>
  <c r="AA47" i="9"/>
  <c r="AA79" i="9"/>
  <c r="AA255" i="9"/>
  <c r="AA338" i="9"/>
  <c r="AA138" i="9"/>
  <c r="AA292" i="9"/>
  <c r="AA221" i="9"/>
  <c r="AA83" i="9"/>
  <c r="AA217" i="9"/>
  <c r="AA237" i="9"/>
  <c r="AA275" i="9"/>
  <c r="AA68" i="9"/>
  <c r="AA153" i="9"/>
  <c r="AA115" i="9"/>
  <c r="AA158" i="9"/>
  <c r="AA9" i="9"/>
  <c r="AA56" i="9"/>
  <c r="AA264" i="9"/>
  <c r="AA119" i="9"/>
  <c r="AA48" i="9"/>
  <c r="AA256" i="9"/>
  <c r="AA282" i="9"/>
  <c r="AA279" i="9"/>
  <c r="AA336" i="9"/>
  <c r="AA245" i="9"/>
  <c r="AA337" i="9"/>
  <c r="AA94" i="9"/>
  <c r="AA88" i="9"/>
  <c r="AA218" i="9"/>
  <c r="AA212" i="9"/>
  <c r="AA105" i="9"/>
  <c r="AA44" i="9"/>
  <c r="AA149" i="9"/>
  <c r="AA157" i="9"/>
  <c r="AA170" i="9"/>
  <c r="AA24" i="9"/>
  <c r="AA39" i="9"/>
  <c r="AA155" i="9"/>
  <c r="AA148" i="9"/>
  <c r="AA17" i="9"/>
  <c r="AA13" i="9"/>
  <c r="AA305" i="9"/>
  <c r="AA181" i="9"/>
  <c r="AA140" i="9"/>
  <c r="AA165" i="9"/>
  <c r="AA265" i="9"/>
  <c r="AA129" i="9"/>
  <c r="AA127" i="9"/>
  <c r="AA146" i="9"/>
  <c r="AA248" i="9"/>
  <c r="AA142" i="9"/>
  <c r="AA202" i="9"/>
  <c r="AA114" i="9"/>
  <c r="AA276" i="9"/>
  <c r="AA194" i="9"/>
  <c r="AA147" i="9"/>
  <c r="AA102" i="9"/>
  <c r="AA259" i="9"/>
  <c r="AA213" i="9"/>
  <c r="AA369" i="9"/>
  <c r="AA85" i="9"/>
  <c r="AA303" i="9"/>
  <c r="AA34" i="9"/>
  <c r="AA98" i="9"/>
  <c r="AA110" i="9"/>
  <c r="AA57" i="9"/>
  <c r="AA174" i="9"/>
  <c r="AA240" i="9"/>
  <c r="AA63" i="9"/>
  <c r="AA46" i="9"/>
  <c r="AA65" i="9"/>
  <c r="AA190" i="9"/>
  <c r="AA205" i="9"/>
  <c r="AA14" i="9"/>
  <c r="AA199" i="9"/>
  <c r="AA145" i="9"/>
  <c r="AA222" i="9"/>
  <c r="AA26" i="9"/>
  <c r="AA177" i="9"/>
  <c r="AA173" i="9"/>
  <c r="AA37" i="9"/>
  <c r="AA198" i="9"/>
  <c r="AA236" i="9"/>
  <c r="AA184" i="9"/>
  <c r="AA175" i="9"/>
  <c r="AA200" i="9"/>
  <c r="AA230" i="9"/>
  <c r="AA134" i="9"/>
  <c r="AA308" i="9"/>
  <c r="AA166" i="9"/>
  <c r="AA298" i="9"/>
  <c r="AA141" i="9"/>
  <c r="AA139" i="9"/>
  <c r="AA286" i="9"/>
  <c r="AA136" i="9"/>
  <c r="AA342" i="9"/>
  <c r="AA228" i="9"/>
  <c r="AA143" i="9"/>
  <c r="AA132" i="9"/>
  <c r="AA289" i="9"/>
  <c r="AA163" i="9"/>
  <c r="AA209" i="9"/>
  <c r="AA107" i="9"/>
  <c r="AA284" i="9"/>
  <c r="AA250" i="9"/>
  <c r="AA188" i="9"/>
  <c r="AA263" i="9"/>
  <c r="AA96" i="9"/>
  <c r="AA101" i="9"/>
  <c r="AA133" i="9"/>
  <c r="AA246" i="9"/>
  <c r="AA58" i="9"/>
  <c r="AA78" i="9"/>
  <c r="AA25" i="9"/>
  <c r="AA154" i="9"/>
  <c r="AA223" i="9"/>
  <c r="AA126" i="9"/>
  <c r="AA82" i="9"/>
  <c r="AA45" i="9"/>
  <c r="AA42" i="9"/>
  <c r="AA278" i="9"/>
  <c r="AA274" i="9"/>
  <c r="AA260" i="9"/>
  <c r="AA73" i="9"/>
  <c r="AA32" i="9"/>
  <c r="AA169" i="9"/>
  <c r="AA112" i="9"/>
  <c r="AA266" i="9"/>
  <c r="AA117" i="9"/>
  <c r="AA295" i="9"/>
  <c r="AA22" i="9"/>
  <c r="AA66" i="9"/>
  <c r="AA152" i="9"/>
  <c r="AA95" i="9"/>
  <c r="AA309" i="9"/>
  <c r="AA341" i="9"/>
  <c r="AA5" i="9"/>
  <c r="AA178" i="9"/>
  <c r="AA232" i="9"/>
  <c r="AA113" i="9"/>
  <c r="AA109" i="9"/>
  <c r="AA307" i="9"/>
  <c r="AA168" i="9"/>
  <c r="AA125" i="9"/>
  <c r="AA172" i="9"/>
  <c r="AA162" i="9"/>
  <c r="AA233" i="9"/>
  <c r="AA3" i="9"/>
  <c r="AA262" i="9"/>
  <c r="AA253" i="9"/>
  <c r="AA29" i="9"/>
  <c r="AA118" i="9"/>
  <c r="AA171" i="9"/>
  <c r="AA128" i="9"/>
  <c r="AA287" i="9"/>
  <c r="AA229" i="9"/>
  <c r="AA92" i="9"/>
  <c r="AA254" i="9"/>
  <c r="AA269" i="9"/>
  <c r="AA97" i="9"/>
  <c r="AA239" i="9"/>
  <c r="AA84" i="9"/>
  <c r="AA302" i="9"/>
  <c r="AA43" i="9"/>
  <c r="AA55" i="9"/>
  <c r="AA339" i="9"/>
  <c r="AA23" i="9"/>
  <c r="AA367" i="9"/>
  <c r="AA64" i="9"/>
  <c r="AA214" i="9"/>
  <c r="AN281" i="9" l="1"/>
  <c r="AN300" i="9"/>
  <c r="AN301" i="9"/>
  <c r="AN291" i="9"/>
  <c r="AN290" i="9"/>
  <c r="AN370" i="9"/>
  <c r="AN373" i="9"/>
  <c r="AN372" i="9"/>
  <c r="AN369" i="9"/>
  <c r="AN339" i="9"/>
  <c r="AN338" i="9"/>
  <c r="AN340" i="9"/>
  <c r="AN341" i="9"/>
  <c r="AN342" i="9"/>
  <c r="AN271" i="9"/>
  <c r="AN270" i="9"/>
  <c r="AN261" i="9"/>
  <c r="AN194" i="9"/>
  <c r="AN362" i="9"/>
  <c r="AN287" i="9"/>
  <c r="AN170" i="9"/>
  <c r="AN133" i="9"/>
  <c r="AN36" i="9"/>
  <c r="AN42" i="9"/>
  <c r="AN96" i="9"/>
  <c r="AN99" i="9"/>
  <c r="AN304" i="9"/>
  <c r="AN208" i="9"/>
  <c r="AN37" i="9"/>
  <c r="AN9" i="9"/>
  <c r="AN119" i="9"/>
  <c r="AN47" i="9"/>
  <c r="AN3" i="9"/>
  <c r="AN82" i="9"/>
  <c r="AN38" i="9"/>
  <c r="AN13" i="9"/>
  <c r="AN284" i="9"/>
  <c r="AN15" i="9"/>
  <c r="AN255" i="9"/>
  <c r="AN249" i="9"/>
  <c r="AN293" i="9"/>
  <c r="AN195" i="9"/>
  <c r="AN28" i="9"/>
  <c r="AN272" i="9"/>
  <c r="AN72" i="9"/>
  <c r="AN266" i="9"/>
  <c r="AN171" i="9"/>
  <c r="AN184" i="9"/>
  <c r="AN49" i="9"/>
  <c r="AN366" i="9"/>
  <c r="AN115" i="9"/>
  <c r="AN22" i="9"/>
  <c r="AN238" i="9"/>
  <c r="AN46" i="9"/>
  <c r="AN137" i="9"/>
  <c r="AN210" i="9"/>
  <c r="AN285" i="9"/>
  <c r="AN32" i="9"/>
  <c r="AN258" i="9"/>
  <c r="AN142" i="9"/>
  <c r="AN7" i="9"/>
  <c r="AN288" i="9"/>
  <c r="AN235" i="9"/>
  <c r="AN188" i="9"/>
  <c r="AN6" i="9"/>
  <c r="AN299" i="9"/>
  <c r="AN35" i="9"/>
  <c r="AN144" i="9"/>
  <c r="AN67" i="9"/>
  <c r="AN98" i="9"/>
  <c r="AN62" i="9"/>
  <c r="AN196" i="9"/>
  <c r="AN242" i="9"/>
  <c r="AN24" i="9"/>
  <c r="AN45" i="9"/>
  <c r="AN228" i="9"/>
  <c r="AN307" i="9"/>
  <c r="AN247" i="9"/>
  <c r="AN16" i="9"/>
  <c r="AN213" i="9"/>
  <c r="AN86" i="9"/>
  <c r="AN268" i="9"/>
  <c r="AN179" i="9"/>
  <c r="AN212" i="9"/>
  <c r="AN267" i="9"/>
  <c r="AN94" i="9"/>
  <c r="AN139" i="9"/>
  <c r="AN135" i="9"/>
  <c r="AN26" i="9"/>
  <c r="AN217" i="9"/>
  <c r="AN79" i="9"/>
  <c r="AN63" i="9"/>
  <c r="AN277" i="9"/>
  <c r="AN147" i="9"/>
  <c r="AN282" i="9"/>
  <c r="AN57" i="9"/>
  <c r="AN58" i="9"/>
  <c r="AN215" i="9"/>
  <c r="AN246" i="9"/>
  <c r="AN278" i="9"/>
  <c r="AN112" i="9"/>
  <c r="AN172" i="9"/>
  <c r="AN143" i="9"/>
  <c r="AN8" i="9"/>
  <c r="AN59" i="9"/>
  <c r="AN264" i="9"/>
  <c r="AN56" i="9"/>
  <c r="AN229" i="9"/>
  <c r="AN182" i="9"/>
  <c r="AN269" i="9"/>
  <c r="AN97" i="9"/>
  <c r="AN181" i="9"/>
  <c r="AN305" i="9"/>
  <c r="AN152" i="9"/>
  <c r="AN29" i="9"/>
  <c r="AN117" i="9"/>
  <c r="AN183" i="9"/>
  <c r="AN14" i="9"/>
  <c r="AN141" i="9"/>
  <c r="AN108" i="9"/>
  <c r="AN248" i="9"/>
  <c r="AN204" i="9"/>
  <c r="AN218" i="9"/>
  <c r="AN200" i="9"/>
  <c r="AN175" i="9"/>
  <c r="AN336" i="9"/>
  <c r="AN106" i="9"/>
  <c r="AN68" i="9"/>
  <c r="AN66" i="9"/>
  <c r="AN65" i="9"/>
  <c r="AN262" i="9"/>
  <c r="AN138" i="9"/>
  <c r="AN103" i="9"/>
  <c r="AN83" i="9"/>
  <c r="AN331" i="9"/>
  <c r="AN202" i="9"/>
  <c r="AN227" i="9"/>
  <c r="AN203" i="9"/>
  <c r="AN327" i="9"/>
  <c r="AN189" i="9"/>
  <c r="AN169" i="9"/>
  <c r="AN222" i="9"/>
  <c r="AN23" i="9"/>
  <c r="AN335" i="9"/>
  <c r="AN75" i="9"/>
  <c r="AN5" i="9"/>
  <c r="AN263" i="9"/>
  <c r="AN52" i="9"/>
  <c r="AN116" i="9"/>
  <c r="AN294" i="9"/>
  <c r="AN167" i="9"/>
  <c r="AN95" i="9"/>
  <c r="AN178" i="9"/>
  <c r="AN153" i="9"/>
  <c r="AN18" i="9"/>
  <c r="AN123" i="9"/>
  <c r="AN163" i="9"/>
  <c r="AN128" i="9"/>
  <c r="AN132" i="9"/>
  <c r="AN44" i="9"/>
  <c r="AN105" i="9"/>
  <c r="AN186" i="9"/>
  <c r="AN140" i="9"/>
  <c r="AN214" i="9"/>
  <c r="AN145" i="9"/>
  <c r="AN332" i="9"/>
  <c r="AN100" i="9"/>
  <c r="AN365" i="9"/>
  <c r="AN122" i="9"/>
  <c r="AN279" i="9"/>
  <c r="AN77" i="9"/>
  <c r="AN237" i="9"/>
  <c r="AN233" i="9"/>
  <c r="AN185" i="9"/>
  <c r="AN78" i="9"/>
  <c r="AN27" i="9"/>
  <c r="AN102" i="9"/>
  <c r="AN174" i="9"/>
  <c r="AN53" i="9"/>
  <c r="AN48" i="9"/>
  <c r="AN230" i="9"/>
  <c r="AN244" i="9"/>
  <c r="AN274" i="9"/>
  <c r="AN224" i="9"/>
  <c r="AN87" i="9"/>
  <c r="AN154" i="9"/>
  <c r="AN207" i="9"/>
  <c r="AN25" i="9"/>
  <c r="AN219" i="9"/>
  <c r="AN92" i="9"/>
  <c r="AN155" i="9"/>
  <c r="AN111" i="9"/>
  <c r="AN361" i="9"/>
  <c r="AN74" i="9"/>
  <c r="AN165" i="9"/>
  <c r="AN88" i="9"/>
  <c r="AN296" i="9"/>
  <c r="AN298" i="9"/>
  <c r="AN113" i="9"/>
  <c r="AN55" i="9"/>
  <c r="AN148" i="9"/>
  <c r="AN273" i="9"/>
  <c r="AN225" i="9"/>
  <c r="AN164" i="9"/>
  <c r="AN12" i="9"/>
  <c r="AN334" i="9"/>
  <c r="AN134" i="9"/>
  <c r="AN245" i="9"/>
  <c r="AN156" i="9"/>
  <c r="AN64" i="9"/>
  <c r="AN33" i="9"/>
  <c r="AN302" i="9"/>
  <c r="AN190" i="9"/>
  <c r="AN292" i="9"/>
  <c r="AN234" i="9"/>
  <c r="AN239" i="9"/>
  <c r="AN205" i="9"/>
  <c r="AN326" i="9"/>
  <c r="AN114" i="9"/>
  <c r="AN2" i="9"/>
  <c r="AM2" i="9" s="1"/>
  <c r="AN309" i="9"/>
  <c r="AN85" i="9"/>
  <c r="AN260" i="9"/>
  <c r="AN243" i="9"/>
  <c r="AN110" i="9"/>
  <c r="AN357" i="9"/>
  <c r="AN283" i="9"/>
  <c r="AN286" i="9"/>
  <c r="AN297" i="9"/>
  <c r="AN289" i="9"/>
  <c r="AN368" i="9"/>
  <c r="AN4" i="9"/>
  <c r="AN104" i="9"/>
  <c r="AN39" i="9"/>
  <c r="AN89" i="9"/>
  <c r="AN199" i="9"/>
  <c r="AN125" i="9"/>
  <c r="AN206" i="9"/>
  <c r="AN101" i="9"/>
  <c r="AN124" i="9"/>
  <c r="AN76" i="9"/>
  <c r="AN180" i="9"/>
  <c r="AN157" i="9"/>
  <c r="AN118" i="9"/>
  <c r="AN176" i="9"/>
  <c r="AN109" i="9"/>
  <c r="AN129" i="9"/>
  <c r="AN253" i="9"/>
  <c r="AN275" i="9"/>
  <c r="AN43" i="9"/>
  <c r="AN223" i="9"/>
  <c r="AN367" i="9"/>
  <c r="AN149" i="9"/>
  <c r="AN177" i="9"/>
  <c r="AN240" i="9"/>
  <c r="AN256" i="9"/>
  <c r="AN19" i="9"/>
  <c r="AN158" i="9"/>
  <c r="AN193" i="9"/>
  <c r="AN107" i="9"/>
  <c r="AN209" i="9"/>
  <c r="AN126" i="9"/>
  <c r="AN187" i="9"/>
  <c r="AN363" i="9"/>
  <c r="AN93" i="9"/>
  <c r="AN265" i="9"/>
  <c r="AN254" i="9"/>
  <c r="AN306" i="9"/>
  <c r="AN295" i="9"/>
  <c r="AN17" i="9"/>
  <c r="AN166" i="9"/>
  <c r="AN54" i="9"/>
  <c r="AN198" i="9"/>
  <c r="AN226" i="9"/>
  <c r="AN73" i="9"/>
  <c r="AN69" i="9"/>
  <c r="AN257" i="9"/>
  <c r="AN308" i="9"/>
  <c r="AN192" i="9"/>
  <c r="AN252" i="9"/>
  <c r="AN250" i="9"/>
  <c r="AN236" i="9"/>
  <c r="AN259" i="9"/>
  <c r="AN168" i="9"/>
  <c r="AN337" i="9"/>
  <c r="AN173" i="9"/>
  <c r="AN303" i="9"/>
  <c r="AN220" i="9"/>
  <c r="AN162" i="9"/>
  <c r="AN216" i="9"/>
  <c r="AN221" i="9"/>
  <c r="AN84" i="9"/>
  <c r="AN136" i="9"/>
  <c r="AN232" i="9"/>
  <c r="AN276" i="9"/>
  <c r="AN146" i="9"/>
  <c r="AN127" i="9"/>
  <c r="AN34" i="9"/>
  <c r="AN159" i="9"/>
  <c r="AN358" i="9"/>
  <c r="AN330" i="9"/>
  <c r="AN197" i="9"/>
  <c r="AM3" i="9" l="1"/>
  <c r="AM4" i="9" s="1"/>
  <c r="AM5" i="9" s="1"/>
  <c r="AM6" i="9" s="1"/>
  <c r="AM7" i="9" s="1"/>
  <c r="AM8" i="9" s="1"/>
  <c r="AM9" i="9" s="1"/>
  <c r="AM10" i="9" s="1"/>
  <c r="AM11" i="9" s="1"/>
  <c r="AM12" i="9" l="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<sst xmlns="http://schemas.openxmlformats.org/spreadsheetml/2006/main" count="1835" uniqueCount="459">
  <si>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</si>
  <si>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</si>
  <si>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</si>
  <si>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</si>
  <si>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</si>
  <si>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</si>
  <si>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</si>
  <si>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</si>
  <si>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</si>
  <si>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</si>
  <si>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</si>
  <si>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</si>
  <si>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</si>
  <si>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</si>
  <si>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</si>
  <si>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</si>
  <si>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</si>
  <si>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</si>
  <si>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</si>
  <si>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</si>
  <si>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</si>
  <si>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</si>
  <si>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</si>
  <si>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</si>
  <si>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</si>
  <si>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</si>
  <si>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</si>
  <si>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</si>
  <si>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</si>
  <si>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</si>
  <si>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</si>
  <si>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</si>
  <si>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</si>
  <si>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</si>
  <si>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</si>
  <si>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</si>
  <si>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</si>
  <si>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</si>
  <si>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</si>
  <si>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</si>
  <si>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</si>
  <si>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</si>
  <si>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</si>
  <si>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</si>
  <si>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</si>
  <si>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</si>
  <si>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</si>
  <si>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</si>
  <si>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</si>
  <si>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</si>
  <si>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</si>
  <si>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</si>
  <si>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</si>
  <si>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</si>
  <si>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</si>
  <si>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</si>
  <si>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</si>
  <si>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</si>
  <si>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</si>
  <si>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</si>
  <si>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</si>
  <si>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</si>
  <si>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</si>
  <si>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</si>
  <si>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</si>
  <si>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</si>
  <si>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</si>
  <si>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</si>
  <si>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</si>
  <si>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</si>
  <si>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</si>
  <si>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</si>
  <si>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</si>
  <si>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</si>
  <si>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</si>
  <si>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</si>
  <si>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</si>
  <si>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</si>
  <si>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</si>
  <si>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</si>
  <si>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</si>
  <si>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</si>
  <si>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</si>
  <si>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</si>
  <si>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</si>
  <si>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</si>
  <si>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</si>
  <si>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</si>
  <si>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</si>
  <si>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</si>
  <si>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</si>
  <si>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</si>
  <si>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</si>
  <si>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</si>
  <si>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</si>
  <si>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</si>
  <si>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</si>
  <si>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</si>
  <si>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</si>
  <si>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</si>
  <si>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</si>
  <si>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</si>
  <si>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</si>
  <si>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</si>
  <si>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</si>
  <si>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</si>
  <si>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</si>
  <si>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</si>
  <si>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</si>
  <si>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</si>
  <si>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</si>
  <si>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</si>
  <si>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</si>
  <si>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</si>
  <si>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</si>
  <si>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</si>
  <si>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</si>
  <si>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</si>
  <si>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</si>
  <si>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</si>
  <si>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</si>
  <si>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</si>
  <si>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</si>
  <si>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</si>
  <si>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</si>
  <si>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</si>
  <si>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</si>
  <si>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</si>
  <si>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</si>
  <si>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</si>
  <si>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</si>
  <si>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</si>
  <si>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</si>
  <si>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</si>
  <si>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</si>
  <si>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</si>
  <si>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</si>
  <si>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</si>
  <si>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</si>
  <si>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</si>
  <si>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</si>
  <si>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</si>
  <si>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</si>
  <si>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</si>
  <si>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</si>
  <si>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</si>
  <si>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</si>
  <si>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</si>
  <si>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</si>
  <si>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</si>
  <si>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</si>
  <si>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</si>
  <si>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</si>
  <si>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</si>
  <si>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</si>
  <si>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</si>
  <si>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</si>
  <si>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</si>
  <si>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</si>
  <si>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</si>
  <si>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</si>
  <si>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</si>
  <si>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</si>
  <si>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</si>
  <si>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</si>
  <si>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</si>
  <si>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</si>
  <si>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</si>
  <si>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</si>
  <si>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</si>
  <si>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</si>
  <si>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</si>
  <si>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</si>
  <si>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</si>
  <si>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</si>
  <si>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</si>
  <si>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</si>
  <si>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</si>
  <si>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</si>
  <si>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</si>
  <si>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</si>
  <si>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</si>
  <si>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</si>
  <si>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</si>
  <si>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</si>
  <si>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</si>
  <si>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</si>
  <si>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</si>
  <si>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</si>
  <si>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</si>
  <si>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</si>
  <si>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</si>
  <si>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</si>
  <si>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</si>
  <si>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</si>
  <si>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</si>
  <si>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</si>
  <si>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</si>
  <si>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</si>
  <si>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</si>
  <si>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</si>
  <si>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</si>
  <si>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</si>
  <si>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</si>
  <si>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</si>
  <si>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</si>
  <si>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</si>
  <si>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</si>
  <si>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</si>
  <si>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</si>
  <si>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</si>
  <si>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</si>
  <si>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</si>
  <si>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</si>
  <si>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</si>
  <si>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</si>
  <si>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</si>
  <si>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</si>
  <si>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</si>
  <si>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</si>
  <si>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</si>
  <si>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</si>
  <si>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</si>
  <si>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</si>
  <si>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</si>
  <si>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</si>
  <si>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</si>
  <si>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</si>
  <si>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</si>
  <si>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</si>
  <si>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</si>
  <si>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</si>
  <si>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</si>
  <si>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</si>
  <si>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</si>
  <si>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</si>
  <si>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</si>
  <si>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</si>
  <si>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</si>
  <si>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</si>
  <si>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</si>
  <si>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</si>
  <si>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</si>
  <si>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</si>
  <si>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</si>
  <si>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</si>
  <si>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</si>
  <si>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</si>
  <si>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</si>
  <si>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</si>
  <si>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</si>
  <si>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</si>
  <si>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</si>
  <si>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</si>
  <si>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</si>
  <si>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</si>
  <si>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</si>
  <si>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</si>
  <si>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</si>
  <si>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</si>
  <si>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</si>
  <si>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</si>
  <si>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</si>
  <si>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</si>
  <si>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</si>
  <si>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</si>
  <si>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</si>
  <si>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</si>
  <si>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</si>
  <si>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</si>
  <si>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</si>
  <si>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</si>
  <si>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</si>
  <si>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</si>
  <si>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</si>
  <si>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</si>
  <si>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</si>
  <si>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</si>
  <si>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</si>
  <si>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</si>
  <si>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</si>
  <si>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</si>
  <si>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</si>
  <si>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</si>
  <si>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</si>
  <si>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</si>
  <si>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</si>
  <si>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</si>
  <si>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</si>
  <si>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</si>
  <si>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</si>
  <si>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</si>
  <si>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</si>
  <si>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</si>
  <si>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</si>
  <si>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</si>
  <si>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</si>
  <si>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</si>
  <si>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</si>
  <si>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</si>
  <si>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</si>
  <si>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</si>
  <si>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</si>
  <si>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</si>
  <si>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</si>
  <si>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</si>
  <si>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</si>
  <si>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</si>
  <si>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</si>
  <si>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</si>
  <si>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</si>
  <si>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</si>
  <si>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</si>
  <si>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</si>
  <si>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</si>
  <si>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</si>
  <si>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</si>
  <si>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</si>
  <si>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</si>
  <si>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</si>
  <si>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</si>
  <si>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</si>
  <si>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</si>
  <si>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</si>
  <si>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</si>
  <si>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</si>
  <si>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</si>
  <si>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</si>
  <si>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</si>
  <si>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</si>
  <si>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</si>
  <si>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</si>
  <si>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</si>
  <si>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</si>
  <si>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</si>
  <si>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</si>
  <si>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</si>
  <si>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</si>
  <si>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</si>
  <si>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</si>
  <si>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</si>
  <si>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</si>
  <si>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</si>
  <si>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</si>
  <si>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</si>
  <si>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</si>
  <si>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</si>
  <si>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</si>
  <si>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</si>
  <si>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</si>
  <si>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</si>
  <si>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</si>
  <si>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</si>
  <si>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</si>
  <si>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</si>
  <si>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</si>
  <si>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</si>
  <si>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</si>
  <si>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</si>
  <si>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</si>
  <si>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</si>
  <si>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</si>
  <si>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</si>
  <si>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</si>
  <si>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</si>
  <si>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</si>
  <si>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</si>
  <si>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</si>
  <si>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</si>
  <si>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</si>
  <si>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</si>
  <si>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</si>
  <si>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</si>
  <si>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</si>
  <si>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</si>
  <si>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</si>
  <si>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</si>
  <si>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</si>
  <si>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</si>
  <si>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</si>
  <si>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</si>
  <si>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</si>
  <si>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</si>
  <si>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</si>
  <si>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</si>
  <si>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</si>
  <si>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</si>
  <si>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</si>
  <si>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</si>
  <si>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</si>
  <si>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</si>
  <si>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</si>
  <si>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</si>
  <si>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</si>
  <si>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</si>
  <si>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</si>
  <si>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</si>
  <si>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</si>
  <si>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</si>
  <si>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</si>
  <si>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</si>
  <si>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</si>
  <si>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</si>
  <si>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</si>
  <si>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</si>
  <si>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</si>
  <si>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</si>
  <si>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</si>
  <si>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</si>
  <si>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</si>
  <si>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</si>
  <si>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</si>
  <si>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</si>
  <si>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</si>
  <si>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</si>
  <si>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</si>
  <si>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</si>
  <si>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</si>
  <si>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</si>
  <si>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</si>
  <si>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</si>
  <si>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</si>
  <si>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</si>
  <si>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</si>
  <si>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</si>
  <si>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</si>
  <si>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</si>
  <si>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</si>
  <si>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</si>
  <si>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</si>
  <si>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</si>
  <si>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</si>
  <si>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</si>
  <si>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</si>
  <si>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</si>
  <si>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</si>
  <si>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</si>
  <si>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</si>
  <si>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</si>
  <si>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</si>
  <si>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</si>
  <si>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</si>
  <si>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</si>
  <si>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</si>
  <si>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</si>
  <si>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</si>
  <si>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</si>
  <si>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</si>
  <si>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</si>
  <si>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Actor1002</t>
  </si>
  <si>
    <t>Equip4301</t>
  </si>
  <si>
    <t>Actor1108m</t>
    <phoneticPr fontId="1" type="noConversion"/>
  </si>
  <si>
    <t>Actor0037m</t>
    <phoneticPr fontId="1" type="noConversion"/>
  </si>
  <si>
    <t>Actor1216m</t>
    <phoneticPr fontId="1" type="noConversion"/>
  </si>
  <si>
    <t>Actor2238m</t>
    <phoneticPr fontId="1" type="noConversion"/>
  </si>
  <si>
    <t>Equip6301</t>
  </si>
  <si>
    <t>Equip1302</t>
    <phoneticPr fontId="1" type="noConversion"/>
  </si>
  <si>
    <t>Equip7201</t>
    <phoneticPr fontId="1" type="noConversion"/>
  </si>
  <si>
    <t>Equip1102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</si>
</sst>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7.4803917470757355</v>
          </cell>
          <cell r="W2">
            <v>10.744217158529</v>
          </cell>
          <cell r="X2">
            <v>11.22</v>
          </cell>
          <cell r="Y2">
            <v>16.12</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7.2403721657230466</v>
          </cell>
          <cell r="W3">
            <v>11.486152380102673</v>
          </cell>
          <cell r="X3">
            <v>10.86</v>
          </cell>
          <cell r="Y3">
            <v>17.23</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7.8471915059045667</v>
          </cell>
          <cell r="W4">
            <v>11.024823998852726</v>
          </cell>
          <cell r="X4">
            <v>17.23</v>
          </cell>
          <cell r="Y4">
            <v>24.21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6.9696641008925884</v>
          </cell>
          <cell r="W5">
            <v>11.845491147967193</v>
          </cell>
          <cell r="X5">
            <v>15.31</v>
          </cell>
          <cell r="Y5">
            <v>26.01</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7.5188260827006967</v>
          </cell>
          <cell r="W6">
            <v>10.889391333648344</v>
          </cell>
          <cell r="X6">
            <v>26.59</v>
          </cell>
          <cell r="Y6">
            <v>38.51</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7.0500188430422774</v>
          </cell>
          <cell r="W7">
            <v>11.115317052510653</v>
          </cell>
          <cell r="X7">
            <v>24.94</v>
          </cell>
          <cell r="Y7">
            <v>39.31</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8.1821714597608572</v>
          </cell>
          <cell r="W8">
            <v>10.449037295284455</v>
          </cell>
          <cell r="X8">
            <v>56.4</v>
          </cell>
          <cell r="Y8">
            <v>72.02</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7.1285914564340178</v>
          </cell>
          <cell r="W9">
            <v>11.483402310990559</v>
          </cell>
          <cell r="X9">
            <v>49.13</v>
          </cell>
          <cell r="Y9">
            <v>79.150000000000006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7.6185373099018801</v>
          </cell>
          <cell r="W10">
            <v>10.558832333415467</v>
          </cell>
          <cell r="X10">
            <v>112.56</v>
          </cell>
          <cell r="Y10">
            <v>156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6.863964671845074</v>
          </cell>
          <cell r="W11">
            <v>11.263513621054539</v>
          </cell>
          <cell r="X11">
            <v>101.41</v>
          </cell>
          <cell r="Y11">
            <v>166.41</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8.0373362551336811</v>
          </cell>
          <cell r="W12">
            <v>10.692608745335152</v>
          </cell>
          <cell r="X12">
            <v>154.76</v>
          </cell>
          <cell r="Y12">
            <v>205.89</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7.276416629524352</v>
          </cell>
          <cell r="W13">
            <v>11.889362215750166</v>
          </cell>
          <cell r="X13">
            <v>140.11000000000001</v>
          </cell>
          <cell r="Y13">
            <v>228.93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7.5722165644458013</v>
          </cell>
          <cell r="W14">
            <v>10.860327353542575</v>
          </cell>
          <cell r="X14">
            <v>190.03</v>
          </cell>
          <cell r="Y14">
            <v>272.54000000000002</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7.5827271735979931</v>
          </cell>
          <cell r="W15">
            <v>10.413006101531387</v>
          </cell>
          <cell r="X15">
            <v>11.37</v>
          </cell>
          <cell r="Y15">
            <v>15.62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6.9537087424573132</v>
          </cell>
          <cell r="W16">
            <v>11.501001187722194</v>
          </cell>
          <cell r="X16">
            <v>10.43</v>
          </cell>
          <cell r="Y16">
            <v>17.25</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7.859283016174972</v>
          </cell>
          <cell r="W17">
            <v>11.04901955893938</v>
          </cell>
          <cell r="X17">
            <v>17.260000000000002</v>
          </cell>
          <cell r="Y17">
            <v>24.27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7.0597716025635213</v>
          </cell>
          <cell r="W18">
            <v>11.281249798600127</v>
          </cell>
          <cell r="X18">
            <v>15.5</v>
          </cell>
          <cell r="Y18">
            <v>24.78</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7.9583833147162348</v>
          </cell>
          <cell r="W19">
            <v>10.835309147620762</v>
          </cell>
          <cell r="X19">
            <v>28.15</v>
          </cell>
          <cell r="Y19">
            <v>38.32</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6.9683040960189002</v>
          </cell>
          <cell r="W20">
            <v>11.161614795647068</v>
          </cell>
          <cell r="X20">
            <v>24.65</v>
          </cell>
          <cell r="Y20">
            <v>39.479999999999997</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7.4188269356022207</v>
          </cell>
          <cell r="W21">
            <v>10.453214797250903</v>
          </cell>
          <cell r="X21">
            <v>51.13</v>
          </cell>
          <cell r="Y21">
            <v>72.05</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7.271646969488434</v>
          </cell>
          <cell r="W22">
            <v>11.118445506939434</v>
          </cell>
          <cell r="X22">
            <v>50.12</v>
          </cell>
          <cell r="Y22">
            <v>76.63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7.8134069237497288</v>
          </cell>
          <cell r="W23">
            <v>10.724832943864191</v>
          </cell>
          <cell r="X23">
            <v>115.44</v>
          </cell>
          <cell r="Y23">
            <v>158.46</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6.7525550247319286</v>
          </cell>
          <cell r="W24">
            <v>11.859516983819594</v>
          </cell>
          <cell r="X24">
            <v>99.77</v>
          </cell>
          <cell r="Y24">
            <v>175.22</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7.9730697275107953</v>
          </cell>
          <cell r="W25">
            <v>10.922682970242082</v>
          </cell>
          <cell r="X25">
            <v>153.52000000000001</v>
          </cell>
          <cell r="Y25">
            <v>210.32</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6.8727363077268819</v>
          </cell>
          <cell r="W26">
            <v>11.791602688700152</v>
          </cell>
          <cell r="X26">
            <v>132.34</v>
          </cell>
          <cell r="Y26">
            <v>227.05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7.9338436262288017</v>
          </cell>
          <cell r="W27">
            <v>11.108208762519492</v>
          </cell>
          <cell r="X27">
            <v>199.1</v>
          </cell>
          <cell r="Y27">
            <v>278.76</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7.7954822538514348</v>
          </cell>
          <cell r="W28">
            <v>10.863834812189356</v>
          </cell>
          <cell r="X28">
            <v>11.69</v>
          </cell>
          <cell r="Y28">
            <v>16.3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7.1424182571774208</v>
          </cell>
          <cell r="W29">
            <v>11.169375869546979</v>
          </cell>
          <cell r="X29">
            <v>10.71</v>
          </cell>
          <cell r="Y29">
            <v>16.75</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7.7810768333751295</v>
          </cell>
          <cell r="W30">
            <v>10.587621750050134</v>
          </cell>
          <cell r="X30">
            <v>17.09</v>
          </cell>
          <cell r="Y30">
            <v>23.25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7.0479214778590853</v>
          </cell>
          <cell r="W31">
            <v>11.893641666276626</v>
          </cell>
          <cell r="X31">
            <v>15.48</v>
          </cell>
          <cell r="Y31">
            <v>26.12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7.80168021952516</v>
          </cell>
          <cell r="W32">
            <v>11.010675111611544</v>
          </cell>
          <cell r="X32">
            <v>27.59</v>
          </cell>
          <cell r="Y32">
            <v>38.94</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6.8378390121578336</v>
          </cell>
          <cell r="W33">
            <v>11.894469372363664</v>
          </cell>
          <cell r="X33">
            <v>24.18</v>
          </cell>
          <cell r="Y33">
            <v>42.07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7.9320985369930117</v>
          </cell>
          <cell r="W34">
            <v>10.962160697294314</v>
          </cell>
          <cell r="X34">
            <v>54.67</v>
          </cell>
          <cell r="Y34">
            <v>75.56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6.936072539068987</v>
          </cell>
          <cell r="W35">
            <v>11.398992081849826</v>
          </cell>
          <cell r="X35">
            <v>47.81</v>
          </cell>
          <cell r="Y35">
            <v>78.569999999999993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8.05960488958398</v>
          </cell>
          <cell r="W36">
            <v>10.651761508724078</v>
          </cell>
          <cell r="X36">
            <v>119.08</v>
          </cell>
          <cell r="Y36">
            <v>157.38</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7.3271885162530177</v>
          </cell>
          <cell r="W37">
            <v>11.615772301967841</v>
          </cell>
          <cell r="X37">
            <v>108.26</v>
          </cell>
          <cell r="Y37">
            <v>171.62</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8.1129583283809623</v>
          </cell>
          <cell r="W38">
            <v>10.807760263831394</v>
          </cell>
          <cell r="X38">
            <v>156.22</v>
          </cell>
          <cell r="Y38">
            <v>208.11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6.6421515091112751</v>
          </cell>
          <cell r="W39">
            <v>11.547980117973864</v>
          </cell>
          <cell r="X39">
            <v>127.9</v>
          </cell>
          <cell r="Y39">
            <v>222.36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7.8375865729660203</v>
          </cell>
          <cell r="W40">
            <v>10.776508042832971</v>
          </cell>
          <cell r="X40">
            <v>196.68</v>
          </cell>
          <cell r="Y40">
            <v>270.44</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7.6899844149905237</v>
          </cell>
          <cell r="W41">
            <v>10.831507353710439</v>
          </cell>
          <cell r="X41">
            <v>11.53</v>
          </cell>
          <cell r="Y41">
            <v>16.25</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6.9018001975694681</v>
          </cell>
          <cell r="W42">
            <v>11.22309984553001</v>
          </cell>
          <cell r="X42">
            <v>10.35</v>
          </cell>
          <cell r="Y42">
            <v>16.829999999999998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8.1022918650706135</v>
          </cell>
          <cell r="W43">
            <v>10.525625626228031</v>
          </cell>
          <cell r="X43">
            <v>17.79</v>
          </cell>
          <cell r="Y43">
            <v>23.12</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6.9931139148749315</v>
          </cell>
          <cell r="W44">
            <v>11.358419758467839</v>
          </cell>
          <cell r="X44">
            <v>15.36</v>
          </cell>
          <cell r="Y44">
            <v>24.94</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7.9153744359181841</v>
          </cell>
          <cell r="W45">
            <v>10.635332818805336</v>
          </cell>
          <cell r="X45">
            <v>28</v>
          </cell>
          <cell r="Y45">
            <v>37.619999999999997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7.195742257077737</v>
          </cell>
          <cell r="W46">
            <v>11.44246522933032</v>
          </cell>
          <cell r="X46">
            <v>25.45</v>
          </cell>
          <cell r="Y46">
            <v>40.47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7.8273090489201236</v>
          </cell>
          <cell r="W47">
            <v>10.329414416537652</v>
          </cell>
          <cell r="X47">
            <v>53.95</v>
          </cell>
          <cell r="Y47">
            <v>71.2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6.8392336866029986</v>
          </cell>
          <cell r="W48">
            <v>11.521365808668934</v>
          </cell>
          <cell r="X48">
            <v>47.14</v>
          </cell>
          <cell r="Y48">
            <v>79.41</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8.1065524825289685</v>
          </cell>
          <cell r="W49">
            <v>10.771724417546331</v>
          </cell>
          <cell r="X49">
            <v>119.77</v>
          </cell>
          <cell r="Y49">
            <v>159.15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7.1482624234058667</v>
          </cell>
          <cell r="W50">
            <v>11.250664677892182</v>
          </cell>
          <cell r="X50">
            <v>105.61</v>
          </cell>
          <cell r="Y50">
            <v>166.22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8.1386374520169795</v>
          </cell>
          <cell r="W51">
            <v>10.836938379770784</v>
          </cell>
          <cell r="X51">
            <v>156.71</v>
          </cell>
          <cell r="Y51">
            <v>208.67</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7.3586885604556649</v>
          </cell>
          <cell r="W52">
            <v>11.331544036030589</v>
          </cell>
          <cell r="X52">
            <v>141.69</v>
          </cell>
          <cell r="Y52">
            <v>218.19</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8.1987535222173449</v>
          </cell>
          <cell r="W53">
            <v>10.858756831218045</v>
          </cell>
          <cell r="X53">
            <v>205.75</v>
          </cell>
          <cell r="Y53">
            <v>272.5</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8.0531086932719109</v>
          </cell>
          <cell r="W54">
            <v>10.492568062148109</v>
          </cell>
          <cell r="X54">
            <v>12.08</v>
          </cell>
          <cell r="Y54">
            <v>15.74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7.4032399528664126</v>
          </cell>
          <cell r="W55">
            <v>11.482858315683954</v>
          </cell>
          <cell r="X55">
            <v>11.1</v>
          </cell>
          <cell r="Y55">
            <v>17.22</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8.1124382722930442</v>
          </cell>
          <cell r="W56">
            <v>10.794022389497764</v>
          </cell>
          <cell r="X56">
            <v>17.82</v>
          </cell>
          <cell r="Y56">
            <v>23.71</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7.0586757637566411</v>
          </cell>
          <cell r="W57">
            <v>11.690886418914944</v>
          </cell>
          <cell r="X57">
            <v>15.5</v>
          </cell>
          <cell r="Y57">
            <v>25.67</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7.9878972407395112</v>
          </cell>
          <cell r="W58">
            <v>10.944817681217989</v>
          </cell>
          <cell r="X58">
            <v>28.25</v>
          </cell>
          <cell r="Y58">
            <v>38.71</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6.7811088983011656</v>
          </cell>
          <cell r="W59">
            <v>11.176966881033263</v>
          </cell>
          <cell r="X59">
            <v>23.98</v>
          </cell>
          <cell r="Y59">
            <v>39.53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7.6981443226666242</v>
          </cell>
          <cell r="W60">
            <v>10.966791349242184</v>
          </cell>
          <cell r="X60">
            <v>53.06</v>
          </cell>
          <cell r="Y60">
            <v>75.59</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6.6479751442781634</v>
          </cell>
          <cell r="W61">
            <v>11.578264627760554</v>
          </cell>
          <cell r="X61">
            <v>45.82</v>
          </cell>
          <cell r="Y61">
            <v>79.8</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8.1201348860565083</v>
          </cell>
          <cell r="W62">
            <v>10.63657582723109</v>
          </cell>
          <cell r="X62">
            <v>119.97</v>
          </cell>
          <cell r="Y62">
            <v>157.15</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6.6403583861613651</v>
          </cell>
          <cell r="W63">
            <v>11.603594778850633</v>
          </cell>
          <cell r="X63">
            <v>98.11</v>
          </cell>
          <cell r="Y63">
            <v>171.44</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7.9346612523088069</v>
          </cell>
          <cell r="W64">
            <v>10.618928505702277</v>
          </cell>
          <cell r="X64">
            <v>152.78</v>
          </cell>
          <cell r="Y64">
            <v>204.47</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6.9240129493640987</v>
          </cell>
          <cell r="W65">
            <v>11.707109010502579</v>
          </cell>
          <cell r="X65">
            <v>133.32</v>
          </cell>
          <cell r="Y65">
            <v>225.42</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8.0424542486066581</v>
          </cell>
          <cell r="W66">
            <v>10.879244188320811</v>
          </cell>
          <cell r="X66">
            <v>201.83</v>
          </cell>
          <cell r="Y66">
            <v>273.02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8.0776869809184095</v>
          </cell>
          <cell r="W68">
            <v>10.985883000957017</v>
          </cell>
          <cell r="X68">
            <v>12.12</v>
          </cell>
          <cell r="Y68">
            <v>16.48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6.7191378198032634</v>
          </cell>
          <cell r="W69">
            <v>11.828747564275357</v>
          </cell>
          <cell r="X69">
            <v>10.08</v>
          </cell>
          <cell r="Y69">
            <v>17.739999999999998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8.1438276250120314</v>
          </cell>
          <cell r="W70">
            <v>10.340134358710936</v>
          </cell>
          <cell r="X70">
            <v>17.89</v>
          </cell>
          <cell r="Y70">
            <v>22.71</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6.6745498783780501</v>
          </cell>
          <cell r="W71">
            <v>11.203353685598794</v>
          </cell>
          <cell r="X71">
            <v>14.66</v>
          </cell>
          <cell r="Y71">
            <v>24.6</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7.8024571460719558</v>
          </cell>
          <cell r="W72">
            <v>10.682015617529361</v>
          </cell>
          <cell r="X72">
            <v>27.6</v>
          </cell>
          <cell r="Y72">
            <v>37.78</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6.7157181438321043</v>
          </cell>
          <cell r="W73">
            <v>11.587316392837666</v>
          </cell>
          <cell r="X73">
            <v>23.75</v>
          </cell>
          <cell r="Y73">
            <v>40.98</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8.1301765734518874</v>
          </cell>
          <cell r="W74">
            <v>10.414427435428566</v>
          </cell>
          <cell r="X74">
            <v>56.04</v>
          </cell>
          <cell r="Y74">
            <v>71.78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6.6570074438156048</v>
          </cell>
          <cell r="W75">
            <v>11.679297845686722</v>
          </cell>
          <cell r="X75">
            <v>45.88</v>
          </cell>
          <cell r="Y75">
            <v>80.5</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7.7345940322101239</v>
          </cell>
          <cell r="W76">
            <v>11.108882829364759</v>
          </cell>
          <cell r="X76">
            <v>114.28</v>
          </cell>
          <cell r="Y76">
            <v>164.13</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7.043573369340681</v>
          </cell>
          <cell r="W77">
            <v>11.756633385655816</v>
          </cell>
          <cell r="X77">
            <v>104.07</v>
          </cell>
          <cell r="Y77">
            <v>173.7</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7.7996012351306128</v>
          </cell>
          <cell r="W78">
            <v>10.494996335781467</v>
          </cell>
          <cell r="X78">
            <v>150.18</v>
          </cell>
          <cell r="Y78">
            <v>202.09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6.800508253447223</v>
          </cell>
          <cell r="W79">
            <v>11.528721067353644</v>
          </cell>
          <cell r="X79">
            <v>130.94999999999999</v>
          </cell>
          <cell r="Y79">
            <v>221.99</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7.6152511463600252</v>
          </cell>
          <cell r="W80">
            <v>10.860085869251144</v>
          </cell>
          <cell r="X80">
            <v>191.11</v>
          </cell>
          <cell r="Y80">
            <v>272.52999999999997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7.7663085171873529</v>
          </cell>
          <cell r="W88">
            <v>10.811170988171265</v>
          </cell>
          <cell r="X88">
            <v>11.65</v>
          </cell>
          <cell r="Y88">
            <v>16.22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6.7473840465609403</v>
          </cell>
          <cell r="W89">
            <v>11.887389247577651</v>
          </cell>
          <cell r="X89">
            <v>10.119999999999999</v>
          </cell>
          <cell r="Y89">
            <v>17.829999999999998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7.6082496274196458</v>
          </cell>
          <cell r="W90">
            <v>10.596336386576709</v>
          </cell>
          <cell r="X90">
            <v>16.71</v>
          </cell>
          <cell r="Y90">
            <v>23.27</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6.8963494937962064</v>
          </cell>
          <cell r="W91">
            <v>11.491270121529471</v>
          </cell>
          <cell r="X91">
            <v>15.15</v>
          </cell>
          <cell r="Y91">
            <v>25.24</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8.0945089526906226</v>
          </cell>
          <cell r="W92">
            <v>11.032450673932763</v>
          </cell>
          <cell r="X92">
            <v>28.63</v>
          </cell>
          <cell r="Y92">
            <v>39.020000000000003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6.9855886559943468</v>
          </cell>
          <cell r="W93">
            <v>11.873728893772</v>
          </cell>
          <cell r="X93">
            <v>24.71</v>
          </cell>
          <cell r="Y93">
            <v>42</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7.984158993502886</v>
          </cell>
          <cell r="W94">
            <v>11.109738760254658</v>
          </cell>
          <cell r="X94">
            <v>55.03</v>
          </cell>
          <cell r="Y94">
            <v>76.569999999999993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6.9017149076016198</v>
          </cell>
          <cell r="W95">
            <v>11.145284670376153</v>
          </cell>
          <cell r="X95">
            <v>47.57</v>
          </cell>
          <cell r="Y95">
            <v>76.819999999999993</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7.6399222865944507</v>
          </cell>
          <cell r="W96">
            <v>11.04348553178086</v>
          </cell>
          <cell r="X96">
            <v>112.88</v>
          </cell>
          <cell r="Y96">
            <v>163.16</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7.0041198651759204</v>
          </cell>
          <cell r="W97">
            <v>11.407406677870862</v>
          </cell>
          <cell r="X97">
            <v>103.48</v>
          </cell>
          <cell r="Y97">
            <v>168.54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7.588595298976915</v>
          </cell>
          <cell r="W98">
            <v>10.938621846516625</v>
          </cell>
          <cell r="X98">
            <v>146.12</v>
          </cell>
          <cell r="Y98">
            <v>210.63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7.335719071655844</v>
          </cell>
          <cell r="W99">
            <v>11.396285968098686</v>
          </cell>
          <cell r="X99">
            <v>141.25</v>
          </cell>
          <cell r="Y99">
            <v>219.44</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8.1128104483722847</v>
          </cell>
          <cell r="W100">
            <v>11.072474655555986</v>
          </cell>
          <cell r="X100">
            <v>203.59</v>
          </cell>
          <cell r="Y100">
            <v>277.86</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8.1662546645036702</v>
          </cell>
          <cell r="W101">
            <v>10.643855429228507</v>
          </cell>
          <cell r="X101">
            <v>12.25</v>
          </cell>
          <cell r="Y101">
            <v>15.97</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7.073153451248352</v>
          </cell>
          <cell r="W102">
            <v>11.709101892769803</v>
          </cell>
          <cell r="X102">
            <v>10.61</v>
          </cell>
          <cell r="Y102">
            <v>17.559999999999999</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7.8989941080919612</v>
          </cell>
          <cell r="W103">
            <v>10.376179593838565</v>
          </cell>
          <cell r="X103">
            <v>17.350000000000001</v>
          </cell>
          <cell r="Y103">
            <v>22.79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7.3797250358984252</v>
          </cell>
          <cell r="W104">
            <v>11.823541762949613</v>
          </cell>
          <cell r="X104">
            <v>16.21</v>
          </cell>
          <cell r="Y104">
            <v>25.97</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7.5391794546067485</v>
          </cell>
          <cell r="W105">
            <v>11.050104763329514</v>
          </cell>
          <cell r="X105">
            <v>26.67</v>
          </cell>
          <cell r="Y105">
            <v>39.08</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7.3529226135645498</v>
          </cell>
          <cell r="W106">
            <v>11.114248033142907</v>
          </cell>
          <cell r="X106">
            <v>26.01</v>
          </cell>
          <cell r="Y106">
            <v>39.31</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8.0666863600622758</v>
          </cell>
          <cell r="W107">
            <v>10.7907505763388</v>
          </cell>
          <cell r="X107">
            <v>55.6</v>
          </cell>
          <cell r="Y107">
            <v>74.37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6.6290427376902663</v>
          </cell>
          <cell r="W108">
            <v>11.669501331330292</v>
          </cell>
          <cell r="X108">
            <v>45.69</v>
          </cell>
          <cell r="Y108">
            <v>80.430000000000007</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8.0423071846547813</v>
          </cell>
          <cell r="W109">
            <v>10.783881958121563</v>
          </cell>
          <cell r="X109">
            <v>118.82</v>
          </cell>
          <cell r="Y109">
            <v>159.33000000000001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7.3898479549382765</v>
          </cell>
          <cell r="W110">
            <v>11.522915370780659</v>
          </cell>
          <cell r="X110">
            <v>109.18</v>
          </cell>
          <cell r="Y110">
            <v>170.25</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7.830612800757021</v>
          </cell>
          <cell r="W111">
            <v>10.599251767408157</v>
          </cell>
          <cell r="X111">
            <v>150.78</v>
          </cell>
          <cell r="Y111">
            <v>204.09</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6.7592060622675785</v>
          </cell>
          <cell r="W112">
            <v>11.383272471867377</v>
          </cell>
          <cell r="X112">
            <v>130.15</v>
          </cell>
          <cell r="Y112">
            <v>219.19</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7.4912345072914999</v>
          </cell>
          <cell r="W113">
            <v>10.426972777552589</v>
          </cell>
          <cell r="X113">
            <v>187.99</v>
          </cell>
          <cell r="Y113">
            <v>261.67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7.46916932042003</v>
          </cell>
          <cell r="W115">
            <v>10.770101246770095</v>
          </cell>
          <cell r="X115">
            <v>11.2</v>
          </cell>
          <cell r="Y115">
            <v>16.16</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6.6087101260707763</v>
          </cell>
          <cell r="W116">
            <v>11.192975948516585</v>
          </cell>
          <cell r="X116">
            <v>9.91</v>
          </cell>
          <cell r="Y116">
            <v>16.79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7.5233168668309025</v>
          </cell>
          <cell r="W117">
            <v>10.894186320766551</v>
          </cell>
          <cell r="X117">
            <v>16.52</v>
          </cell>
          <cell r="Y117">
            <v>23.93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6.9099526122523178</v>
          </cell>
          <cell r="W118">
            <v>11.45038733408725</v>
          </cell>
          <cell r="X118">
            <v>15.18</v>
          </cell>
          <cell r="Y118">
            <v>25.15</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8.1226358743887168</v>
          </cell>
          <cell r="W119">
            <v>10.339331596051025</v>
          </cell>
          <cell r="X119">
            <v>28.73</v>
          </cell>
          <cell r="Y119">
            <v>36.57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7.194246810591113</v>
          </cell>
          <cell r="W120">
            <v>11.117726928510093</v>
          </cell>
          <cell r="X120">
            <v>25.45</v>
          </cell>
          <cell r="Y120">
            <v>39.32</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7.7827850554229885</v>
          </cell>
          <cell r="W121">
            <v>10.413220388926284</v>
          </cell>
          <cell r="X121">
            <v>53.64</v>
          </cell>
          <cell r="Y121">
            <v>71.77</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7.0206747997393624</v>
          </cell>
          <cell r="W122">
            <v>11.700432912330978</v>
          </cell>
          <cell r="X122">
            <v>48.39</v>
          </cell>
          <cell r="Y122">
            <v>80.64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8.1515034744733441</v>
          </cell>
          <cell r="W123">
            <v>10.659105485472645</v>
          </cell>
          <cell r="X123">
            <v>120.44</v>
          </cell>
          <cell r="Y123">
            <v>157.47999999999999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6.7462368688063643</v>
          </cell>
          <cell r="W124">
            <v>11.36641928545329</v>
          </cell>
          <cell r="X124">
            <v>99.67</v>
          </cell>
          <cell r="Y124">
            <v>167.93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7.6093266464259752</v>
          </cell>
          <cell r="W125">
            <v>10.348290825692681</v>
          </cell>
          <cell r="X125">
            <v>146.52000000000001</v>
          </cell>
          <cell r="Y125">
            <v>199.26</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7.4010254916088822</v>
          </cell>
          <cell r="W126">
            <v>11.615610944152433</v>
          </cell>
          <cell r="X126">
            <v>142.51</v>
          </cell>
          <cell r="Y126">
            <v>223.66</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8.0483808357601649</v>
          </cell>
          <cell r="W127">
            <v>10.444181514849497</v>
          </cell>
          <cell r="X127">
            <v>201.97</v>
          </cell>
          <cell r="Y127">
            <v>262.10000000000002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0.31950000000000001</v>
          </cell>
          <cell r="P5">
            <v>0.24974250000000001</v>
          </cell>
          <cell r="Q5">
            <v>0.88200000000000001</v>
          </cell>
          <cell r="R5">
            <v>3</v>
          </cell>
          <cell r="S5">
            <v>0.74922750000000005</v>
          </cell>
          <cell r="T5">
            <v>0.84946428571428578</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A30" sqref="A30"/>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294</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0.49637659498828324</v>
      </c>
      <c r="C2">
        <f t="shared" ref="C2:C32" ca="1" si="0">RAND()</f>
        <v>0.18973702308365026</v>
      </c>
      <c r="D2" t="str">
        <f ca="1">VLOOKUP($B2
+IF(D1="DI",1,
IF(D1="EN",2,
IF(D1="GO",3,0))),$AC:$AD,MATCH($AD$1,$AC$1:$AD$1,0),1)</f>
        <v>EN</v>
      </c>
      <c r="E2">
        <f ca="1">ROUNDDOWN(VLOOKUP(D2,$P:$W,MATCH($U$1,$P$1:$W$1,0),0)+C2*(VLOOKUP(D2,$P:$W,MATCH($V$1,$P$1:$W$1,0),0)-VLOOKUP(D2,$P:$W,MATCH($U$1,$P$1:$W$1,0),0)+10^ABS(VLOOKUP(D2,$P:$W,MATCH($W$1,$P$1:$W$1,0),0))),VLOOKUP(D2,$P:$W,MATCH($W$1,$P$1:$W$1,0),0))</f>
        <v>6</v>
      </c>
      <c r="F2" t="s">
        <v>128</v>
      </c>
      <c r="G2">
        <v>7</v>
      </c>
      <c r="H2" t="s">
        <v>126</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13</v>
      </c>
      <c r="R2">
        <f>COUNTIF(H:H,P2)</f>
        <v>13</v>
      </c>
      <c r="S2">
        <f>SUMIF(H:H,P2,I:I)</f>
        <v>98</v>
      </c>
      <c r="T2">
        <f>S2/R2</f>
        <v>7.5384615384615383</v>
      </c>
      <c r="U2">
        <v>6</v>
      </c>
      <c r="V2">
        <v>9</v>
      </c>
      <c r="W2">
        <v>0</v>
      </c>
      <c r="Y2">
        <v>1</v>
      </c>
      <c r="Z2">
        <v>0</v>
      </c>
      <c r="AA2">
        <v>14</v>
      </c>
      <c r="AB2">
        <f>AA2/SUMIF(Z:Z,Z2,AA:AA)</f>
        <v>0.46666666666666667</v>
      </c>
      <c r="AC2">
        <v>0</v>
      </c>
      <c r="AD2" t="s">
        <v>127</v>
      </c>
    </row>
    <row r="3" spans="1:30">
      <c r="A3">
        <v>2</v>
      </c>
      <c r="B3">
        <f t="shared" ref="B3:B32" ca="1" si="1">RAND()</f>
        <v>0.99812218629134919</v>
      </c>
      <c r="C3">
        <f t="shared" ca="1" si="0"/>
        <v>0.93037840204377498</v>
      </c>
      <c r="D3" t="str">
        <f t="shared" ref="D3:D32" ca="1" si="2">VLOOKUP($B3
+IF(D2="DI",1,
IF(D2="EN",2,
IF(D2="GO",3,0))),$AC:$AD,MATCH($AD$1,$AC$1:$AD$1,0),1)</f>
        <v>DI</v>
      </c>
      <c r="E3">
        <f t="shared" ref="E3:E32" ca="1" si="3">ROUNDDOWN(VLOOKUP(D3,$P:$W,MATCH($U$1,$P$1:$W$1,0),0)+C3*(VLOOKUP(D3,$P:$W,MATCH($V$1,$P$1:$W$1,0),0)-VLOOKUP(D3,$P:$W,MATCH($U$1,$P$1:$W$1,0),0)+10^ABS(VLOOKUP(D3,$P:$W,MATCH($W$1,$P$1:$W$1,0),0))),VLOOKUP(D3,$P:$W,MATCH($W$1,$P$1:$W$1,0),0))</f>
        <v>6</v>
      </c>
      <c r="F3" t="s">
        <v>126</v>
      </c>
      <c r="G3">
        <v>800</v>
      </c>
      <c r="H3" t="s">
        <v>128</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11</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129</v>
      </c>
    </row>
    <row r="4" spans="1:30">
      <c r="A4">
        <v>3</v>
      </c>
      <c r="B4">
        <f t="shared" ca="1" si="1"/>
        <v>0.93647585619500806</v>
      </c>
      <c r="C4">
        <f t="shared" ca="1" si="0"/>
        <v>0.91054877543806556</v>
      </c>
      <c r="D4" t="str">
        <f t="shared" ca="1" si="2"/>
        <v>EN</v>
      </c>
      <c r="E4">
        <f t="shared" ca="1" si="3"/>
        <v>9</v>
      </c>
      <c r="F4" t="s">
        <v>128</v>
      </c>
      <c r="G4">
        <v>12</v>
      </c>
      <c r="H4" t="s">
        <v>126</v>
      </c>
      <c r="I4">
        <v>1000</v>
      </c>
      <c r="J4" t="str">
        <f t="shared" si="4"/>
        <v/>
      </c>
      <c r="K4" t="str">
        <f t="shared" ca="1" si="5"/>
        <v>{"dy":1,"cd":"GO","cn":2400},{"dy":2,"cd":"EN","cn":8},{"dy":3,"cd":"GO","cn":1000}</v>
      </c>
      <c r="L4" t="str">
        <f t="shared" si="6"/>
        <v>{"dy":3,"cd":"GO","cn":1000}</v>
      </c>
      <c r="P4" t="s">
        <v>98</v>
      </c>
      <c r="Q4">
        <f t="shared" ca="1" si="7"/>
        <v>7</v>
      </c>
      <c r="R4">
        <f t="shared" si="8"/>
        <v>4</v>
      </c>
      <c r="S4">
        <f t="shared" si="9"/>
        <v>14</v>
      </c>
      <c r="T4">
        <f>S4/R4</f>
        <v>3.5</v>
      </c>
      <c r="U4">
        <v>3</v>
      </c>
      <c r="V4">
        <v>6</v>
      </c>
      <c r="W4">
        <v>0</v>
      </c>
      <c r="Y4">
        <v>3</v>
      </c>
      <c r="Z4">
        <v>0</v>
      </c>
      <c r="AA4">
        <v>2</v>
      </c>
      <c r="AB4">
        <f t="shared" si="10"/>
        <v>6.6666666666666666E-2</v>
      </c>
      <c r="AC4">
        <f>AC3+AB3</f>
        <v>0.93333333333333335</v>
      </c>
      <c r="AD4" t="s">
        <v>131</v>
      </c>
    </row>
    <row r="5" spans="1:30">
      <c r="A5">
        <v>4</v>
      </c>
      <c r="B5">
        <f t="shared" ca="1" si="1"/>
        <v>0.1495075325485421</v>
      </c>
      <c r="C5">
        <f t="shared" ca="1" si="0"/>
        <v>2.3612268362666167E-2</v>
      </c>
      <c r="D5" t="str">
        <f t="shared" ca="1" si="2"/>
        <v>GO</v>
      </c>
      <c r="E5">
        <f t="shared" ca="1" si="3"/>
        <v>500</v>
      </c>
      <c r="F5" t="s">
        <v>126</v>
      </c>
      <c r="G5">
        <v>1000</v>
      </c>
      <c r="H5" t="s">
        <v>128</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0.93786848695713343</v>
      </c>
      <c r="C6">
        <f t="shared" ca="1" si="0"/>
        <v>0.57604640460693624</v>
      </c>
      <c r="D6" t="str">
        <f t="shared" ca="1" si="2"/>
        <v>DI</v>
      </c>
      <c r="E6">
        <f t="shared" ca="1" si="3"/>
        <v>5</v>
      </c>
      <c r="F6" t="s">
        <v>128</v>
      </c>
      <c r="G6">
        <v>5</v>
      </c>
      <c r="H6" t="s">
        <v>126</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0.43286518268169605</v>
      </c>
      <c r="C7">
        <f t="shared" ca="1" si="0"/>
        <v>0.21235206617761149</v>
      </c>
      <c r="D7" t="str">
        <f t="shared" ca="1" si="2"/>
        <v>GO</v>
      </c>
      <c r="E7">
        <f t="shared" ca="1" si="3"/>
        <v>1100</v>
      </c>
      <c r="F7" t="s">
        <v>126</v>
      </c>
      <c r="G7">
        <v>900</v>
      </c>
      <c r="H7" t="s">
        <v>128</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0.6746348871500476</v>
      </c>
      <c r="C8">
        <f t="shared" ca="1" si="0"/>
        <v>7.6626061975703541E-2</v>
      </c>
      <c r="D8" t="str">
        <f t="shared" ca="1" si="2"/>
        <v>EN</v>
      </c>
      <c r="E8">
        <f t="shared" ca="1" si="3"/>
        <v>6</v>
      </c>
      <c r="F8" t="s">
        <v>128</v>
      </c>
      <c r="G8">
        <v>6</v>
      </c>
      <c r="H8" t="s">
        <v>130</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0.80504961781661344</v>
      </c>
      <c r="C9">
        <f t="shared" ca="1" si="0"/>
        <v>0.10069290005972831</v>
      </c>
      <c r="D9" t="str">
        <f t="shared" ca="1" si="2"/>
        <v>GO</v>
      </c>
      <c r="E9">
        <f t="shared" ca="1" si="3"/>
        <v>800</v>
      </c>
      <c r="F9" t="s">
        <v>130</v>
      </c>
      <c r="G9">
        <v>3</v>
      </c>
      <c r="H9" t="s">
        <v>128</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9.1832342072495465E-2</v>
      </c>
      <c r="C10">
        <f t="shared" ca="1" si="0"/>
        <v>0.5467017423108459</v>
      </c>
      <c r="D10" t="str">
        <f t="shared" ca="1" si="2"/>
        <v>EN</v>
      </c>
      <c r="E10">
        <f t="shared" ca="1" si="3"/>
        <v>8</v>
      </c>
      <c r="F10" t="s">
        <v>126</v>
      </c>
      <c r="G10">
        <v>700</v>
      </c>
      <c r="H10" t="s">
        <v>126</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0.54192766863545627</v>
      </c>
      <c r="C11">
        <f t="shared" ca="1" si="0"/>
        <v>0.31352317858876322</v>
      </c>
      <c r="D11" t="str">
        <f t="shared" ca="1" si="2"/>
        <v>GO</v>
      </c>
      <c r="E11">
        <f t="shared" ca="1" si="3"/>
        <v>1400</v>
      </c>
      <c r="F11" t="s">
        <v>128</v>
      </c>
      <c r="G11">
        <v>10</v>
      </c>
      <c r="H11" t="s">
        <v>128</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0.11247033260656747</v>
      </c>
      <c r="C12">
        <f t="shared" ca="1" si="0"/>
        <v>0.93856214453719167</v>
      </c>
      <c r="D12" t="str">
        <f t="shared" ca="1" si="2"/>
        <v>EN</v>
      </c>
      <c r="E12">
        <f t="shared" ca="1" si="3"/>
        <v>9</v>
      </c>
      <c r="F12" t="s">
        <v>126</v>
      </c>
      <c r="G12">
        <v>1300</v>
      </c>
      <c r="H12" t="s">
        <v>126</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0.32873343336461747</v>
      </c>
      <c r="C13">
        <f t="shared" ca="1" si="0"/>
        <v>0.73167032073444038</v>
      </c>
      <c r="D13" t="str">
        <f t="shared" ca="1" si="2"/>
        <v>GO</v>
      </c>
      <c r="E13">
        <f t="shared" ca="1" si="3"/>
        <v>2700</v>
      </c>
      <c r="F13" t="s">
        <v>128</v>
      </c>
      <c r="G13">
        <v>6</v>
      </c>
      <c r="H13" t="s">
        <v>128</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0.54242548781536626</v>
      </c>
      <c r="C14">
        <f t="shared" ca="1" si="0"/>
        <v>0.2577105148423483</v>
      </c>
      <c r="D14" t="str">
        <f t="shared" ca="1" si="2"/>
        <v>EN</v>
      </c>
      <c r="E14">
        <f t="shared" ca="1" si="3"/>
        <v>7</v>
      </c>
      <c r="F14" t="s">
        <v>126</v>
      </c>
      <c r="G14">
        <v>1200</v>
      </c>
      <c r="H14" t="s">
        <v>126</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0.93611155941872237</v>
      </c>
      <c r="C15">
        <f t="shared" ca="1" si="0"/>
        <v>0.53703000441017035</v>
      </c>
      <c r="D15" t="str">
        <f t="shared" ca="1" si="2"/>
        <v>DI</v>
      </c>
      <c r="E15">
        <f t="shared" ca="1" si="3"/>
        <v>5</v>
      </c>
      <c r="F15" t="s">
        <v>128</v>
      </c>
      <c r="G15">
        <v>10</v>
      </c>
      <c r="H15" t="s">
        <v>130</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0.58125460352930269</v>
      </c>
      <c r="C16">
        <f t="shared" ca="1" si="0"/>
        <v>1.8540790062910539E-2</v>
      </c>
      <c r="D16" t="str">
        <f t="shared" ca="1" si="2"/>
        <v>EN</v>
      </c>
      <c r="E16">
        <f t="shared" ca="1" si="3"/>
        <v>6</v>
      </c>
      <c r="F16" t="s">
        <v>126</v>
      </c>
      <c r="G16">
        <v>1000</v>
      </c>
      <c r="H16" t="s">
        <v>126</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0.8873177437701063</v>
      </c>
      <c r="C17">
        <f t="shared" ca="1" si="0"/>
        <v>0.66492521007473593</v>
      </c>
      <c r="D17" t="str">
        <f t="shared" ca="1" si="2"/>
        <v>DI</v>
      </c>
      <c r="E17">
        <f t="shared" ca="1" si="3"/>
        <v>5</v>
      </c>
      <c r="F17" t="s">
        <v>128</v>
      </c>
      <c r="G17">
        <v>8</v>
      </c>
      <c r="H17" t="s">
        <v>128</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6.3143433343739508E-2</v>
      </c>
      <c r="C18">
        <f t="shared" ca="1" si="0"/>
        <v>0.15051965059884564</v>
      </c>
      <c r="D18" t="str">
        <f t="shared" ca="1" si="2"/>
        <v>GO</v>
      </c>
      <c r="E18">
        <f t="shared" ca="1" si="3"/>
        <v>900</v>
      </c>
      <c r="F18" t="s">
        <v>126</v>
      </c>
      <c r="G18">
        <v>800</v>
      </c>
      <c r="H18" t="s">
        <v>126</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0.96892763294933826</v>
      </c>
      <c r="C19">
        <f t="shared" ca="1" si="0"/>
        <v>0.67676228769709057</v>
      </c>
      <c r="D19" t="str">
        <f t="shared" ca="1" si="2"/>
        <v>DI</v>
      </c>
      <c r="E19">
        <f t="shared" ca="1" si="3"/>
        <v>5</v>
      </c>
      <c r="F19" t="s">
        <v>128</v>
      </c>
      <c r="G19">
        <v>6</v>
      </c>
      <c r="H19" t="s">
        <v>128</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0.72234801577138641</v>
      </c>
      <c r="C20">
        <f t="shared" ca="1" si="0"/>
        <v>0.33477574113075836</v>
      </c>
      <c r="D20" t="str">
        <f t="shared" ca="1" si="2"/>
        <v>EN</v>
      </c>
      <c r="E20">
        <f t="shared" ca="1" si="3"/>
        <v>7</v>
      </c>
      <c r="F20" t="s">
        <v>126</v>
      </c>
      <c r="G20">
        <v>900</v>
      </c>
      <c r="H20" t="s">
        <v>126</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0.80385780846540145</v>
      </c>
      <c r="C21">
        <f t="shared" ca="1" si="0"/>
        <v>0.78511904977228331</v>
      </c>
      <c r="D21" t="str">
        <f t="shared" ca="1" si="2"/>
        <v>GO</v>
      </c>
      <c r="E21">
        <f t="shared" ca="1" si="3"/>
        <v>2900</v>
      </c>
      <c r="F21" t="s">
        <v>128</v>
      </c>
      <c r="G21">
        <v>7</v>
      </c>
      <c r="H21" t="s">
        <v>128</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2.4038113455405297E-2</v>
      </c>
      <c r="C22">
        <f t="shared" ca="1" si="0"/>
        <v>0.39200174213658945</v>
      </c>
      <c r="D22" t="str">
        <f t="shared" ca="1" si="2"/>
        <v>EN</v>
      </c>
      <c r="E22">
        <f t="shared" ca="1" si="3"/>
        <v>7</v>
      </c>
      <c r="F22" t="s">
        <v>130</v>
      </c>
      <c r="G22">
        <v>4</v>
      </c>
      <c r="H22" t="s">
        <v>126</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0.46366976496575196</v>
      </c>
      <c r="C23">
        <f t="shared" ca="1" si="0"/>
        <v>0.245507156410537</v>
      </c>
      <c r="D23" t="str">
        <f t="shared" ca="1" si="2"/>
        <v>GO</v>
      </c>
      <c r="E23">
        <f t="shared" ca="1" si="3"/>
        <v>1200</v>
      </c>
      <c r="F23" t="s">
        <v>128</v>
      </c>
      <c r="G23">
        <v>10</v>
      </c>
      <c r="H23" t="s">
        <v>128</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0.95432148087102209</v>
      </c>
      <c r="C24">
        <f t="shared" ca="1" si="0"/>
        <v>0.64782621656238637</v>
      </c>
      <c r="D24" t="str">
        <f t="shared" ca="1" si="2"/>
        <v>DI</v>
      </c>
      <c r="E24">
        <f t="shared" ca="1" si="3"/>
        <v>5</v>
      </c>
      <c r="F24" t="s">
        <v>126</v>
      </c>
      <c r="G24">
        <v>800</v>
      </c>
      <c r="H24" t="s">
        <v>126</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0.78317515277704997</v>
      </c>
      <c r="C25">
        <f t="shared" ca="1" si="0"/>
        <v>0.9369840631185532</v>
      </c>
      <c r="D25" t="str">
        <f t="shared" ca="1" si="2"/>
        <v>EN</v>
      </c>
      <c r="E25">
        <f t="shared" ca="1" si="3"/>
        <v>9</v>
      </c>
      <c r="F25" t="s">
        <v>128</v>
      </c>
      <c r="G25">
        <v>6</v>
      </c>
      <c r="H25" t="s">
        <v>128</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0.97339704566595164</v>
      </c>
      <c r="C26">
        <f t="shared" ca="1" si="0"/>
        <v>0.68325580151081233</v>
      </c>
      <c r="D26" t="str">
        <f t="shared" ca="1" si="2"/>
        <v>DI</v>
      </c>
      <c r="E26">
        <f t="shared" ca="1" si="3"/>
        <v>5</v>
      </c>
      <c r="F26" t="s">
        <v>126</v>
      </c>
      <c r="G26">
        <v>700</v>
      </c>
      <c r="H26" t="s">
        <v>130</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0.56649010305804415</v>
      </c>
      <c r="C27">
        <f t="shared" ca="1" si="0"/>
        <v>0.90118071150549794</v>
      </c>
      <c r="D27" t="str">
        <f t="shared" ca="1" si="2"/>
        <v>EN</v>
      </c>
      <c r="E27">
        <f t="shared" ca="1" si="3"/>
        <v>9</v>
      </c>
      <c r="F27" t="s">
        <v>128</v>
      </c>
      <c r="G27">
        <v>9</v>
      </c>
      <c r="H27" t="s">
        <v>126</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0.33022080848250868</v>
      </c>
      <c r="C28">
        <f t="shared" ca="1" si="0"/>
        <v>0.60583090086973734</v>
      </c>
      <c r="D28" t="str">
        <f t="shared" ca="1" si="2"/>
        <v>GO</v>
      </c>
      <c r="E28">
        <f t="shared" ca="1" si="3"/>
        <v>2300</v>
      </c>
      <c r="F28" t="s">
        <v>128</v>
      </c>
      <c r="G28">
        <v>9</v>
      </c>
      <c r="H28" t="s">
        <v>128</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0.55196468133824128</v>
      </c>
      <c r="C29">
        <f t="shared" ca="1" si="0"/>
        <v>0.84478505542074356</v>
      </c>
      <c r="D29" t="str">
        <f t="shared" ca="1" si="2"/>
        <v>EN</v>
      </c>
      <c r="E29">
        <f t="shared" ca="1" si="3"/>
        <v>9</v>
      </c>
      <c r="F29" t="s">
        <v>126</v>
      </c>
      <c r="G29">
        <v>3100</v>
      </c>
      <c r="H29" t="s">
        <v>126</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0.54133911670257451</v>
      </c>
      <c r="C30">
        <f t="shared" ca="1" si="0"/>
        <v>0.38564378334362237</v>
      </c>
      <c r="D30" t="str">
        <f t="shared" ca="1" si="2"/>
        <v>GO</v>
      </c>
      <c r="E30">
        <f t="shared" ca="1" si="3"/>
        <v>1600</v>
      </c>
      <c r="F30" t="s">
        <v>128</v>
      </c>
      <c r="G30">
        <v>7</v>
      </c>
      <c r="H30" t="s">
        <v>448</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0.77144284308910471</v>
      </c>
      <c r="C31">
        <f t="shared" ca="1" si="0"/>
        <v>0.85582964401528894</v>
      </c>
      <c r="D31" t="str">
        <f t="shared" ca="1" si="2"/>
        <v>EN</v>
      </c>
      <c r="E31">
        <f t="shared" ca="1" si="3"/>
        <v>9</v>
      </c>
      <c r="F31" t="s">
        <v>126</v>
      </c>
      <c r="G31">
        <v>1000</v>
      </c>
      <c r="H31" t="s">
        <v>126</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0.68118802764134767</v>
      </c>
      <c r="C32">
        <f t="shared" ca="1" si="0"/>
        <v>0.85523603373968171</v>
      </c>
      <c r="D32" t="str">
        <f t="shared" ca="1" si="2"/>
        <v>GO</v>
      </c>
      <c r="E32">
        <f t="shared" ca="1" si="3"/>
        <v>3100</v>
      </c>
      <c r="F32" t="s">
        <v>128</v>
      </c>
      <c r="G32">
        <v>6</v>
      </c>
      <c r="H32" t="s">
        <v>128</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C2" activePane="bottomRight" state="frozen"/>
      <selection pane="topRight" activeCell="C1" sqref="C1"/>
      <selection pane="bottomLeft" activeCell="A2" sqref="A2"/>
      <selection pane="bottomRight" activeCell="AJ156" sqref="AJ156"/>
    </sheetView>
    <sheetView tabSelected="1" workbookViewId="1">
      <pane xSplit="2" ySplit="1" topLeftCell="O275" activePane="bottomRight" state="frozen"/>
      <selection pane="topRight" activeCell="C1" sqref="C1"/>
      <selection pane="bottomLeft" activeCell="A2" sqref="A2"/>
      <selection pane="bottomRight" activeCell="AB289" sqref="AB289"/>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0.35880938013909414</v>
      </c>
      <c r="E2">
        <f t="shared" ca="1" si="1"/>
        <v>0.5527346810854068</v>
      </c>
      <c r="F2">
        <f t="shared" ca="1" si="1"/>
        <v>0.6569305378049709</v>
      </c>
      <c r="G2">
        <f t="shared" ca="1" si="1"/>
        <v>0.90413314320973537</v>
      </c>
      <c r="H2">
        <f t="shared" ca="1" si="1"/>
        <v>0.34287464620241359</v>
      </c>
      <c r="I2">
        <f t="shared" ca="1" si="1"/>
        <v>0.41452993240641078</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Equip4302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7400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135</v>
      </c>
      <c r="AU2">
        <f t="shared" ref="AU2:AU15" si="12">COUNTIF(AB:AB,AP2)</f>
        <v>157</v>
      </c>
      <c r="AV2">
        <f ca="1">COUNTIFS(M:M,AP2,T:T,"전설")</f>
        <v>3</v>
      </c>
      <c r="AW2">
        <f>COUNTIFS(AB:AB,AP2,AI:AI,"전설")</f>
        <v>9</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dy":26,"sl":11},{"dy":27,"sl":11,"tp":"fl3","vl":"Actor1002","cn":1,"pt":"DI","pp":70,"pr":49},{"dy":28,"sl":11,"tp":"fl3","vl":"Actor1002","cn":1,"pt":"DI","pp":70,"pr":49},{"dy":29,"sl":11},{"dy":30,"sl":11,"tp":"fl3","vl":"Actor1005","cn":1,"pt":"DI","pp":70,"pr":49},{"dy":31,"sl":11,"tp":"fl3","vl":"Actor1005","cn":1,"pt":"DI","pp":70,"pr":49}]</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0.19748800939767697</v>
      </c>
      <c r="E3">
        <f t="shared" ca="1" si="1"/>
        <v>0.67406169183208142</v>
      </c>
      <c r="F3">
        <f t="shared" ca="1" si="1"/>
        <v>0.18379834479779478</v>
      </c>
      <c r="G3">
        <f t="shared" ca="1" si="1"/>
        <v>0.36891413147102392</v>
      </c>
      <c r="H3">
        <f t="shared" ca="1" si="1"/>
        <v>0.78877859403358941</v>
      </c>
      <c r="I3">
        <f t="shared" ca="1" si="1"/>
        <v>0.59663763611043286</v>
      </c>
      <c r="M3" t="str">
        <f t="shared" ca="1" si="2"/>
        <v>지정 장비</v>
      </c>
      <c r="N3" t="str">
        <f t="shared" ca="1" si="3"/>
        <v>Equip6001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2100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245</v>
      </c>
      <c r="W3">
        <v>1</v>
      </c>
      <c r="X3" t="s">
        <v>126</v>
      </c>
      <c r="Z3">
        <v>7300</v>
      </c>
      <c r="AA3" t="str">
        <f t="shared" ca="1" si="6"/>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2</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0.41546265891151568</v>
      </c>
      <c r="E4">
        <f t="shared" ca="1" si="1"/>
        <v>0.71717600089712996</v>
      </c>
      <c r="F4">
        <f t="shared" ca="1" si="1"/>
        <v>0.24829122054341635</v>
      </c>
      <c r="G4">
        <f t="shared" ca="1" si="1"/>
        <v>0.99766750908234536</v>
      </c>
      <c r="H4">
        <f t="shared" ca="1" si="1"/>
        <v>0.58471133032389233</v>
      </c>
      <c r="I4">
        <f t="shared" ca="1" si="1"/>
        <v>0.40771130567178249</v>
      </c>
      <c r="M4" t="str">
        <f t="shared" ca="1" si="2"/>
        <v>안 지정 캐릭터 PP 영웅등급</v>
      </c>
      <c r="N4">
        <f t="shared" ca="1" si="3"/>
        <v>71717</v>
      </c>
      <c r="O4">
        <f t="shared" ca="1" si="4"/>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3</v>
      </c>
      <c r="AU4">
        <f t="shared" si="12"/>
        <v>0</v>
      </c>
      <c r="AV4">
        <f t="shared" ca="1" si="14"/>
        <v>0</v>
      </c>
      <c r="AW4">
        <f t="shared" si="15"/>
        <v>0</v>
      </c>
      <c r="AZ4">
        <v>149</v>
      </c>
      <c r="BE4" t="s">
        <v>192</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0.83866670079627637</v>
      </c>
      <c r="E5">
        <f t="shared" ca="1" si="1"/>
        <v>0.72730930468434929</v>
      </c>
      <c r="F5">
        <f t="shared" ca="1" si="1"/>
        <v>0.63153604999867752</v>
      </c>
      <c r="G5">
        <f t="shared" ca="1" si="1"/>
        <v>0.89208129218384846</v>
      </c>
      <c r="H5">
        <f t="shared" ca="1" si="1"/>
        <v>0.53924796820220278</v>
      </c>
      <c r="I5">
        <f t="shared" ca="1" si="1"/>
        <v>0.30199415253991801</v>
      </c>
      <c r="M5" t="str">
        <f t="shared" ca="1" si="2"/>
        <v>안 지정 캐릭터 PP 일반등급</v>
      </c>
      <c r="N5">
        <f t="shared" ca="1" si="3"/>
        <v>72730</v>
      </c>
      <c r="O5">
        <f t="shared" ca="1" si="4"/>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300</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5</v>
      </c>
      <c r="AV5">
        <f t="shared" ca="1" si="14"/>
        <v>0</v>
      </c>
      <c r="AW5">
        <f t="shared" si="15"/>
        <v>0</v>
      </c>
      <c r="AZ5">
        <v>1</v>
      </c>
      <c r="BE5">
        <f ca="1">LEN(BE2)</f>
        <v>21047</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0.56602005132994893</v>
      </c>
      <c r="E6">
        <f t="shared" ca="1" si="1"/>
        <v>0.21096079494023845</v>
      </c>
      <c r="F6">
        <f t="shared" ca="1" si="1"/>
        <v>0.1958373784209908</v>
      </c>
      <c r="G6">
        <f t="shared" ca="1" si="1"/>
        <v>0.25204569295530321</v>
      </c>
      <c r="H6">
        <f t="shared" ca="1" si="1"/>
        <v>0.7054762068601047</v>
      </c>
      <c r="I6">
        <f t="shared" ca="1" si="1"/>
        <v>0.88520516897954926</v>
      </c>
      <c r="M6" t="str">
        <f t="shared" ca="1" si="2"/>
        <v>안 지정 캐릭터 PP 일반등급</v>
      </c>
      <c r="N6">
        <f t="shared" ca="1" si="3"/>
        <v>21096</v>
      </c>
      <c r="O6">
        <f t="shared" ca="1" si="4"/>
        <v>5</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1500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5</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0.93768439259143144</v>
      </c>
      <c r="E7">
        <f t="shared" ca="1" si="1"/>
        <v>0.24006385817405629</v>
      </c>
      <c r="F7">
        <f t="shared" ca="1" si="1"/>
        <v>0.99972145266013301</v>
      </c>
      <c r="G7">
        <f t="shared" ca="1" si="1"/>
        <v>0.71540148165812878</v>
      </c>
      <c r="H7">
        <f t="shared" ca="1" si="1"/>
        <v>0.48364973462262062</v>
      </c>
      <c r="I7">
        <f t="shared" ca="1" si="1"/>
        <v>0.54713048048495472</v>
      </c>
      <c r="M7" t="str">
        <f t="shared" ca="1" si="2"/>
        <v>안 지정 캐릭터 PP 일반등급</v>
      </c>
      <c r="N7">
        <f t="shared" ca="1" si="3"/>
        <v>24006</v>
      </c>
      <c r="O7">
        <f t="shared" ca="1" si="4"/>
        <v>5</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1500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206</v>
      </c>
      <c r="W7">
        <v>1</v>
      </c>
      <c r="X7" t="s">
        <v>126</v>
      </c>
      <c r="Z7">
        <v>2900</v>
      </c>
      <c r="AA7" t="str">
        <f t="shared" ca="1" si="6"/>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7</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0.75861997492557731</v>
      </c>
      <c r="E8">
        <f t="shared" ca="1" si="1"/>
        <v>0.46628809947135264</v>
      </c>
      <c r="F8">
        <f t="shared" ca="1" si="1"/>
        <v>0.2254455632441561</v>
      </c>
      <c r="G8">
        <f t="shared" ca="1" si="1"/>
        <v>0.12613907078694675</v>
      </c>
      <c r="H8">
        <f t="shared" ca="1" si="1"/>
        <v>0.27843901765860224</v>
      </c>
      <c r="I8">
        <f t="shared" ca="1" si="1"/>
        <v>8.8493315101599079E-2</v>
      </c>
      <c r="M8" t="str">
        <f t="shared" ca="1" si="2"/>
        <v>지정 장비</v>
      </c>
      <c r="N8" t="str">
        <f t="shared" ca="1" si="3"/>
        <v>Equip6001</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1700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258</v>
      </c>
      <c r="W8">
        <v>1</v>
      </c>
      <c r="X8" t="s">
        <v>126</v>
      </c>
      <c r="Z8">
        <v>2100</v>
      </c>
      <c r="AA8" t="str">
        <f t="shared" ca="1" si="6"/>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4</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0.28807670661029416</v>
      </c>
      <c r="E9">
        <f t="shared" ca="1" si="1"/>
        <v>1.5288333431580869E-2</v>
      </c>
      <c r="F9">
        <f t="shared" ca="1" si="1"/>
        <v>0.62356678751826122</v>
      </c>
      <c r="G9">
        <f t="shared" ca="1" si="1"/>
        <v>0.81996140357434488</v>
      </c>
      <c r="H9">
        <f t="shared" ca="1" si="1"/>
        <v>0.53685801787597265</v>
      </c>
      <c r="I9">
        <f t="shared" ca="1" si="1"/>
        <v>5.3312520903162297E-2</v>
      </c>
      <c r="M9" t="str">
        <f t="shared" ca="1" si="2"/>
        <v>지정 장비</v>
      </c>
      <c r="N9" t="str">
        <f t="shared" ca="1" si="3"/>
        <v>Equip0002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600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258</v>
      </c>
      <c r="W9">
        <v>1</v>
      </c>
      <c r="X9" t="s">
        <v>126</v>
      </c>
      <c r="Z9">
        <v>2100</v>
      </c>
      <c r="AA9" t="str">
        <f t="shared" ca="1" si="6"/>
        <v>fe</v>
      </c>
      <c r="AB9" t="s">
        <v>82</v>
      </c>
      <c r="AC9" t="s">
        <v>299</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6</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0.75932015216529958</v>
      </c>
      <c r="E10">
        <f t="shared" ca="1" si="1"/>
        <v>0.70554158206059447</v>
      </c>
      <c r="F10">
        <f t="shared" ca="1" si="1"/>
        <v>0.1027605473879879</v>
      </c>
      <c r="G10">
        <f t="shared" ca="1" si="1"/>
        <v>0.58505860557346434</v>
      </c>
      <c r="H10">
        <f t="shared" ca="1" si="1"/>
        <v>0.70997201866298498</v>
      </c>
      <c r="I10">
        <f t="shared" ca="1" si="1"/>
        <v>0.73325727647277583</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0.25721305144353679</v>
      </c>
      <c r="E11">
        <f t="shared" ca="1" si="1"/>
        <v>0.13781447347089049</v>
      </c>
      <c r="F11">
        <f t="shared" ca="1" si="1"/>
        <v>0.54593360888870002</v>
      </c>
      <c r="G11">
        <f t="shared" ca="1" si="1"/>
        <v>0.85331406412954225</v>
      </c>
      <c r="H11">
        <f t="shared" ca="1" si="1"/>
        <v>0.7268684502642011</v>
      </c>
      <c r="I11">
        <f t="shared" ca="1" si="1"/>
        <v>0.19156819785647716</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0.14383147857573908</v>
      </c>
      <c r="E12">
        <f t="shared" ca="1" si="27"/>
        <v>0.26198135615148688</v>
      </c>
      <c r="F12">
        <f t="shared" ca="1" si="27"/>
        <v>0.92871457962756532</v>
      </c>
      <c r="G12">
        <f t="shared" ca="1" si="27"/>
        <v>0.77202843720012393</v>
      </c>
      <c r="H12">
        <f t="shared" ca="1" si="27"/>
        <v>0.24141672476275688</v>
      </c>
      <c r="I12">
        <f t="shared" ca="1" si="27"/>
        <v>0.6039621990033277</v>
      </c>
      <c r="M12" t="str">
        <f t="shared" ca="1" si="2"/>
        <v>지정 장비</v>
      </c>
      <c r="N12" t="str">
        <f t="shared" ca="1" si="3"/>
        <v>Equip2101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1300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84</v>
      </c>
      <c r="W12">
        <v>1</v>
      </c>
      <c r="X12" t="s">
        <v>130</v>
      </c>
      <c r="Z12">
        <v>149</v>
      </c>
      <c r="AA12" t="str">
        <f t="shared" ca="1" si="6"/>
        <v>fe</v>
      </c>
      <c r="AB12" t="s">
        <v>82</v>
      </c>
      <c r="AC12" t="s">
        <v>302</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0.53633430648233182</v>
      </c>
      <c r="E13">
        <f t="shared" ca="1" si="27"/>
        <v>0.84329450608768053</v>
      </c>
      <c r="F13">
        <f t="shared" ca="1" si="27"/>
        <v>0.22332042937695529</v>
      </c>
      <c r="G13">
        <f t="shared" ca="1" si="27"/>
        <v>0.10941578398235985</v>
      </c>
      <c r="H13">
        <f t="shared" ca="1" si="27"/>
        <v>0.11350994145744386</v>
      </c>
      <c r="I13">
        <f t="shared" ca="1" si="27"/>
        <v>0.3529480849573533</v>
      </c>
      <c r="M13" t="str">
        <f t="shared" ca="1" si="2"/>
        <v>지정 장비</v>
      </c>
      <c r="N13" t="str">
        <f t="shared" ca="1" si="3"/>
        <v>Equip7201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15</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187</v>
      </c>
      <c r="W13">
        <v>1</v>
      </c>
      <c r="X13" t="s">
        <v>130</v>
      </c>
      <c r="Z13">
        <v>96</v>
      </c>
      <c r="AA13" t="str">
        <f t="shared" ca="1" si="6"/>
        <v>fe</v>
      </c>
      <c r="AB13" t="s">
        <v>82</v>
      </c>
      <c r="AC13" t="s">
        <v>298</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0.31412591109342514</v>
      </c>
      <c r="E14">
        <f t="shared" ca="1" si="27"/>
        <v>0.92183229132443878</v>
      </c>
      <c r="F14">
        <f t="shared" ca="1" si="27"/>
        <v>1.4680464566111939E-2</v>
      </c>
      <c r="G14">
        <f t="shared" ca="1" si="27"/>
        <v>0.19434694078628678</v>
      </c>
      <c r="H14">
        <f t="shared" ca="1" si="27"/>
        <v>0.74145122487580939</v>
      </c>
      <c r="I14">
        <f t="shared" ca="1" si="27"/>
        <v>0.59390813835247358</v>
      </c>
      <c r="M14" t="str">
        <f t="shared" ca="1" si="2"/>
        <v>안 지정 캐릭터 PP 영웅등급</v>
      </c>
      <c r="N14">
        <f t="shared" ca="1" si="3"/>
        <v>92183</v>
      </c>
      <c r="O14">
        <f t="shared" ca="1" si="4"/>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4200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56</v>
      </c>
      <c r="AU14">
        <f t="shared" si="12"/>
        <v>52</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0.6215599000101858</v>
      </c>
      <c r="E15">
        <f t="shared" ca="1" si="27"/>
        <v>0.15891017934592566</v>
      </c>
      <c r="F15">
        <f t="shared" ca="1" si="27"/>
        <v>0.1853724900276198</v>
      </c>
      <c r="G15">
        <f t="shared" ca="1" si="27"/>
        <v>0.43674787464368259</v>
      </c>
      <c r="H15">
        <f t="shared" ca="1" si="27"/>
        <v>0.80692817147987883</v>
      </c>
      <c r="I15">
        <f t="shared" ca="1" si="27"/>
        <v>0.16510695764990957</v>
      </c>
      <c r="M15" t="str">
        <f t="shared" ca="1" si="2"/>
        <v>안 지정 캐릭터 PP 일반등급</v>
      </c>
      <c r="N15">
        <f t="shared" ca="1" si="3"/>
        <v>15891</v>
      </c>
      <c r="O15">
        <f t="shared" ca="1" si="4"/>
        <v>4</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52</v>
      </c>
      <c r="AU15">
        <f t="shared" si="12"/>
        <v>38</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0.2013084044799045</v>
      </c>
      <c r="E16">
        <f t="shared" ca="1" si="27"/>
        <v>0.55257982878192402</v>
      </c>
      <c r="F16">
        <f t="shared" ca="1" si="27"/>
        <v>0.14046241564219863</v>
      </c>
      <c r="G16">
        <f t="shared" ca="1" si="27"/>
        <v>0.60997309250929366</v>
      </c>
      <c r="H16">
        <f t="shared" ca="1" si="27"/>
        <v>0.39326923627425736</v>
      </c>
      <c r="I16">
        <f t="shared" ca="1" si="27"/>
        <v>0.54706826263210684</v>
      </c>
      <c r="M16" t="str">
        <f t="shared" ca="1" si="2"/>
        <v>안 지정 캐릭터 PP 일반등급</v>
      </c>
      <c r="N16">
        <f t="shared" ca="1" si="3"/>
        <v>55257</v>
      </c>
      <c r="O16">
        <f t="shared" ca="1" si="4"/>
        <v>9</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2700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0.60372725086340673</v>
      </c>
      <c r="E17">
        <f t="shared" ca="1" si="27"/>
        <v>0.21324060678784973</v>
      </c>
      <c r="F17">
        <f t="shared" ca="1" si="27"/>
        <v>0.55169089718276987</v>
      </c>
      <c r="G17">
        <f t="shared" ca="1" si="27"/>
        <v>0.76226121130928559</v>
      </c>
      <c r="H17">
        <f t="shared" ca="1" si="27"/>
        <v>0.74450511469749003</v>
      </c>
      <c r="I17">
        <f t="shared" ca="1" si="27"/>
        <v>0.26405235905552238</v>
      </c>
      <c r="M17" t="str">
        <f t="shared" ca="1" si="2"/>
        <v>안 지정 캐릭터 PP 영웅등급</v>
      </c>
      <c r="N17">
        <f t="shared" ca="1" si="3"/>
        <v>21324</v>
      </c>
      <c r="O17">
        <f t="shared" ca="1" si="4"/>
        <v>5</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1500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14.333333333333334</v>
      </c>
      <c r="AU17">
        <f>(COUNTIFS(B:B,$AQ$18,AC:AC,"Equip????")-AU19-AU20-AU21)/6</f>
        <v>16.833333333333332</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0.4234319100583398</v>
      </c>
      <c r="E18">
        <f t="shared" ca="1" si="27"/>
        <v>5.5833304577557419E-2</v>
      </c>
      <c r="F18">
        <f t="shared" ca="1" si="27"/>
        <v>0.75945342138376382</v>
      </c>
      <c r="G18">
        <f t="shared" ca="1" si="27"/>
        <v>7.0855021907566207E-2</v>
      </c>
      <c r="H18">
        <f t="shared" ca="1" si="27"/>
        <v>0.60909070891139971</v>
      </c>
      <c r="I18">
        <f t="shared" ca="1" si="27"/>
        <v>0.35033834429999167</v>
      </c>
      <c r="M18" t="str">
        <f t="shared" ca="1" si="2"/>
        <v>지정 장비</v>
      </c>
      <c r="N18" t="str">
        <f t="shared" ca="1" si="3"/>
        <v>Equip0202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4</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245</v>
      </c>
      <c r="W18">
        <v>1</v>
      </c>
      <c r="X18" t="s">
        <v>126</v>
      </c>
      <c r="Z18">
        <v>7400</v>
      </c>
      <c r="AA18" t="str">
        <f t="shared" ca="1" si="6"/>
        <v>fe</v>
      </c>
      <c r="AB18" t="s">
        <v>82</v>
      </c>
      <c r="AC18" t="s">
        <v>301</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86</v>
      </c>
      <c r="AU18">
        <f>COUNTIFS(B:B,$AQ$18,AC:AC,"Equip????")-AU19-AU20-AU21</f>
        <v>101</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0.68845871632347222</v>
      </c>
      <c r="E19">
        <f t="shared" ca="1" si="27"/>
        <v>0.33635427236297333</v>
      </c>
      <c r="F19">
        <f t="shared" ca="1" si="27"/>
        <v>0.24621860636496951</v>
      </c>
      <c r="G19">
        <f t="shared" ca="1" si="27"/>
        <v>0.12415110718474631</v>
      </c>
      <c r="H19">
        <f t="shared" ca="1" si="27"/>
        <v>0.31387500982139804</v>
      </c>
      <c r="I19">
        <f t="shared" ca="1" si="27"/>
        <v>0.8698353056037067</v>
      </c>
      <c r="M19" t="str">
        <f t="shared" ca="1" si="2"/>
        <v>지정 장비</v>
      </c>
      <c r="N19" t="str">
        <f t="shared" ca="1" si="3"/>
        <v>Equip4001</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900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208</v>
      </c>
      <c r="W19">
        <v>1</v>
      </c>
      <c r="X19" t="s">
        <v>126</v>
      </c>
      <c r="Z19">
        <v>3700</v>
      </c>
      <c r="AA19" t="str">
        <f t="shared" ca="1" si="6"/>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13</v>
      </c>
      <c r="AU19">
        <f>COUNTIFS(B:B,$AQ$18,AC:AC,"Equip6???")</f>
        <v>15</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0.20470528137259969</v>
      </c>
      <c r="E20">
        <f t="shared" ca="1" si="27"/>
        <v>0.96488366833701567</v>
      </c>
      <c r="F20">
        <f t="shared" ca="1" si="27"/>
        <v>0.56823162487634715</v>
      </c>
      <c r="G20">
        <f t="shared" ca="1" si="27"/>
        <v>0.13436085046672619</v>
      </c>
      <c r="H20">
        <f t="shared" ca="1" si="27"/>
        <v>0.40434642910215857</v>
      </c>
      <c r="I20">
        <f t="shared" ca="1" si="27"/>
        <v>0.21495632177027224</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16</v>
      </c>
      <c r="AU20">
        <f>COUNTIFS(B:B,$AQ$18,AC:AC,"Equip7???")</f>
        <v>23</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4.6188180539639356E-2</v>
      </c>
      <c r="E21">
        <f t="shared" ca="1" si="27"/>
        <v>9.9056512525436458E-2</v>
      </c>
      <c r="F21">
        <f t="shared" ca="1" si="27"/>
        <v>0.17584740657986764</v>
      </c>
      <c r="G21">
        <f t="shared" ca="1" si="27"/>
        <v>0.21242387127945594</v>
      </c>
      <c r="H21">
        <f t="shared" ca="1" si="27"/>
        <v>0.22219806448295976</v>
      </c>
      <c r="I21">
        <f t="shared" ca="1" si="27"/>
        <v>0.21652698326773878</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20</v>
      </c>
      <c r="AU21">
        <f>COUNTIFS(B:B,$AQ$18,AC:AC,"Equip8???")</f>
        <v>18</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0.80738493757386331</v>
      </c>
      <c r="E22">
        <f t="shared" ca="1" si="28"/>
        <v>0.88752323379262821</v>
      </c>
      <c r="F22">
        <f t="shared" ca="1" si="28"/>
        <v>0.79943949024614236</v>
      </c>
      <c r="G22">
        <f t="shared" ca="1" si="28"/>
        <v>1.1520715591770148E-2</v>
      </c>
      <c r="H22">
        <f t="shared" ca="1" si="28"/>
        <v>0.57276614419485883</v>
      </c>
      <c r="I22">
        <f t="shared" ca="1" si="28"/>
        <v>0.34983330205349117</v>
      </c>
      <c r="M22" t="str">
        <f t="shared" ca="1" si="2"/>
        <v>지정 장비</v>
      </c>
      <c r="N22" t="str">
        <f t="shared" ca="1" si="3"/>
        <v>Equip7401</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85</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53</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전설</v>
      </c>
      <c r="U22" t="s">
        <v>82</v>
      </c>
      <c r="V22" t="s">
        <v>240</v>
      </c>
      <c r="W22">
        <v>1</v>
      </c>
      <c r="X22" t="s">
        <v>126</v>
      </c>
      <c r="Z22">
        <v>7800</v>
      </c>
      <c r="AA22" t="str">
        <f t="shared" ca="1" si="6"/>
        <v>fe</v>
      </c>
      <c r="AB22" t="s">
        <v>82</v>
      </c>
      <c r="AC22" t="s">
        <v>298</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0.53131708815340895</v>
      </c>
      <c r="E23">
        <f t="shared" ca="1" si="28"/>
        <v>0.60500682650784465</v>
      </c>
      <c r="F23">
        <f t="shared" ca="1" si="28"/>
        <v>0.53707894923343058</v>
      </c>
      <c r="G23">
        <f t="shared" ca="1" si="28"/>
        <v>0.20218792852340128</v>
      </c>
      <c r="H23">
        <f t="shared" ca="1" si="28"/>
        <v>0.20130633182580793</v>
      </c>
      <c r="I23">
        <f t="shared" ca="1" si="28"/>
        <v>0.93501679724827458</v>
      </c>
      <c r="M23" t="str">
        <f t="shared" ca="1" si="2"/>
        <v>지정 장비</v>
      </c>
      <c r="N23" t="str">
        <f t="shared" ca="1" si="3"/>
        <v>Equip5102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1500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0.69110339118933684</v>
      </c>
      <c r="E24">
        <f t="shared" ca="1" si="28"/>
        <v>0.39303448309734312</v>
      </c>
      <c r="F24">
        <f t="shared" ca="1" si="28"/>
        <v>0.19747203206836705</v>
      </c>
      <c r="G24">
        <f t="shared" ca="1" si="28"/>
        <v>0.84383485969502647</v>
      </c>
      <c r="H24">
        <f t="shared" ca="1" si="28"/>
        <v>0.78183730424293685</v>
      </c>
      <c r="I24">
        <f t="shared" ca="1" si="28"/>
        <v>1.7989595327864039E-2</v>
      </c>
      <c r="M24" t="str">
        <f t="shared" ca="1" si="2"/>
        <v>안 지정 캐릭터 PP 영웅등급</v>
      </c>
      <c r="N24">
        <f t="shared" ca="1" si="3"/>
        <v>39303</v>
      </c>
      <c r="O24">
        <f t="shared" ca="1" si="4"/>
        <v>7</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2100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0.71985624417794336</v>
      </c>
      <c r="E25">
        <f t="shared" ca="1" si="28"/>
        <v>0.50337037045095179</v>
      </c>
      <c r="F25">
        <f t="shared" ca="1" si="28"/>
        <v>0.47820028059137543</v>
      </c>
      <c r="G25">
        <f t="shared" ca="1" si="28"/>
        <v>0.10004562744449286</v>
      </c>
      <c r="H25">
        <f t="shared" ca="1" si="28"/>
        <v>0.90684630589655035</v>
      </c>
      <c r="I25">
        <f t="shared" ca="1" si="28"/>
        <v>0.44896672931399217</v>
      </c>
      <c r="M25" t="str">
        <f t="shared" ca="1" si="2"/>
        <v>안 지정 캐릭터 PP 일반등급</v>
      </c>
      <c r="N25">
        <f t="shared" ca="1" si="3"/>
        <v>50337</v>
      </c>
      <c r="O25">
        <f t="shared" ca="1" si="4"/>
        <v>9</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2700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303</v>
      </c>
      <c r="AD25">
        <v>1</v>
      </c>
      <c r="AE25" t="s">
        <v>304</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0.19672227455783919</v>
      </c>
      <c r="E26">
        <f t="shared" ca="1" si="28"/>
        <v>0.59442022708890185</v>
      </c>
      <c r="F26">
        <f t="shared" ca="1" si="28"/>
        <v>0.46404550682744239</v>
      </c>
      <c r="G26">
        <f t="shared" ca="1" si="28"/>
        <v>2.1411807385674719E-2</v>
      </c>
      <c r="H26">
        <f t="shared" ca="1" si="28"/>
        <v>0.72084187239150432</v>
      </c>
      <c r="I26">
        <f t="shared" ca="1" si="28"/>
        <v>6.8072090924767958E-2</v>
      </c>
      <c r="M26" t="str">
        <f t="shared" ca="1" si="2"/>
        <v>안 지정 캐릭터 PP 일반등급</v>
      </c>
      <c r="N26">
        <f t="shared" ca="1" si="3"/>
        <v>59442</v>
      </c>
      <c r="O26">
        <f t="shared" ca="1" si="4"/>
        <v>10</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3000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0.46282105666383888</v>
      </c>
      <c r="E27">
        <f t="shared" ca="1" si="28"/>
        <v>0.77886221246004883</v>
      </c>
      <c r="F27">
        <f t="shared" ca="1" si="28"/>
        <v>0.19056429080899095</v>
      </c>
      <c r="G27">
        <f t="shared" ca="1" si="28"/>
        <v>0.22286846221911771</v>
      </c>
      <c r="H27">
        <f t="shared" ca="1" si="28"/>
        <v>0.28434266873402025</v>
      </c>
      <c r="I27">
        <f t="shared" ca="1" si="28"/>
        <v>0.23204758687309801</v>
      </c>
      <c r="M27" t="str">
        <f t="shared" ca="1" si="2"/>
        <v>지정 장비</v>
      </c>
      <c r="N27" t="str">
        <f t="shared" ca="1" si="3"/>
        <v>Equip7001</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1800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0.10927362122771056</v>
      </c>
      <c r="E28">
        <f t="shared" ca="1" si="28"/>
        <v>0.55028178844821329</v>
      </c>
      <c r="F28">
        <f t="shared" ca="1" si="28"/>
        <v>0.4760298376842208</v>
      </c>
      <c r="G28">
        <f t="shared" ca="1" si="28"/>
        <v>0.47014018845103944</v>
      </c>
      <c r="H28">
        <f t="shared" ca="1" si="28"/>
        <v>0.18144349403910343</v>
      </c>
      <c r="I28">
        <f t="shared" ca="1" si="28"/>
        <v>0.38467904744931658</v>
      </c>
      <c r="M28" t="str">
        <f t="shared" ca="1" si="2"/>
        <v>지정 장비</v>
      </c>
      <c r="N28" t="str">
        <f t="shared" ca="1" si="3"/>
        <v>Equip6102</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3400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181</v>
      </c>
      <c r="W28">
        <v>1</v>
      </c>
      <c r="X28" t="s">
        <v>130</v>
      </c>
      <c r="Z28">
        <v>37</v>
      </c>
      <c r="AA28" t="str">
        <f t="shared" ca="1" si="6"/>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0.94340153078878519</v>
      </c>
      <c r="E29">
        <f t="shared" ca="1" si="28"/>
        <v>0.61471972202729375</v>
      </c>
      <c r="F29">
        <f t="shared" ca="1" si="28"/>
        <v>0.33741886519061925</v>
      </c>
      <c r="G29">
        <f t="shared" ca="1" si="28"/>
        <v>0.15201658833917264</v>
      </c>
      <c r="H29">
        <f t="shared" ca="1" si="28"/>
        <v>0.89477022487965252</v>
      </c>
      <c r="I29">
        <f t="shared" ca="1" si="28"/>
        <v>0.51366256544764088</v>
      </c>
      <c r="M29" t="str">
        <f t="shared" ca="1" si="2"/>
        <v>지정 장비</v>
      </c>
      <c r="N29" t="str">
        <f t="shared" ca="1" si="3"/>
        <v>Equip7101</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3500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256</v>
      </c>
      <c r="W29">
        <v>1</v>
      </c>
      <c r="X29" t="s">
        <v>126</v>
      </c>
      <c r="Z29">
        <v>3500</v>
      </c>
      <c r="AA29" t="str">
        <f t="shared" ca="1" si="6"/>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3.541304058177086E-2</v>
      </c>
      <c r="E30">
        <f t="shared" ca="1" si="28"/>
        <v>0.40356561418881964</v>
      </c>
      <c r="F30">
        <f t="shared" ca="1" si="28"/>
        <v>0.47658161479848149</v>
      </c>
      <c r="G30">
        <f t="shared" ca="1" si="28"/>
        <v>0.70550944437295315</v>
      </c>
      <c r="H30">
        <f t="shared" ca="1" si="28"/>
        <v>0.47878391717345992</v>
      </c>
      <c r="I30">
        <f t="shared" ca="1" si="28"/>
        <v>0.35239623377680285</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0.60446322325285751</v>
      </c>
      <c r="E31">
        <f t="shared" ca="1" si="28"/>
        <v>0.4632115154604074</v>
      </c>
      <c r="F31">
        <f t="shared" ca="1" si="28"/>
        <v>0.38474107668551227</v>
      </c>
      <c r="G31">
        <f t="shared" ca="1" si="28"/>
        <v>0.21886288271662602</v>
      </c>
      <c r="H31">
        <f t="shared" ca="1" si="28"/>
        <v>0.95703646068724757</v>
      </c>
      <c r="I31">
        <f t="shared" ca="1" si="28"/>
        <v>0.5130925697792188</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0.58408538007459854</v>
      </c>
      <c r="E32">
        <f t="shared" ca="1" si="29"/>
        <v>0.44080288164306447</v>
      </c>
      <c r="F32">
        <f t="shared" ca="1" si="29"/>
        <v>0.12560218142934443</v>
      </c>
      <c r="G32">
        <f t="shared" ca="1" si="29"/>
        <v>0.41507862228059622</v>
      </c>
      <c r="H32">
        <f t="shared" ca="1" si="29"/>
        <v>0.17090976460520313</v>
      </c>
      <c r="I32">
        <f t="shared" ca="1" si="29"/>
        <v>0.89499554549380267</v>
      </c>
      <c r="M32" t="str">
        <f t="shared" ca="1" si="2"/>
        <v>지정 장비</v>
      </c>
      <c r="N32" t="str">
        <f t="shared" ca="1" si="3"/>
        <v>Equip3302</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12</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0.21017288620675512</v>
      </c>
      <c r="E33">
        <f t="shared" ca="1" si="29"/>
        <v>0.36070754598888044</v>
      </c>
      <c r="F33">
        <f t="shared" ca="1" si="29"/>
        <v>0.98872064993541608</v>
      </c>
      <c r="G33">
        <f t="shared" ca="1" si="29"/>
        <v>0.88349980711191634</v>
      </c>
      <c r="H33">
        <f t="shared" ca="1" si="29"/>
        <v>0.21074070896427699</v>
      </c>
      <c r="I33">
        <f t="shared" ca="1" si="29"/>
        <v>0.88281036445171779</v>
      </c>
      <c r="M33" t="str">
        <f t="shared" ca="1" si="2"/>
        <v>지정 장비</v>
      </c>
      <c r="N33" t="str">
        <f t="shared" ca="1" si="3"/>
        <v>Equip3101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1500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262</v>
      </c>
      <c r="W33">
        <v>1</v>
      </c>
      <c r="X33" t="s">
        <v>126</v>
      </c>
      <c r="Z33">
        <v>7600</v>
      </c>
      <c r="AA33" t="str">
        <f t="shared" ca="1" si="6"/>
        <v>upn</v>
      </c>
      <c r="AB33" t="s">
        <v>92</v>
      </c>
      <c r="AC33">
        <v>7107</v>
      </c>
      <c r="AD33">
        <v>9</v>
      </c>
      <c r="AE33" t="s">
        <v>304</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0.15738524159878298</v>
      </c>
      <c r="E34">
        <f t="shared" ca="1" si="29"/>
        <v>0.62634057518252717</v>
      </c>
      <c r="F34">
        <f t="shared" ca="1" si="29"/>
        <v>0.14661211390296991</v>
      </c>
      <c r="G34">
        <f t="shared" ca="1" si="29"/>
        <v>0.25755520312140223</v>
      </c>
      <c r="H34">
        <f t="shared" ca="1" si="29"/>
        <v>8.2230692640937186E-2</v>
      </c>
      <c r="I34">
        <f t="shared" ca="1" si="29"/>
        <v>8.8440151377491616E-2</v>
      </c>
      <c r="M34" t="str">
        <f t="shared" ca="1" si="2"/>
        <v>안 지정 캐릭터 PP 영웅등급</v>
      </c>
      <c r="N34">
        <f t="shared" ca="1" si="3"/>
        <v>62634</v>
      </c>
      <c r="O34">
        <f t="shared" ca="1" si="4"/>
        <v>10</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3000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0.83676888192061161</v>
      </c>
      <c r="E35">
        <f t="shared" ca="1" si="29"/>
        <v>0.18891470138510558</v>
      </c>
      <c r="F35">
        <f t="shared" ca="1" si="29"/>
        <v>0.45140255144756691</v>
      </c>
      <c r="G35">
        <f t="shared" ca="1" si="29"/>
        <v>0.8345542478822976</v>
      </c>
      <c r="H35">
        <f t="shared" ca="1" si="29"/>
        <v>0.10735784784890301</v>
      </c>
      <c r="I35">
        <f t="shared" ca="1" si="29"/>
        <v>5.2524784599015661E-2</v>
      </c>
      <c r="M35" t="str">
        <f t="shared" ca="1" si="2"/>
        <v>안 지정 캐릭터 PP 일반등급</v>
      </c>
      <c r="N35">
        <f t="shared" ca="1" si="3"/>
        <v>18891</v>
      </c>
      <c r="O35">
        <f t="shared" ca="1" si="4"/>
        <v>5</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1500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0.3151245233143567</v>
      </c>
      <c r="E36">
        <f t="shared" ca="1" si="29"/>
        <v>0.77362446334517543</v>
      </c>
      <c r="F36">
        <f t="shared" ca="1" si="29"/>
        <v>0.14642994567100298</v>
      </c>
      <c r="G36">
        <f t="shared" ca="1" si="29"/>
        <v>0.2230121530943493</v>
      </c>
      <c r="H36">
        <f t="shared" ca="1" si="29"/>
        <v>0.86049546720856507</v>
      </c>
      <c r="I36">
        <f t="shared" ca="1" si="29"/>
        <v>0.41244145195005766</v>
      </c>
      <c r="M36" t="str">
        <f t="shared" ca="1" si="2"/>
        <v>안 지정 캐릭터 PP 일반등급</v>
      </c>
      <c r="N36">
        <f t="shared" ca="1" si="3"/>
        <v>77362</v>
      </c>
      <c r="O36">
        <f t="shared" ca="1" si="4"/>
        <v>12</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3600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305</v>
      </c>
      <c r="AD36">
        <v>1</v>
      </c>
      <c r="AE36" t="s">
        <v>304</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0.55666870104552346</v>
      </c>
      <c r="E37">
        <f t="shared" ca="1" si="29"/>
        <v>0.5281553707537826</v>
      </c>
      <c r="F37">
        <f t="shared" ca="1" si="29"/>
        <v>4.3369894924310537E-2</v>
      </c>
      <c r="G37">
        <f t="shared" ca="1" si="29"/>
        <v>0.70177522634166034</v>
      </c>
      <c r="H37">
        <f t="shared" ca="1" si="29"/>
        <v>0.46132690028471424</v>
      </c>
      <c r="I37">
        <f t="shared" ca="1" si="29"/>
        <v>0.311073637343805</v>
      </c>
      <c r="M37" t="str">
        <f t="shared" ca="1" si="2"/>
        <v>안 지정 캐릭터 PP 영웅등급</v>
      </c>
      <c r="N37">
        <f t="shared" ca="1" si="3"/>
        <v>52815</v>
      </c>
      <c r="O37">
        <f t="shared" ca="1" si="4"/>
        <v>9</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2700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306</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0.19491630660875714</v>
      </c>
      <c r="E38">
        <f t="shared" ca="1" si="29"/>
        <v>0.50580772540756691</v>
      </c>
      <c r="F38">
        <f t="shared" ca="1" si="29"/>
        <v>0.41106385655708233</v>
      </c>
      <c r="G38">
        <f t="shared" ca="1" si="29"/>
        <v>9.6084568782311308E-2</v>
      </c>
      <c r="H38">
        <f t="shared" ca="1" si="29"/>
        <v>0.40682871158518008</v>
      </c>
      <c r="I38">
        <f t="shared" ca="1" si="29"/>
        <v>0.71784767992569831</v>
      </c>
      <c r="M38" t="str">
        <f t="shared" ca="1" si="2"/>
        <v>지정 장비</v>
      </c>
      <c r="N38" t="str">
        <f t="shared" ca="1" si="3"/>
        <v>Equip6002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2200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247</v>
      </c>
      <c r="W38">
        <v>1</v>
      </c>
      <c r="X38" t="s">
        <v>130</v>
      </c>
      <c r="Z38">
        <v>15</v>
      </c>
      <c r="AA38" t="str">
        <f t="shared" ca="1" si="6"/>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0.77988820037843798</v>
      </c>
      <c r="E39">
        <f t="shared" ca="1" si="29"/>
        <v>0.23754922003255985</v>
      </c>
      <c r="F39">
        <f t="shared" ca="1" si="29"/>
        <v>0.42157587990478851</v>
      </c>
      <c r="G39">
        <f t="shared" ca="1" si="29"/>
        <v>0.30445759340230016</v>
      </c>
      <c r="H39">
        <f t="shared" ca="1" si="29"/>
        <v>0.81184443499809067</v>
      </c>
      <c r="I39">
        <f t="shared" ca="1" si="29"/>
        <v>0.24282656608250774</v>
      </c>
      <c r="M39" t="str">
        <f t="shared" ca="1" si="2"/>
        <v>지정 장비</v>
      </c>
      <c r="N39" t="str">
        <f t="shared" ca="1" si="3"/>
        <v>Equip2301</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7200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240</v>
      </c>
      <c r="W39">
        <v>1</v>
      </c>
      <c r="X39" t="s">
        <v>126</v>
      </c>
      <c r="Z39">
        <v>7800</v>
      </c>
      <c r="AA39" t="str">
        <f t="shared" ca="1" si="6"/>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0.63576881197602841</v>
      </c>
      <c r="E40">
        <f t="shared" ca="1" si="29"/>
        <v>0.19566522800972852</v>
      </c>
      <c r="F40">
        <f t="shared" ca="1" si="29"/>
        <v>0.80863142973627433</v>
      </c>
      <c r="G40">
        <f t="shared" ca="1" si="29"/>
        <v>0.9474980783466842</v>
      </c>
      <c r="H40">
        <f t="shared" ca="1" si="29"/>
        <v>0.29557213113068925</v>
      </c>
      <c r="I40">
        <f t="shared" ca="1" si="29"/>
        <v>0.79688272395956661</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0.27810272855270646</v>
      </c>
      <c r="E41">
        <f t="shared" ca="1" si="29"/>
        <v>0.83008002527561697</v>
      </c>
      <c r="F41">
        <f t="shared" ca="1" si="29"/>
        <v>0.25904714575252841</v>
      </c>
      <c r="G41">
        <f t="shared" ca="1" si="29"/>
        <v>0.35837935082182093</v>
      </c>
      <c r="H41">
        <f t="shared" ca="1" si="29"/>
        <v>0.9911688571402536</v>
      </c>
      <c r="I41">
        <f t="shared" ca="1" si="29"/>
        <v>0.90953016036527334</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0.23370876535749241</v>
      </c>
      <c r="E42">
        <f t="shared" ca="1" si="30"/>
        <v>0.97127202407064672</v>
      </c>
      <c r="F42">
        <f t="shared" ca="1" si="30"/>
        <v>0.50415133970783532</v>
      </c>
      <c r="G42">
        <f t="shared" ca="1" si="30"/>
        <v>0.92434509299137535</v>
      </c>
      <c r="H42">
        <f t="shared" ca="1" si="30"/>
        <v>0.75936394412483521</v>
      </c>
      <c r="I42">
        <f t="shared" ca="1" si="30"/>
        <v>0.12992805251535944</v>
      </c>
      <c r="M42" t="str">
        <f t="shared" ca="1" si="2"/>
        <v>지정 장비</v>
      </c>
      <c r="N42" t="str">
        <f t="shared" ca="1" si="3"/>
        <v>Equip8301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74000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208</v>
      </c>
      <c r="W42">
        <v>1</v>
      </c>
      <c r="X42" t="s">
        <v>126</v>
      </c>
      <c r="Z42">
        <v>3800</v>
      </c>
      <c r="AA42" t="str">
        <f t="shared" ca="1" si="6"/>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0.12117510036678558</v>
      </c>
      <c r="E43">
        <f t="shared" ca="1" si="30"/>
        <v>0.80009621099105144</v>
      </c>
      <c r="F43">
        <f t="shared" ca="1" si="30"/>
        <v>0.20418123627737439</v>
      </c>
      <c r="G43">
        <f t="shared" ca="1" si="30"/>
        <v>0.53268868157264793</v>
      </c>
      <c r="H43">
        <f t="shared" ca="1" si="30"/>
        <v>0.45974102055711208</v>
      </c>
      <c r="I43">
        <f t="shared" ca="1" si="30"/>
        <v>0.41636684161286797</v>
      </c>
      <c r="M43" t="str">
        <f t="shared" ca="1" si="2"/>
        <v>지정 장비</v>
      </c>
      <c r="N43" t="str">
        <f t="shared" ca="1" si="3"/>
        <v>Equip7002</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1900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0.31836288855461026</v>
      </c>
      <c r="E44">
        <f t="shared" ca="1" si="30"/>
        <v>0.43492050694362105</v>
      </c>
      <c r="F44">
        <f t="shared" ca="1" si="30"/>
        <v>0.22585811452690918</v>
      </c>
      <c r="G44">
        <f t="shared" ca="1" si="30"/>
        <v>0.99407109829540286</v>
      </c>
      <c r="H44">
        <f t="shared" ca="1" si="30"/>
        <v>0.48817748590446808</v>
      </c>
      <c r="I44">
        <f t="shared" ca="1" si="30"/>
        <v>0.15460200336027408</v>
      </c>
      <c r="M44" t="str">
        <f t="shared" ca="1" si="2"/>
        <v>안 지정 캐릭터 PP 영웅등급</v>
      </c>
      <c r="N44">
        <f t="shared" ca="1" si="3"/>
        <v>43492</v>
      </c>
      <c r="O44">
        <f t="shared" ca="1" si="4"/>
        <v>8</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2400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308</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2.210635940951311E-2</v>
      </c>
      <c r="E45">
        <f t="shared" ca="1" si="30"/>
        <v>0.20714768723943822</v>
      </c>
      <c r="F45">
        <f t="shared" ca="1" si="30"/>
        <v>0.39455129317307691</v>
      </c>
      <c r="G45">
        <f t="shared" ca="1" si="30"/>
        <v>0.24860062916513792</v>
      </c>
      <c r="H45">
        <f t="shared" ca="1" si="30"/>
        <v>0.19756738161546716</v>
      </c>
      <c r="I45">
        <f t="shared" ca="1" si="30"/>
        <v>0.23404431657539237</v>
      </c>
      <c r="M45" t="str">
        <f t="shared" ca="1" si="2"/>
        <v>안 지정 캐릭터 PP 영웅등급</v>
      </c>
      <c r="N45">
        <f t="shared" ca="1" si="3"/>
        <v>20714</v>
      </c>
      <c r="O45">
        <f t="shared" ca="1" si="4"/>
        <v>5</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1500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0.97399138152750098</v>
      </c>
      <c r="E46">
        <f t="shared" ca="1" si="30"/>
        <v>6.3781680716354816E-2</v>
      </c>
      <c r="F46">
        <f t="shared" ca="1" si="30"/>
        <v>0.92464130689633151</v>
      </c>
      <c r="G46">
        <f t="shared" ca="1" si="30"/>
        <v>0.1485449376523994</v>
      </c>
      <c r="H46">
        <f t="shared" ca="1" si="30"/>
        <v>0.67326304943957238</v>
      </c>
      <c r="I46">
        <f t="shared" ca="1" si="30"/>
        <v>0.25590056090331215</v>
      </c>
      <c r="M46" t="str">
        <f t="shared" ca="1" si="2"/>
        <v>안 지정 캐릭터 PP 일반등급</v>
      </c>
      <c r="N46">
        <f t="shared" ca="1" si="3"/>
        <v>6378</v>
      </c>
      <c r="O46">
        <f t="shared" ca="1" si="4"/>
        <v>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307</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0.57984599900551048</v>
      </c>
      <c r="E47">
        <f t="shared" ca="1" si="30"/>
        <v>0.98064227171144047</v>
      </c>
      <c r="F47">
        <f t="shared" ca="1" si="30"/>
        <v>0.24159615079197805</v>
      </c>
      <c r="G47">
        <f t="shared" ca="1" si="30"/>
        <v>0.13084759769012222</v>
      </c>
      <c r="H47">
        <f t="shared" ca="1" si="30"/>
        <v>0.46906146755455047</v>
      </c>
      <c r="I47">
        <f t="shared" ca="1" si="30"/>
        <v>0.97598267521888982</v>
      </c>
      <c r="M47" t="str">
        <f t="shared" ca="1" si="2"/>
        <v>안 지정 캐릭터 PP 영웅등급</v>
      </c>
      <c r="N47">
        <f t="shared" ca="1" si="3"/>
        <v>98064</v>
      </c>
      <c r="O47">
        <f t="shared" ca="1" si="4"/>
        <v>14</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4200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309</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0.57520953570444933</v>
      </c>
      <c r="E48">
        <f t="shared" ca="1" si="30"/>
        <v>0.4814566754854066</v>
      </c>
      <c r="F48">
        <f t="shared" ca="1" si="30"/>
        <v>0.51763915707775132</v>
      </c>
      <c r="G48">
        <f t="shared" ca="1" si="30"/>
        <v>0.24377032864333714</v>
      </c>
      <c r="H48">
        <f t="shared" ca="1" si="30"/>
        <v>0.862299070216623</v>
      </c>
      <c r="I48">
        <f t="shared" ca="1" si="30"/>
        <v>0.24309639821498541</v>
      </c>
      <c r="M48" t="str">
        <f t="shared" ca="1" si="2"/>
        <v>지정 장비</v>
      </c>
      <c r="N48" t="str">
        <f t="shared" ca="1" si="3"/>
        <v>Equip6001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1800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3.9814554525386181E-2</v>
      </c>
      <c r="E49">
        <f t="shared" ca="1" si="30"/>
        <v>0.14805909708443044</v>
      </c>
      <c r="F49">
        <f t="shared" ca="1" si="30"/>
        <v>0.93308311114262221</v>
      </c>
      <c r="G49">
        <f t="shared" ca="1" si="30"/>
        <v>0.91484034147727999</v>
      </c>
      <c r="H49">
        <f t="shared" ca="1" si="30"/>
        <v>0.36998702589964994</v>
      </c>
      <c r="I49">
        <f t="shared" ca="1" si="30"/>
        <v>0.9686559921477842</v>
      </c>
      <c r="M49" t="str">
        <f t="shared" ca="1" si="2"/>
        <v>지정 장비</v>
      </c>
      <c r="N49" t="str">
        <f t="shared" ca="1" si="3"/>
        <v>Equip1301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8000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253</v>
      </c>
      <c r="W49">
        <v>1</v>
      </c>
      <c r="X49" t="s">
        <v>126</v>
      </c>
      <c r="Z49">
        <v>700</v>
      </c>
      <c r="AA49" t="str">
        <f t="shared" ca="1" si="6"/>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0.79269487152608586</v>
      </c>
      <c r="E50">
        <f t="shared" ca="1" si="30"/>
        <v>0.4531684523687397</v>
      </c>
      <c r="F50">
        <f t="shared" ca="1" si="30"/>
        <v>0.99266780886819328</v>
      </c>
      <c r="G50">
        <f t="shared" ca="1" si="30"/>
        <v>0.88096546009947352</v>
      </c>
      <c r="H50">
        <f t="shared" ca="1" si="30"/>
        <v>0.27474540554203331</v>
      </c>
      <c r="I50">
        <f t="shared" ca="1" si="30"/>
        <v>0.57381461935101619</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0.68323710535043047</v>
      </c>
      <c r="E51">
        <f t="shared" ca="1" si="30"/>
        <v>0.90051378677857208</v>
      </c>
      <c r="F51">
        <f t="shared" ca="1" si="30"/>
        <v>0.57265196293678411</v>
      </c>
      <c r="G51">
        <f t="shared" ca="1" si="30"/>
        <v>0.67832593628712712</v>
      </c>
      <c r="H51">
        <f t="shared" ca="1" si="30"/>
        <v>0.19472677674831906</v>
      </c>
      <c r="I51">
        <f t="shared" ca="1" si="30"/>
        <v>0.9446071573199849</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0.16405896095110428</v>
      </c>
      <c r="E52">
        <f t="shared" ca="1" si="31"/>
        <v>0.7610953887612546</v>
      </c>
      <c r="F52">
        <f t="shared" ca="1" si="31"/>
        <v>0.22628479746001462</v>
      </c>
      <c r="G52">
        <f t="shared" ca="1" si="31"/>
        <v>0.7312899156736834</v>
      </c>
      <c r="H52">
        <f t="shared" ca="1" si="31"/>
        <v>0.41471848574770864</v>
      </c>
      <c r="I52">
        <f t="shared" ca="1" si="31"/>
        <v>0.27601437342174739</v>
      </c>
      <c r="M52" t="str">
        <f t="shared" ca="1" si="2"/>
        <v>지정 장비</v>
      </c>
      <c r="N52" t="str">
        <f t="shared" ca="1" si="3"/>
        <v>Equip6301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22300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0.59946732123641333</v>
      </c>
      <c r="E53">
        <f t="shared" ca="1" si="31"/>
        <v>0.91106058490995689</v>
      </c>
      <c r="F53">
        <f t="shared" ca="1" si="31"/>
        <v>0.24442151691796155</v>
      </c>
      <c r="G53">
        <f t="shared" ca="1" si="31"/>
        <v>0.32550880221115475</v>
      </c>
      <c r="H53">
        <f t="shared" ca="1" si="31"/>
        <v>0.91265725803613984</v>
      </c>
      <c r="I53">
        <f t="shared" ca="1" si="31"/>
        <v>4.244780288779193E-2</v>
      </c>
      <c r="M53" t="str">
        <f t="shared" ca="1" si="2"/>
        <v>지정 장비</v>
      </c>
      <c r="N53" t="str">
        <f t="shared" ca="1" si="3"/>
        <v>Equip8002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4500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197</v>
      </c>
      <c r="W53">
        <v>1</v>
      </c>
      <c r="X53" t="s">
        <v>126</v>
      </c>
      <c r="Z53">
        <v>7000</v>
      </c>
      <c r="AA53" t="str">
        <f t="shared" ca="1" si="6"/>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0.77898076769720892</v>
      </c>
      <c r="E54">
        <f t="shared" ca="1" si="31"/>
        <v>0.42561968917805959</v>
      </c>
      <c r="F54">
        <f t="shared" ca="1" si="31"/>
        <v>0.37027925596159728</v>
      </c>
      <c r="G54">
        <f t="shared" ca="1" si="31"/>
        <v>0.28092229010725078</v>
      </c>
      <c r="H54">
        <f t="shared" ca="1" si="31"/>
        <v>0.57847959958461281</v>
      </c>
      <c r="I54">
        <f t="shared" ca="1" si="31"/>
        <v>0.89905450681038923</v>
      </c>
      <c r="M54" t="str">
        <f t="shared" ca="1" si="2"/>
        <v>안 지정 캐릭터 PP 영웅등급</v>
      </c>
      <c r="N54">
        <f t="shared" ca="1" si="3"/>
        <v>42561</v>
      </c>
      <c r="O54">
        <f t="shared" ca="1" si="4"/>
        <v>8</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2400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0.20481373837541805</v>
      </c>
      <c r="E55">
        <f t="shared" ca="1" si="31"/>
        <v>0.27016488228971924</v>
      </c>
      <c r="F55">
        <f t="shared" ca="1" si="31"/>
        <v>0.8140188327791702</v>
      </c>
      <c r="G55">
        <f t="shared" ca="1" si="31"/>
        <v>0.70287218530342499</v>
      </c>
      <c r="H55">
        <f t="shared" ca="1" si="31"/>
        <v>0.73260114164905576</v>
      </c>
      <c r="I55">
        <f t="shared" ca="1" si="31"/>
        <v>0.95355685493920506</v>
      </c>
      <c r="M55" t="str">
        <f t="shared" ca="1" si="2"/>
        <v>안 지정 캐릭터 PP 영웅등급</v>
      </c>
      <c r="N55">
        <f t="shared" ca="1" si="3"/>
        <v>27016</v>
      </c>
      <c r="O55">
        <f t="shared" ca="1" si="4"/>
        <v>6</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1800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0.83483827872532335</v>
      </c>
      <c r="E56">
        <f t="shared" ca="1" si="31"/>
        <v>0.23283219265839317</v>
      </c>
      <c r="F56">
        <f t="shared" ca="1" si="31"/>
        <v>0.62117090366552441</v>
      </c>
      <c r="G56">
        <f t="shared" ca="1" si="31"/>
        <v>6.6635684121904792E-2</v>
      </c>
      <c r="H56">
        <f t="shared" ca="1" si="31"/>
        <v>4.5996829327336064E-2</v>
      </c>
      <c r="I56">
        <f t="shared" ca="1" si="31"/>
        <v>0.70575655205061683</v>
      </c>
      <c r="M56" t="str">
        <f t="shared" ca="1" si="2"/>
        <v>안 지정 캐릭터 PP 일반등급</v>
      </c>
      <c r="N56">
        <f t="shared" ca="1" si="3"/>
        <v>23283</v>
      </c>
      <c r="O56">
        <f t="shared" ca="1" si="4"/>
        <v>5</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1500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0.47122050662985704</v>
      </c>
      <c r="E57">
        <f t="shared" ca="1" si="31"/>
        <v>0.10491418715026968</v>
      </c>
      <c r="F57">
        <f t="shared" ca="1" si="31"/>
        <v>0.63775764069892305</v>
      </c>
      <c r="G57">
        <f t="shared" ca="1" si="31"/>
        <v>0.71269897291756878</v>
      </c>
      <c r="H57">
        <f t="shared" ca="1" si="31"/>
        <v>0.25374116457849072</v>
      </c>
      <c r="I57">
        <f t="shared" ca="1" si="31"/>
        <v>2.1099204944939998E-2</v>
      </c>
      <c r="M57" t="str">
        <f t="shared" ca="1" si="2"/>
        <v>지정 장비</v>
      </c>
      <c r="N57" t="str">
        <f t="shared" ca="1" si="3"/>
        <v>Equip0302</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7000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0.53126637580603109</v>
      </c>
      <c r="E58">
        <f t="shared" ca="1" si="31"/>
        <v>0.99254096802141523</v>
      </c>
      <c r="F58">
        <f t="shared" ca="1" si="31"/>
        <v>0.25939748717013622</v>
      </c>
      <c r="G58">
        <f t="shared" ca="1" si="31"/>
        <v>0.24886243250144546</v>
      </c>
      <c r="H58">
        <f t="shared" ca="1" si="31"/>
        <v>0.24775663732143693</v>
      </c>
      <c r="I58">
        <f t="shared" ca="1" si="31"/>
        <v>1.9978151459522531E-2</v>
      </c>
      <c r="M58" t="str">
        <f t="shared" ca="1" si="2"/>
        <v>지정 장비</v>
      </c>
      <c r="N58" t="str">
        <f t="shared" ca="1" si="3"/>
        <v>Equip8302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DI</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89</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0.59767324965953039</v>
      </c>
      <c r="E59">
        <f t="shared" ca="1" si="31"/>
        <v>0.409519657889306</v>
      </c>
      <c r="F59">
        <f t="shared" ca="1" si="31"/>
        <v>0.89840315495603662</v>
      </c>
      <c r="G59">
        <f t="shared" ca="1" si="31"/>
        <v>0.58232879594533249</v>
      </c>
      <c r="H59">
        <f t="shared" ca="1" si="31"/>
        <v>0.28958412690434976</v>
      </c>
      <c r="I59">
        <f t="shared" ca="1" si="31"/>
        <v>4.1052332398722746E-2</v>
      </c>
      <c r="M59" t="str">
        <f t="shared" ca="1" si="2"/>
        <v>지정 장비</v>
      </c>
      <c r="N59" t="str">
        <f t="shared" ca="1" si="3"/>
        <v>Equip4302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7000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190</v>
      </c>
      <c r="W59">
        <v>1</v>
      </c>
      <c r="X59" t="s">
        <v>126</v>
      </c>
      <c r="Z59">
        <v>7700</v>
      </c>
      <c r="AA59" t="str">
        <f t="shared" ca="1" si="6"/>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0.30049905001884214</v>
      </c>
      <c r="E60">
        <f t="shared" ca="1" si="31"/>
        <v>0.79489163854037326</v>
      </c>
      <c r="F60">
        <f t="shared" ca="1" si="31"/>
        <v>0.67692400378957462</v>
      </c>
      <c r="G60">
        <f t="shared" ca="1" si="31"/>
        <v>0.11051482254909828</v>
      </c>
      <c r="H60">
        <f t="shared" ca="1" si="31"/>
        <v>0.74648063294133904</v>
      </c>
      <c r="I60">
        <f t="shared" ca="1" si="31"/>
        <v>0.18247997945852557</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5.4658391053706845E-3</v>
      </c>
      <c r="E61">
        <f t="shared" ca="1" si="31"/>
        <v>7.2431293896727311E-2</v>
      </c>
      <c r="F61">
        <f t="shared" ca="1" si="31"/>
        <v>0.52122885375706718</v>
      </c>
      <c r="G61">
        <f t="shared" ca="1" si="31"/>
        <v>0.19017202565808311</v>
      </c>
      <c r="H61">
        <f t="shared" ca="1" si="31"/>
        <v>0.64052889740500762</v>
      </c>
      <c r="I61">
        <f t="shared" ca="1" si="31"/>
        <v>0.67015680891852258</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0.60676349633226312</v>
      </c>
      <c r="E62">
        <f t="shared" ca="1" si="32"/>
        <v>0.36542191008774705</v>
      </c>
      <c r="F62">
        <f t="shared" ca="1" si="32"/>
        <v>0.34617457382180428</v>
      </c>
      <c r="G62">
        <f t="shared" ca="1" si="32"/>
        <v>0.36165983875580454</v>
      </c>
      <c r="H62">
        <f t="shared" ca="1" si="32"/>
        <v>0.6538541150863002</v>
      </c>
      <c r="I62">
        <f t="shared" ca="1" si="32"/>
        <v>0.79467882957043612</v>
      </c>
      <c r="M62" t="str">
        <f t="shared" ca="1" si="2"/>
        <v>지정 장비</v>
      </c>
      <c r="N62" t="str">
        <f t="shared" ca="1" si="3"/>
        <v>Equip3101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1400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202</v>
      </c>
      <c r="W62">
        <v>1</v>
      </c>
      <c r="X62" t="s">
        <v>130</v>
      </c>
      <c r="Z62">
        <v>5</v>
      </c>
      <c r="AA62" t="str">
        <f t="shared" ca="1" si="6"/>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0.45164777651510946</v>
      </c>
      <c r="E63">
        <f t="shared" ca="1" si="32"/>
        <v>0.17950549536384242</v>
      </c>
      <c r="F63">
        <f t="shared" ca="1" si="32"/>
        <v>0.56412291008707738</v>
      </c>
      <c r="G63">
        <f t="shared" ca="1" si="32"/>
        <v>0.21601156440868885</v>
      </c>
      <c r="H63">
        <f t="shared" ca="1" si="32"/>
        <v>0.10934119254967234</v>
      </c>
      <c r="I63">
        <f t="shared" ca="1" si="32"/>
        <v>0.32329375407252503</v>
      </c>
      <c r="M63" t="str">
        <f t="shared" ca="1" si="2"/>
        <v>지정 장비</v>
      </c>
      <c r="N63" t="str">
        <f t="shared" ca="1" si="3"/>
        <v>Equip1202</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4</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0.96547200127058197</v>
      </c>
      <c r="E64">
        <f t="shared" ca="1" si="32"/>
        <v>0.26971544751876608</v>
      </c>
      <c r="F64">
        <f t="shared" ca="1" si="32"/>
        <v>0.7106153357195375</v>
      </c>
      <c r="G64">
        <f t="shared" ca="1" si="32"/>
        <v>0.24253379454017143</v>
      </c>
      <c r="H64">
        <f t="shared" ca="1" si="32"/>
        <v>0.50250970243364679</v>
      </c>
      <c r="I64">
        <f t="shared" ca="1" si="32"/>
        <v>0.6772173733012522</v>
      </c>
      <c r="M64" t="str">
        <f t="shared" ca="1" si="2"/>
        <v>안 지정 캐릭터 PP 영웅등급</v>
      </c>
      <c r="N64">
        <f t="shared" ca="1" si="3"/>
        <v>26971</v>
      </c>
      <c r="O64">
        <f t="shared" ca="1" si="4"/>
        <v>6</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1800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310</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0.21064221748605683</v>
      </c>
      <c r="E65">
        <f t="shared" ca="1" si="32"/>
        <v>0.53498582786887061</v>
      </c>
      <c r="F65">
        <f t="shared" ca="1" si="32"/>
        <v>0.19572609636075389</v>
      </c>
      <c r="G65">
        <f t="shared" ca="1" si="32"/>
        <v>0.39060846596733867</v>
      </c>
      <c r="H65">
        <f t="shared" ca="1" si="32"/>
        <v>0.87265494967890833</v>
      </c>
      <c r="I65">
        <f t="shared" ca="1" si="32"/>
        <v>0.16148573666737975</v>
      </c>
      <c r="M65" t="str">
        <f t="shared" ca="1" si="2"/>
        <v>안 지정 캐릭터 PP 영웅등급</v>
      </c>
      <c r="N65">
        <f t="shared" ca="1" si="3"/>
        <v>53498</v>
      </c>
      <c r="O65">
        <f t="shared" ca="1" si="4"/>
        <v>9</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2700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0.31726767280967982</v>
      </c>
      <c r="E66">
        <f t="shared" ca="1" si="32"/>
        <v>0.71604298241072939</v>
      </c>
      <c r="F66">
        <f t="shared" ca="1" si="32"/>
        <v>0.85116970525442459</v>
      </c>
      <c r="G66">
        <f t="shared" ca="1" si="32"/>
        <v>0.42005657017201314</v>
      </c>
      <c r="H66">
        <f t="shared" ca="1" si="32"/>
        <v>0.60708951526409771</v>
      </c>
      <c r="I66">
        <f t="shared" ca="1" si="32"/>
        <v>0.90762585302386112</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71604</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11</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3300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0.48937332756349627</v>
      </c>
      <c r="E67">
        <f t="shared" ca="1" si="32"/>
        <v>0.58509884571838577</v>
      </c>
      <c r="F67">
        <f t="shared" ca="1" si="32"/>
        <v>0.25309562577029943</v>
      </c>
      <c r="G67">
        <f t="shared" ca="1" si="32"/>
        <v>0.27410389951705671</v>
      </c>
      <c r="H67">
        <f t="shared" ca="1" si="32"/>
        <v>5.2031518527098308E-2</v>
      </c>
      <c r="I67">
        <f t="shared" ca="1" si="32"/>
        <v>0.86191293433468696</v>
      </c>
      <c r="M67" t="str">
        <f t="shared" ca="1" si="34"/>
        <v>지정 장비</v>
      </c>
      <c r="N67" t="str">
        <f t="shared" ca="1" si="35"/>
        <v>Equip5101</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1500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0.28341527048232862</v>
      </c>
      <c r="E68">
        <f t="shared" ca="1" si="32"/>
        <v>0.15278335018532951</v>
      </c>
      <c r="F68">
        <f t="shared" ca="1" si="32"/>
        <v>0.31574906403385805</v>
      </c>
      <c r="G68">
        <f t="shared" ca="1" si="32"/>
        <v>0.98342137013371622</v>
      </c>
      <c r="H68">
        <f t="shared" ca="1" si="32"/>
        <v>0.93018821231333981</v>
      </c>
      <c r="I68">
        <f t="shared" ca="1" si="32"/>
        <v>0.134082260543676</v>
      </c>
      <c r="M68" t="str">
        <f t="shared" ca="1" si="34"/>
        <v>지정 장비</v>
      </c>
      <c r="N68" t="str">
        <f t="shared" ca="1" si="35"/>
        <v>Equip1302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7100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255</v>
      </c>
      <c r="W68">
        <v>1</v>
      </c>
      <c r="X68" t="s">
        <v>126</v>
      </c>
      <c r="Z68">
        <v>7600</v>
      </c>
      <c r="AA68" t="str">
        <f t="shared" ca="1" si="38"/>
        <v>fe</v>
      </c>
      <c r="AB68" t="s">
        <v>82</v>
      </c>
      <c r="AC68" t="s">
        <v>247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0.33482599048241346</v>
      </c>
      <c r="E69">
        <f t="shared" ca="1" si="32"/>
        <v>0.83830503350125662</v>
      </c>
      <c r="F69">
        <f t="shared" ca="1" si="32"/>
        <v>0.15381663039523819</v>
      </c>
      <c r="G69">
        <f t="shared" ca="1" si="32"/>
        <v>5.9473804874874525E-2</v>
      </c>
      <c r="H69">
        <f t="shared" ca="1" si="32"/>
        <v>0.80828041317025245</v>
      </c>
      <c r="I69">
        <f t="shared" ca="1" si="32"/>
        <v>0.9674696587913082</v>
      </c>
      <c r="M69" t="str">
        <f t="shared" ca="1" si="34"/>
        <v>지정 장비</v>
      </c>
      <c r="N69" t="str">
        <f t="shared" ca="1" si="35"/>
        <v>Equip8201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DI</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44</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0.30665590968234435</v>
      </c>
      <c r="E70">
        <f t="shared" ca="1" si="32"/>
        <v>0.9887215286996589</v>
      </c>
      <c r="F70">
        <f t="shared" ca="1" si="32"/>
        <v>0.1660398327813124</v>
      </c>
      <c r="G70">
        <f t="shared" ca="1" si="32"/>
        <v>0.21049461920507717</v>
      </c>
      <c r="H70">
        <f t="shared" ca="1" si="32"/>
        <v>0.19665850419197917</v>
      </c>
      <c r="I70">
        <f t="shared" ca="1" si="32"/>
        <v>0.46141875968565549</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0.10448992370978083</v>
      </c>
      <c r="E71">
        <f t="shared" ca="1" si="32"/>
        <v>0.27244287323978977</v>
      </c>
      <c r="F71">
        <f t="shared" ca="1" si="32"/>
        <v>8.1929109254408439E-2</v>
      </c>
      <c r="G71">
        <f t="shared" ca="1" si="32"/>
        <v>0.86753026735526273</v>
      </c>
      <c r="H71">
        <f t="shared" ca="1" si="32"/>
        <v>0.3314904238370483</v>
      </c>
      <c r="I71">
        <f t="shared" ca="1" si="32"/>
        <v>0.67894174428661225</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0.81999584975623496</v>
      </c>
      <c r="E72">
        <f t="shared" ca="1" si="49"/>
        <v>0.87197335780316998</v>
      </c>
      <c r="F72">
        <f t="shared" ca="1" si="49"/>
        <v>0.71415140540175304</v>
      </c>
      <c r="G72">
        <f t="shared" ca="1" si="49"/>
        <v>0.69599284429565855</v>
      </c>
      <c r="H72">
        <f t="shared" ca="1" si="49"/>
        <v>0.4006932083636594</v>
      </c>
      <c r="I72">
        <f t="shared" ca="1" si="49"/>
        <v>0.30897864128661767</v>
      </c>
      <c r="M72" t="str">
        <f t="shared" ca="1" si="34"/>
        <v>지정 장비</v>
      </c>
      <c r="N72" t="str">
        <f t="shared" ca="1" si="35"/>
        <v>Equip7301</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22300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0.23752471113155993</v>
      </c>
      <c r="E73">
        <f t="shared" ca="1" si="49"/>
        <v>0.96933633594289836</v>
      </c>
      <c r="F73">
        <f t="shared" ca="1" si="49"/>
        <v>0.58509700406842424</v>
      </c>
      <c r="G73">
        <f t="shared" ca="1" si="49"/>
        <v>0.56796021427563703</v>
      </c>
      <c r="H73">
        <f t="shared" ca="1" si="49"/>
        <v>0.62682980577913805</v>
      </c>
      <c r="I73">
        <f t="shared" ca="1" si="49"/>
        <v>0.22261014773768073</v>
      </c>
      <c r="M73" t="str">
        <f t="shared" ca="1" si="34"/>
        <v>지정 장비</v>
      </c>
      <c r="N73" t="str">
        <f t="shared" ca="1" si="35"/>
        <v>Equip8202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29100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244</v>
      </c>
      <c r="W73">
        <v>1</v>
      </c>
      <c r="X73" t="s">
        <v>126</v>
      </c>
      <c r="Z73">
        <v>7000</v>
      </c>
      <c r="AA73" t="str">
        <f t="shared" ca="1" si="38"/>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9.1577385481490081E-2</v>
      </c>
      <c r="E74">
        <f t="shared" ca="1" si="49"/>
        <v>7.0517495396373975E-2</v>
      </c>
      <c r="F74">
        <f t="shared" ca="1" si="49"/>
        <v>0.56314636957216258</v>
      </c>
      <c r="G74">
        <f t="shared" ca="1" si="49"/>
        <v>0.87405910593001213</v>
      </c>
      <c r="H74">
        <f t="shared" ca="1" si="49"/>
        <v>0.75359604110387035</v>
      </c>
      <c r="I74">
        <f t="shared" ca="1" si="49"/>
        <v>0.62552249966686069</v>
      </c>
      <c r="M74" t="str">
        <f t="shared" ca="1" si="34"/>
        <v>안 지정 캐릭터 PP 영웅등급</v>
      </c>
      <c r="N74">
        <f t="shared" ca="1" si="35"/>
        <v>7051</v>
      </c>
      <c r="O74">
        <f t="shared" ca="1" si="36"/>
        <v>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0.76771507827530383</v>
      </c>
      <c r="E75">
        <f t="shared" ca="1" si="49"/>
        <v>0.68694144006526081</v>
      </c>
      <c r="F75">
        <f t="shared" ca="1" si="49"/>
        <v>0.45515186011531672</v>
      </c>
      <c r="G75">
        <f t="shared" ca="1" si="49"/>
        <v>5.3217645313113793E-2</v>
      </c>
      <c r="H75">
        <f t="shared" ca="1" si="49"/>
        <v>0.18444812928814713</v>
      </c>
      <c r="I75">
        <f t="shared" ca="1" si="49"/>
        <v>0.60277310455719169</v>
      </c>
      <c r="M75" t="str">
        <f t="shared" ca="1" si="34"/>
        <v>안 지정 캐릭터 PP 일반등급</v>
      </c>
      <c r="N75">
        <f t="shared" ca="1" si="35"/>
        <v>68694</v>
      </c>
      <c r="O75">
        <f t="shared" ca="1" si="36"/>
        <v>11</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3300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0.37216198415979462</v>
      </c>
      <c r="E76">
        <f t="shared" ca="1" si="49"/>
        <v>0.51766972597042338</v>
      </c>
      <c r="F76">
        <f t="shared" ca="1" si="49"/>
        <v>0.47568628123431034</v>
      </c>
      <c r="G76">
        <f t="shared" ca="1" si="49"/>
        <v>9.1746189693295732E-2</v>
      </c>
      <c r="H76">
        <f t="shared" ca="1" si="49"/>
        <v>0.62505737548260154</v>
      </c>
      <c r="I76">
        <f t="shared" ca="1" si="49"/>
        <v>0.35401336802960182</v>
      </c>
      <c r="M76" t="str">
        <f t="shared" ca="1" si="34"/>
        <v>안 지정 캐릭터 PP 일반등급</v>
      </c>
      <c r="N76">
        <f t="shared" ca="1" si="35"/>
        <v>51766</v>
      </c>
      <c r="O76">
        <f t="shared" ca="1" si="36"/>
        <v>9</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2700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0.50126676119348723</v>
      </c>
      <c r="E77">
        <f t="shared" ca="1" si="49"/>
        <v>1.4053863436180647E-2</v>
      </c>
      <c r="F77">
        <f t="shared" ca="1" si="49"/>
        <v>0.6553710167360588</v>
      </c>
      <c r="G77">
        <f t="shared" ca="1" si="49"/>
        <v>0.55509383632385345</v>
      </c>
      <c r="H77">
        <f t="shared" ca="1" si="49"/>
        <v>0.19690820953846422</v>
      </c>
      <c r="I77">
        <f t="shared" ca="1" si="49"/>
        <v>0.26050465270096801</v>
      </c>
      <c r="M77" t="str">
        <f t="shared" ca="1" si="34"/>
        <v>안 지정 캐릭터 PP 영웅등급</v>
      </c>
      <c r="N77">
        <f t="shared" ca="1" si="35"/>
        <v>1405</v>
      </c>
      <c r="O77">
        <f t="shared" ca="1" si="36"/>
        <v>3</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900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187</v>
      </c>
      <c r="W77">
        <v>1</v>
      </c>
      <c r="X77" t="s">
        <v>130</v>
      </c>
      <c r="Z77">
        <v>96</v>
      </c>
      <c r="AA77" t="str">
        <f t="shared" ca="1" si="38"/>
        <v>fe</v>
      </c>
      <c r="AB77" t="s">
        <v>82</v>
      </c>
      <c r="AC77" t="s">
        <v>255</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0.69767879862936777</v>
      </c>
      <c r="E78">
        <f t="shared" ca="1" si="49"/>
        <v>0.23357072482101948</v>
      </c>
      <c r="F78">
        <f t="shared" ca="1" si="49"/>
        <v>0.44106935649602175</v>
      </c>
      <c r="G78">
        <f t="shared" ca="1" si="49"/>
        <v>0.50844476119539495</v>
      </c>
      <c r="H78">
        <f t="shared" ca="1" si="49"/>
        <v>0.88210741792335934</v>
      </c>
      <c r="I78">
        <f t="shared" ca="1" si="49"/>
        <v>6.0056898452195751E-2</v>
      </c>
      <c r="M78" t="str">
        <f t="shared" ca="1" si="34"/>
        <v>지정 장비</v>
      </c>
      <c r="N78" t="str">
        <f t="shared" ca="1" si="35"/>
        <v>Equip3001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600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0.90293679369770741</v>
      </c>
      <c r="E79">
        <f t="shared" ca="1" si="49"/>
        <v>0.50651791872560248</v>
      </c>
      <c r="F79">
        <f t="shared" ca="1" si="49"/>
        <v>0.90094029424901956</v>
      </c>
      <c r="G79">
        <f t="shared" ca="1" si="49"/>
        <v>2.2996424176000119E-2</v>
      </c>
      <c r="H79">
        <f t="shared" ca="1" si="49"/>
        <v>0.75149472252236027</v>
      </c>
      <c r="I79">
        <f t="shared" ca="1" si="49"/>
        <v>0.51930429114678922</v>
      </c>
      <c r="M79" t="str">
        <f t="shared" ca="1" si="34"/>
        <v>지정 장비</v>
      </c>
      <c r="N79" t="str">
        <f t="shared" ca="1" si="35"/>
        <v>Equip6001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2000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255</v>
      </c>
      <c r="W79">
        <v>1</v>
      </c>
      <c r="X79" t="s">
        <v>126</v>
      </c>
      <c r="Z79">
        <v>7300</v>
      </c>
      <c r="AA79" t="str">
        <f t="shared" ca="1" si="38"/>
        <v>fe</v>
      </c>
      <c r="AB79" t="s">
        <v>82</v>
      </c>
      <c r="AC79" t="s">
        <v>187</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0.70485276403925801</v>
      </c>
      <c r="E80">
        <f t="shared" ca="1" si="49"/>
        <v>0.2410746589345113</v>
      </c>
      <c r="F80">
        <f t="shared" ca="1" si="49"/>
        <v>0.83761008150989646</v>
      </c>
      <c r="G80">
        <f t="shared" ca="1" si="49"/>
        <v>0.60711507948127263</v>
      </c>
      <c r="H80">
        <f t="shared" ca="1" si="49"/>
        <v>0.95215204868459102</v>
      </c>
      <c r="I80">
        <f t="shared" ca="1" si="49"/>
        <v>0.56599416170428296</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0.16587737605977548</v>
      </c>
      <c r="E81">
        <f t="shared" ca="1" si="49"/>
        <v>0.649537753370108</v>
      </c>
      <c r="F81">
        <f t="shared" ca="1" si="49"/>
        <v>0.83931219599394724</v>
      </c>
      <c r="G81">
        <f t="shared" ca="1" si="49"/>
        <v>3.2719541552140519E-2</v>
      </c>
      <c r="H81">
        <f t="shared" ca="1" si="49"/>
        <v>4.8974886936762552E-2</v>
      </c>
      <c r="I81">
        <f t="shared" ca="1" si="49"/>
        <v>0.88486872926169291</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0.62461209076389623</v>
      </c>
      <c r="E82">
        <f t="shared" ca="1" si="50"/>
        <v>0.28227581364844767</v>
      </c>
      <c r="F82">
        <f t="shared" ca="1" si="50"/>
        <v>0.85302679080820443</v>
      </c>
      <c r="G82">
        <f t="shared" ca="1" si="50"/>
        <v>0.93841330526269229</v>
      </c>
      <c r="H82">
        <f t="shared" ca="1" si="50"/>
        <v>0.73743504943071769</v>
      </c>
      <c r="I82">
        <f t="shared" ca="1" si="50"/>
        <v>0.66991763312580166</v>
      </c>
      <c r="M82" t="str">
        <f t="shared" ca="1" si="34"/>
        <v>지정 장비</v>
      </c>
      <c r="N82" t="str">
        <f t="shared" ca="1" si="35"/>
        <v>Equip2201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3200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262</v>
      </c>
      <c r="W82">
        <v>1</v>
      </c>
      <c r="X82" t="s">
        <v>130</v>
      </c>
      <c r="Z82">
        <v>11</v>
      </c>
      <c r="AA82" t="str">
        <f t="shared" ca="1" si="38"/>
        <v>fe</v>
      </c>
      <c r="AB82" t="s">
        <v>82</v>
      </c>
      <c r="AC82" t="s">
        <v>311</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0.19610005112559137</v>
      </c>
      <c r="E83">
        <f t="shared" ca="1" si="50"/>
        <v>0.15328475709561162</v>
      </c>
      <c r="F83">
        <f t="shared" ca="1" si="50"/>
        <v>0.72015569849642402</v>
      </c>
      <c r="G83">
        <f t="shared" ca="1" si="50"/>
        <v>0.37732508469344328</v>
      </c>
      <c r="H83">
        <f t="shared" ca="1" si="50"/>
        <v>0.92220728791083195</v>
      </c>
      <c r="I83">
        <f t="shared" ca="1" si="50"/>
        <v>0.82372660954125076</v>
      </c>
      <c r="M83" t="str">
        <f t="shared" ca="1" si="34"/>
        <v>지정 장비</v>
      </c>
      <c r="N83" t="str">
        <f t="shared" ca="1" si="35"/>
        <v>Equip1102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1400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0.62755925407835267</v>
      </c>
      <c r="E84">
        <f t="shared" ca="1" si="50"/>
        <v>0.38207769138830083</v>
      </c>
      <c r="F84">
        <f t="shared" ca="1" si="50"/>
        <v>0.7835759125285231</v>
      </c>
      <c r="G84">
        <f t="shared" ca="1" si="50"/>
        <v>0.53051845895401439</v>
      </c>
      <c r="H84">
        <f t="shared" ca="1" si="50"/>
        <v>0.44265461372523296</v>
      </c>
      <c r="I84">
        <f t="shared" ca="1" si="50"/>
        <v>0.7316808268831515</v>
      </c>
      <c r="M84" t="str">
        <f t="shared" ca="1" si="34"/>
        <v>안 지정 캐릭터 PP 영웅등급</v>
      </c>
      <c r="N84">
        <f t="shared" ca="1" si="35"/>
        <v>38207</v>
      </c>
      <c r="O84">
        <f t="shared" ca="1" si="36"/>
        <v>7</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2100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0.35075557280408765</v>
      </c>
      <c r="E85">
        <f t="shared" ca="1" si="50"/>
        <v>0.94836616882619695</v>
      </c>
      <c r="F85">
        <f t="shared" ca="1" si="50"/>
        <v>0.29647675093579229</v>
      </c>
      <c r="G85">
        <f t="shared" ca="1" si="50"/>
        <v>0.62557717039589034</v>
      </c>
      <c r="H85">
        <f t="shared" ca="1" si="50"/>
        <v>0.33097336482273032</v>
      </c>
      <c r="I85">
        <f t="shared" ca="1" si="50"/>
        <v>0.94267528435673431</v>
      </c>
      <c r="M85" t="str">
        <f t="shared" ca="1" si="34"/>
        <v>안 지정 캐릭터 PP 일반등급</v>
      </c>
      <c r="N85">
        <f t="shared" ca="1" si="35"/>
        <v>94836</v>
      </c>
      <c r="O85">
        <f t="shared" ca="1" si="36"/>
        <v>14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4200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312</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0.65979454829686934</v>
      </c>
      <c r="E86">
        <f t="shared" ca="1" si="50"/>
        <v>0.50260166703777598</v>
      </c>
      <c r="F86">
        <f t="shared" ca="1" si="50"/>
        <v>0.34790109554229742</v>
      </c>
      <c r="G86">
        <f t="shared" ca="1" si="50"/>
        <v>0.6968007502456115</v>
      </c>
      <c r="H86">
        <f t="shared" ca="1" si="50"/>
        <v>0.50870527344537153</v>
      </c>
      <c r="I86">
        <f t="shared" ca="1" si="50"/>
        <v>0.83451869524860178</v>
      </c>
      <c r="M86" t="str">
        <f t="shared" ca="1" si="34"/>
        <v>안 지정 캐릭터 PP 일반등급</v>
      </c>
      <c r="N86">
        <f t="shared" ca="1" si="35"/>
        <v>50260</v>
      </c>
      <c r="O86">
        <f t="shared" ca="1" si="36"/>
        <v>9</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2700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0.83928921248701571</v>
      </c>
      <c r="E87">
        <f t="shared" ca="1" si="50"/>
        <v>0.47276880847446723</v>
      </c>
      <c r="F87">
        <f t="shared" ca="1" si="50"/>
        <v>0.18239390482712903</v>
      </c>
      <c r="G87">
        <f t="shared" ca="1" si="50"/>
        <v>0.84380726708314224</v>
      </c>
      <c r="H87">
        <f t="shared" ca="1" si="50"/>
        <v>0.8625342705802661</v>
      </c>
      <c r="I87">
        <f t="shared" ca="1" si="50"/>
        <v>4.1933631603252586E-2</v>
      </c>
      <c r="M87" t="str">
        <f t="shared" ca="1" si="34"/>
        <v>안 지정 캐릭터 PP 일반등급</v>
      </c>
      <c r="N87">
        <f t="shared" ca="1" si="35"/>
        <v>47276</v>
      </c>
      <c r="O87">
        <f t="shared" ca="1" si="36"/>
        <v>8</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0.30318881457884816</v>
      </c>
      <c r="E88">
        <f t="shared" ca="1" si="50"/>
        <v>0.72726125883144788</v>
      </c>
      <c r="F88">
        <f t="shared" ca="1" si="50"/>
        <v>0.53976231779412853</v>
      </c>
      <c r="G88">
        <f t="shared" ca="1" si="50"/>
        <v>0.65183460720137609</v>
      </c>
      <c r="H88">
        <f t="shared" ca="1" si="50"/>
        <v>0.19102120534811351</v>
      </c>
      <c r="I88">
        <f t="shared" ca="1" si="50"/>
        <v>0.62164245540745544</v>
      </c>
      <c r="M88" t="str">
        <f t="shared" ca="1" si="34"/>
        <v>지정 장비</v>
      </c>
      <c r="N88" t="str">
        <f t="shared" ca="1" si="35"/>
        <v>Equip7002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2100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242</v>
      </c>
      <c r="W88">
        <v>1</v>
      </c>
      <c r="X88" t="s">
        <v>126</v>
      </c>
      <c r="Z88">
        <v>29300</v>
      </c>
      <c r="AA88" t="str">
        <f t="shared" ca="1" si="38"/>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0.68995422410646678</v>
      </c>
      <c r="E89">
        <f t="shared" ca="1" si="50"/>
        <v>0.10527964289868641</v>
      </c>
      <c r="F89">
        <f t="shared" ca="1" si="50"/>
        <v>0.14306405397631894</v>
      </c>
      <c r="G89">
        <f t="shared" ca="1" si="50"/>
        <v>0.31139046080509336</v>
      </c>
      <c r="H89">
        <f t="shared" ca="1" si="50"/>
        <v>2.2193047550925882E-2</v>
      </c>
      <c r="I89">
        <f t="shared" ca="1" si="50"/>
        <v>7.392857027167854E-3</v>
      </c>
      <c r="M89" t="str">
        <f t="shared" ca="1" si="34"/>
        <v>지정 장비</v>
      </c>
      <c r="N89" t="str">
        <f t="shared" ca="1" si="35"/>
        <v>Equip1101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1000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3.6347444027263864E-2</v>
      </c>
      <c r="E90">
        <f t="shared" ca="1" si="50"/>
        <v>0.93681332389581817</v>
      </c>
      <c r="F90">
        <f t="shared" ca="1" si="50"/>
        <v>0.91590387051353483</v>
      </c>
      <c r="G90">
        <f t="shared" ca="1" si="50"/>
        <v>0.41830297428303875</v>
      </c>
      <c r="H90">
        <f t="shared" ca="1" si="50"/>
        <v>0.82184210007380132</v>
      </c>
      <c r="I90">
        <f t="shared" ca="1" si="50"/>
        <v>0.55706974427110045</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0.50060314097044045</v>
      </c>
      <c r="E91">
        <f t="shared" ca="1" si="50"/>
        <v>0.36702397531774311</v>
      </c>
      <c r="F91">
        <f t="shared" ca="1" si="50"/>
        <v>0.15499828547997374</v>
      </c>
      <c r="G91">
        <f t="shared" ca="1" si="50"/>
        <v>0.54932111000417927</v>
      </c>
      <c r="H91">
        <f t="shared" ca="1" si="50"/>
        <v>0.81015858956336528</v>
      </c>
      <c r="I91">
        <f t="shared" ca="1" si="50"/>
        <v>0.98506833755637058</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0.18626929688371485</v>
      </c>
      <c r="E92">
        <f t="shared" ca="1" si="51"/>
        <v>7.5117152555796207E-2</v>
      </c>
      <c r="F92">
        <f t="shared" ca="1" si="51"/>
        <v>0.90074096127664649</v>
      </c>
      <c r="G92">
        <f t="shared" ca="1" si="51"/>
        <v>0.81169930604962814</v>
      </c>
      <c r="H92">
        <f t="shared" ca="1" si="51"/>
        <v>0.82773782384804928</v>
      </c>
      <c r="I92">
        <f t="shared" ca="1" si="51"/>
        <v>0.35314096549672491</v>
      </c>
      <c r="M92" t="str">
        <f t="shared" ca="1" si="34"/>
        <v>지정 장비</v>
      </c>
      <c r="N92" t="str">
        <f t="shared" ca="1" si="35"/>
        <v>Equip0202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2800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196</v>
      </c>
      <c r="W92">
        <v>1</v>
      </c>
      <c r="X92" t="s">
        <v>126</v>
      </c>
      <c r="Z92">
        <v>900</v>
      </c>
      <c r="AA92" t="str">
        <f t="shared" ca="1" si="38"/>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0.62983580985129339</v>
      </c>
      <c r="E93">
        <f t="shared" ca="1" si="51"/>
        <v>0.39632291164481681</v>
      </c>
      <c r="F93">
        <f t="shared" ca="1" si="51"/>
        <v>9.9441348603111712E-2</v>
      </c>
      <c r="G93">
        <f t="shared" ca="1" si="51"/>
        <v>0.601218754252412</v>
      </c>
      <c r="H93">
        <f t="shared" ca="1" si="51"/>
        <v>9.0206430574535368E-3</v>
      </c>
      <c r="I93">
        <f t="shared" ca="1" si="51"/>
        <v>0.25675849108388016</v>
      </c>
      <c r="M93" t="str">
        <f t="shared" ca="1" si="34"/>
        <v>지정 장비</v>
      </c>
      <c r="N93" t="str">
        <f t="shared" ca="1" si="35"/>
        <v>Equip3201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2700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279</v>
      </c>
      <c r="W93">
        <v>1</v>
      </c>
      <c r="X93" t="s">
        <v>126</v>
      </c>
      <c r="Z93">
        <v>1200</v>
      </c>
      <c r="AA93" t="str">
        <f t="shared" ca="1" si="38"/>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0.11569032254646672</v>
      </c>
      <c r="E94">
        <f t="shared" ca="1" si="51"/>
        <v>0.38534763943265238</v>
      </c>
      <c r="F94">
        <f t="shared" ca="1" si="51"/>
        <v>4.9802279147648232E-4</v>
      </c>
      <c r="G94">
        <f t="shared" ca="1" si="51"/>
        <v>9.1607481271241409E-2</v>
      </c>
      <c r="H94">
        <f t="shared" ca="1" si="51"/>
        <v>0.9000994961779426</v>
      </c>
      <c r="I94">
        <f t="shared" ca="1" si="51"/>
        <v>0.19840680396403565</v>
      </c>
      <c r="M94" t="str">
        <f t="shared" ca="1" si="34"/>
        <v>안 지정 캐릭터 PP 영웅등급</v>
      </c>
      <c r="N94">
        <f t="shared" ca="1" si="35"/>
        <v>38534</v>
      </c>
      <c r="O94">
        <f t="shared" ca="1" si="36"/>
        <v>7</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2100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0.68807332530674736</v>
      </c>
      <c r="E95">
        <f t="shared" ca="1" si="51"/>
        <v>0.87182251989059656</v>
      </c>
      <c r="F95">
        <f t="shared" ca="1" si="51"/>
        <v>0.43400162003110809</v>
      </c>
      <c r="G95">
        <f t="shared" ca="1" si="51"/>
        <v>0.4804844985384128</v>
      </c>
      <c r="H95">
        <f t="shared" ca="1" si="51"/>
        <v>0.46901424331984198</v>
      </c>
      <c r="I95">
        <f t="shared" ca="1" si="51"/>
        <v>0.32908458984365585</v>
      </c>
      <c r="M95" t="str">
        <f t="shared" ca="1" si="34"/>
        <v>안 지정 캐릭터 PP 일반등급</v>
      </c>
      <c r="N95">
        <f t="shared" ca="1" si="35"/>
        <v>87182</v>
      </c>
      <c r="O95">
        <f t="shared" ca="1" si="36"/>
        <v>13</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3900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0.61100727053923809</v>
      </c>
      <c r="E96">
        <f t="shared" ca="1" si="51"/>
        <v>0.86613602217295937</v>
      </c>
      <c r="F96">
        <f t="shared" ca="1" si="51"/>
        <v>0.62113349118568439</v>
      </c>
      <c r="G96">
        <f t="shared" ca="1" si="51"/>
        <v>2.0562088998999584E-2</v>
      </c>
      <c r="H96">
        <f t="shared" ca="1" si="51"/>
        <v>0.17676704843535684</v>
      </c>
      <c r="I96">
        <f t="shared" ca="1" si="51"/>
        <v>0.14296888882395065</v>
      </c>
      <c r="M96" t="str">
        <f t="shared" ca="1" si="34"/>
        <v>안 지정 캐릭터 PP 일반등급</v>
      </c>
      <c r="N96">
        <f t="shared" ca="1" si="35"/>
        <v>86613</v>
      </c>
      <c r="O96">
        <f t="shared" ca="1" si="36"/>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0.11855926901998104</v>
      </c>
      <c r="E97">
        <f t="shared" ca="1" si="51"/>
        <v>9.5125679623305537E-2</v>
      </c>
      <c r="F97">
        <f t="shared" ca="1" si="51"/>
        <v>0.67721604914283084</v>
      </c>
      <c r="G97">
        <f t="shared" ca="1" si="51"/>
        <v>0.69917604539050371</v>
      </c>
      <c r="H97">
        <f t="shared" ca="1" si="51"/>
        <v>0.30252473524353218</v>
      </c>
      <c r="I97">
        <f t="shared" ca="1" si="51"/>
        <v>0.63485003971934251</v>
      </c>
      <c r="M97" t="str">
        <f t="shared" ca="1" si="34"/>
        <v>지정 장비</v>
      </c>
      <c r="N97" t="str">
        <f t="shared" ca="1" si="35"/>
        <v>Equip0302</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7600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0.63551310506988279</v>
      </c>
      <c r="E98">
        <f t="shared" ca="1" si="51"/>
        <v>0.43547284412614795</v>
      </c>
      <c r="F98">
        <f t="shared" ca="1" si="51"/>
        <v>9.9196064683084062E-2</v>
      </c>
      <c r="G98">
        <f t="shared" ca="1" si="51"/>
        <v>9.1820227308393454E-3</v>
      </c>
      <c r="H98">
        <f t="shared" ca="1" si="51"/>
        <v>0.7390375905348423</v>
      </c>
      <c r="I98">
        <f t="shared" ca="1" si="51"/>
        <v>0.42846905048754247</v>
      </c>
      <c r="M98" t="str">
        <f t="shared" ca="1" si="34"/>
        <v>지정 장비</v>
      </c>
      <c r="N98" t="str">
        <f t="shared" ca="1" si="35"/>
        <v>Equip5202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4</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0.75882511184128965</v>
      </c>
      <c r="E99">
        <f t="shared" ca="1" si="51"/>
        <v>0.68515871079605106</v>
      </c>
      <c r="F99">
        <f t="shared" ca="1" si="51"/>
        <v>0.82870918738739341</v>
      </c>
      <c r="G99">
        <f t="shared" ca="1" si="51"/>
        <v>0.52916196572191465</v>
      </c>
      <c r="H99">
        <f t="shared" ca="1" si="51"/>
        <v>0.85381920390894761</v>
      </c>
      <c r="I99">
        <f t="shared" ca="1" si="51"/>
        <v>0.65942582146440132</v>
      </c>
      <c r="M99" t="str">
        <f t="shared" ca="1" si="34"/>
        <v>지정 장비</v>
      </c>
      <c r="N99" t="str">
        <f t="shared" ca="1" si="35"/>
        <v>Equip8001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5200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198</v>
      </c>
      <c r="W99">
        <v>1</v>
      </c>
      <c r="X99" t="s">
        <v>126</v>
      </c>
      <c r="Z99">
        <v>22300</v>
      </c>
      <c r="AA99" t="str">
        <f t="shared" ca="1" si="38"/>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0.39246460355705048</v>
      </c>
      <c r="E100">
        <f t="shared" ca="1" si="51"/>
        <v>0.14944323980177532</v>
      </c>
      <c r="F100">
        <f t="shared" ca="1" si="51"/>
        <v>0.79450940647612756</v>
      </c>
      <c r="G100">
        <f t="shared" ca="1" si="51"/>
        <v>0.60595382768203754</v>
      </c>
      <c r="H100">
        <f t="shared" ca="1" si="51"/>
        <v>0.945207566378372</v>
      </c>
      <c r="I100">
        <f t="shared" ca="1" si="51"/>
        <v>0.92176650343426114</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317</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0.11014459402150156</v>
      </c>
      <c r="E101">
        <f t="shared" ca="1" si="51"/>
        <v>0.11177088019722936</v>
      </c>
      <c r="F101">
        <f t="shared" ca="1" si="51"/>
        <v>0.91363898212933914</v>
      </c>
      <c r="G101">
        <f t="shared" ca="1" si="51"/>
        <v>0.56676321890053627</v>
      </c>
      <c r="H101">
        <f t="shared" ca="1" si="51"/>
        <v>0.83818063020146449</v>
      </c>
      <c r="I101">
        <f t="shared" ca="1" si="51"/>
        <v>0.69777914612998582</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316</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0.54330410013752839</v>
      </c>
      <c r="E102">
        <f t="shared" ca="1" si="52"/>
        <v>0.39520211418219531</v>
      </c>
      <c r="F102">
        <f t="shared" ca="1" si="52"/>
        <v>0.24046098545527228</v>
      </c>
      <c r="G102">
        <f t="shared" ca="1" si="52"/>
        <v>0.5743526762753326</v>
      </c>
      <c r="H102">
        <f t="shared" ca="1" si="52"/>
        <v>0.89784073422964084</v>
      </c>
      <c r="I102">
        <f t="shared" ca="1" si="52"/>
        <v>0.3968815182640939</v>
      </c>
      <c r="M102" t="str">
        <f t="shared" ca="1" si="34"/>
        <v>지정 장비</v>
      </c>
      <c r="N102" t="str">
        <f t="shared" ca="1" si="35"/>
        <v>Equip3201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2900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fe</v>
      </c>
      <c r="AB102" t="s">
        <v>82</v>
      </c>
      <c r="AC102" t="s">
        <v>243</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0.88542842587557313</v>
      </c>
      <c r="E103">
        <f t="shared" ca="1" si="52"/>
        <v>0.30733203512022045</v>
      </c>
      <c r="F103">
        <f t="shared" ca="1" si="52"/>
        <v>0.9945885278957477</v>
      </c>
      <c r="G103">
        <f t="shared" ca="1" si="52"/>
        <v>0.13532501027943622</v>
      </c>
      <c r="H103">
        <f t="shared" ca="1" si="52"/>
        <v>0.84276294825008791</v>
      </c>
      <c r="I103">
        <f t="shared" ca="1" si="52"/>
        <v>0.34836744683627574</v>
      </c>
      <c r="M103" t="str">
        <f t="shared" ca="1" si="34"/>
        <v>지정 장비</v>
      </c>
      <c r="N103" t="str">
        <f t="shared" ca="1" si="35"/>
        <v>Equip2301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11</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205</v>
      </c>
      <c r="W103">
        <v>1</v>
      </c>
      <c r="X103" t="s">
        <v>130</v>
      </c>
      <c r="Z103">
        <v>16</v>
      </c>
      <c r="AA103" t="str">
        <f t="shared" ca="1" si="38"/>
        <v>uph</v>
      </c>
      <c r="AB103" t="s">
        <v>91</v>
      </c>
      <c r="AC103">
        <v>18914</v>
      </c>
      <c r="AD103">
        <v>11</v>
      </c>
      <c r="AE103" t="s">
        <v>314</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0.69703080804212847</v>
      </c>
      <c r="E104">
        <f t="shared" ca="1" si="52"/>
        <v>0.44008590769972233</v>
      </c>
      <c r="F104">
        <f t="shared" ca="1" si="52"/>
        <v>0.72962740393914816</v>
      </c>
      <c r="G104">
        <f t="shared" ca="1" si="52"/>
        <v>0.20897472847338372</v>
      </c>
      <c r="H104">
        <f t="shared" ca="1" si="52"/>
        <v>0.48356329549495514</v>
      </c>
      <c r="I104">
        <f t="shared" ca="1" si="52"/>
        <v>7.9069832444682686E-2</v>
      </c>
      <c r="M104" t="str">
        <f t="shared" ca="1" si="34"/>
        <v>안 지정 캐릭터 PP 영웅등급</v>
      </c>
      <c r="N104">
        <f t="shared" ca="1" si="35"/>
        <v>44008</v>
      </c>
      <c r="O104">
        <f t="shared" ca="1" si="36"/>
        <v>8</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2400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0.82091348793493513</v>
      </c>
      <c r="E105">
        <f t="shared" ca="1" si="52"/>
        <v>0.27405590462212182</v>
      </c>
      <c r="F105">
        <f t="shared" ca="1" si="52"/>
        <v>0.82712056446835835</v>
      </c>
      <c r="G105">
        <f t="shared" ca="1" si="52"/>
        <v>0.37236388603008086</v>
      </c>
      <c r="H105">
        <f t="shared" ca="1" si="52"/>
        <v>0.65138356460023206</v>
      </c>
      <c r="I105">
        <f t="shared" ca="1" si="52"/>
        <v>0.75982891065375302</v>
      </c>
      <c r="M105" t="str">
        <f t="shared" ca="1" si="34"/>
        <v>안 지정 캐릭터 PP 일반등급</v>
      </c>
      <c r="N105">
        <f t="shared" ca="1" si="35"/>
        <v>27405</v>
      </c>
      <c r="O105">
        <f t="shared" ca="1" si="36"/>
        <v>6</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1800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313</v>
      </c>
      <c r="AD105">
        <v>1</v>
      </c>
      <c r="AE105" t="s">
        <v>314</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6.6046690366495464E-2</v>
      </c>
      <c r="E106">
        <f t="shared" ca="1" si="52"/>
        <v>0.70045848810759526</v>
      </c>
      <c r="F106">
        <f t="shared" ca="1" si="52"/>
        <v>0.63496173323614324</v>
      </c>
      <c r="G106">
        <f t="shared" ca="1" si="52"/>
        <v>0.60752974184036679</v>
      </c>
      <c r="H106">
        <f t="shared" ca="1" si="52"/>
        <v>0.27507629424038482</v>
      </c>
      <c r="I106">
        <f t="shared" ca="1" si="52"/>
        <v>0.25303648051248195</v>
      </c>
      <c r="M106" t="str">
        <f t="shared" ca="1" si="34"/>
        <v>안 지정 캐릭터 PP 일반등급</v>
      </c>
      <c r="N106">
        <f t="shared" ca="1" si="35"/>
        <v>70045</v>
      </c>
      <c r="O106">
        <f t="shared" ca="1" si="36"/>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3300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0.71238835129122213</v>
      </c>
      <c r="E107">
        <f t="shared" ca="1" si="52"/>
        <v>0.30649897922205227</v>
      </c>
      <c r="F107">
        <f t="shared" ca="1" si="52"/>
        <v>0.44843733348101866</v>
      </c>
      <c r="G107">
        <f t="shared" ca="1" si="52"/>
        <v>0.7857993391643765</v>
      </c>
      <c r="H107">
        <f t="shared" ca="1" si="52"/>
        <v>0.25078867157283125</v>
      </c>
      <c r="I107">
        <f t="shared" ca="1" si="52"/>
        <v>0.36595117332046057</v>
      </c>
      <c r="M107" t="str">
        <f t="shared" ca="1" si="34"/>
        <v>안 지정 캐릭터 PP 영웅등급</v>
      </c>
      <c r="N107">
        <f t="shared" ca="1" si="35"/>
        <v>30649</v>
      </c>
      <c r="O107">
        <f t="shared" ca="1" si="36"/>
        <v>6</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1800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205</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0.90147143646591865</v>
      </c>
      <c r="E108">
        <f t="shared" ca="1" si="52"/>
        <v>0.23135455592133725</v>
      </c>
      <c r="F108">
        <f t="shared" ca="1" si="52"/>
        <v>0.10045948903151525</v>
      </c>
      <c r="G108">
        <f t="shared" ca="1" si="52"/>
        <v>0.49499327782799019</v>
      </c>
      <c r="H108">
        <f t="shared" ca="1" si="52"/>
        <v>0.29550574421127507</v>
      </c>
      <c r="I108">
        <f t="shared" ca="1" si="52"/>
        <v>0.29783597128318617</v>
      </c>
      <c r="M108" t="str">
        <f t="shared" ca="1" si="34"/>
        <v>지정 장비</v>
      </c>
      <c r="N108" t="str">
        <f t="shared" ca="1" si="35"/>
        <v>Equip2401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27</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16</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전설</v>
      </c>
      <c r="U108" t="s">
        <v>82</v>
      </c>
      <c r="V108" t="s">
        <v>111</v>
      </c>
      <c r="W108">
        <v>1</v>
      </c>
      <c r="X108" t="s">
        <v>126</v>
      </c>
      <c r="Z108">
        <v>3200</v>
      </c>
      <c r="AA108" t="str">
        <f t="shared" ca="1" si="38"/>
        <v>fe</v>
      </c>
      <c r="AB108" t="s">
        <v>82</v>
      </c>
      <c r="AC108" t="s">
        <v>315</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0.3876125463196729</v>
      </c>
      <c r="E109">
        <f t="shared" ca="1" si="52"/>
        <v>0.67704438886611162</v>
      </c>
      <c r="F109">
        <f t="shared" ca="1" si="52"/>
        <v>0.93514564241782328</v>
      </c>
      <c r="G109">
        <f t="shared" ca="1" si="52"/>
        <v>0.18907608224117078</v>
      </c>
      <c r="H109">
        <f t="shared" ca="1" si="52"/>
        <v>0.21117575178098624</v>
      </c>
      <c r="I109">
        <f t="shared" ca="1" si="52"/>
        <v>2.0701868617474029E-2</v>
      </c>
      <c r="M109" t="str">
        <f t="shared" ca="1" si="34"/>
        <v>지정 장비</v>
      </c>
      <c r="N109" t="str">
        <f t="shared" ca="1" si="35"/>
        <v>Equip8001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4500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0.23183851758638185</v>
      </c>
      <c r="E110">
        <f t="shared" ca="1" si="52"/>
        <v>0.74055088765484933</v>
      </c>
      <c r="F110">
        <f t="shared" ca="1" si="52"/>
        <v>0.19273917627872839</v>
      </c>
      <c r="G110">
        <f t="shared" ca="1" si="52"/>
        <v>0.57839248600939419</v>
      </c>
      <c r="H110">
        <f t="shared" ca="1" si="52"/>
        <v>0.47815331643460524</v>
      </c>
      <c r="I110">
        <f t="shared" ca="1" si="52"/>
        <v>0.9627127885994563</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318</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0.79566880397375384</v>
      </c>
      <c r="E111">
        <f t="shared" ca="1" si="52"/>
        <v>0.58235678652247613</v>
      </c>
      <c r="F111">
        <f t="shared" ca="1" si="52"/>
        <v>0.72527906213172166</v>
      </c>
      <c r="G111">
        <f t="shared" ca="1" si="52"/>
        <v>0.79788017027460734</v>
      </c>
      <c r="H111">
        <f t="shared" ca="1" si="52"/>
        <v>0.16553746037432759</v>
      </c>
      <c r="I111">
        <f t="shared" ca="1" si="52"/>
        <v>0.87592144629317681</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318</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0.99034389834239223</v>
      </c>
      <c r="E112">
        <f t="shared" ca="1" si="53"/>
        <v>0.95970596208165249</v>
      </c>
      <c r="F112">
        <f t="shared" ca="1" si="53"/>
        <v>0.43145037515345497</v>
      </c>
      <c r="G112">
        <f t="shared" ca="1" si="53"/>
        <v>0.49803712861303651</v>
      </c>
      <c r="H112">
        <f t="shared" ca="1" si="53"/>
        <v>0.1675756547643461</v>
      </c>
      <c r="I112">
        <f t="shared" ca="1" si="53"/>
        <v>0.23932983341450464</v>
      </c>
      <c r="M112" t="str">
        <f t="shared" ca="1" si="34"/>
        <v>캐릭터 상자 영웅등급</v>
      </c>
      <c r="N112" t="str">
        <f t="shared" ca="1" si="35"/>
        <v>삭제</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149</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0.82034383521596099</v>
      </c>
      <c r="E113">
        <f t="shared" ca="1" si="53"/>
        <v>0.67668086389946791</v>
      </c>
      <c r="F113">
        <f t="shared" ca="1" si="53"/>
        <v>0.64772611104559241</v>
      </c>
      <c r="G113">
        <f t="shared" ca="1" si="53"/>
        <v>0.44130777904237739</v>
      </c>
      <c r="H113">
        <f t="shared" ca="1" si="53"/>
        <v>0.51945831542103316</v>
      </c>
      <c r="I113">
        <f t="shared" ca="1" si="53"/>
        <v>0.34508782088715861</v>
      </c>
      <c r="M113" t="str">
        <f t="shared" ca="1" si="34"/>
        <v>지정 장비</v>
      </c>
      <c r="N113" t="str">
        <f t="shared" ca="1" si="35"/>
        <v>Equip6001</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1900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193</v>
      </c>
      <c r="W113">
        <v>1</v>
      </c>
      <c r="X113" t="s">
        <v>126</v>
      </c>
      <c r="Z113">
        <v>1200</v>
      </c>
      <c r="AA113" t="str">
        <f t="shared" ca="1" si="38"/>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0.74524161485030371</v>
      </c>
      <c r="E114">
        <f t="shared" ca="1" si="53"/>
        <v>0.50613337926729829</v>
      </c>
      <c r="F114">
        <f t="shared" ca="1" si="53"/>
        <v>0.48213692664435548</v>
      </c>
      <c r="G114">
        <f t="shared" ca="1" si="53"/>
        <v>0.72535651410680746</v>
      </c>
      <c r="H114">
        <f t="shared" ca="1" si="53"/>
        <v>0.43345395737841796</v>
      </c>
      <c r="I114">
        <f t="shared" ca="1" si="53"/>
        <v>0.511984086779805</v>
      </c>
      <c r="M114" t="str">
        <f t="shared" ca="1" si="34"/>
        <v>안 지정 캐릭터 PP 영웅등급</v>
      </c>
      <c r="N114">
        <f t="shared" ca="1" si="35"/>
        <v>50613</v>
      </c>
      <c r="O114">
        <f t="shared" ca="1" si="36"/>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2700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0.13906387888107374</v>
      </c>
      <c r="E115">
        <f t="shared" ca="1" si="53"/>
        <v>0.38507061303489787</v>
      </c>
      <c r="F115">
        <f t="shared" ca="1" si="53"/>
        <v>0.28818186212918473</v>
      </c>
      <c r="G115">
        <f t="shared" ca="1" si="53"/>
        <v>0.82149541073600296</v>
      </c>
      <c r="H115">
        <f t="shared" ca="1" si="53"/>
        <v>0.1969331513677598</v>
      </c>
      <c r="I115">
        <f t="shared" ca="1" si="53"/>
        <v>0.51218521031920827</v>
      </c>
      <c r="M115" t="str">
        <f t="shared" ca="1" si="34"/>
        <v>안 지정 캐릭터 PP 영웅등급</v>
      </c>
      <c r="N115">
        <f t="shared" ca="1" si="35"/>
        <v>38507</v>
      </c>
      <c r="O115">
        <f t="shared" ca="1" si="36"/>
        <v>7</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2100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380</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0.50113566595523928</v>
      </c>
      <c r="E116">
        <f t="shared" ca="1" si="53"/>
        <v>0.53302968374927229</v>
      </c>
      <c r="F116">
        <f t="shared" ca="1" si="53"/>
        <v>0.4177541405255295</v>
      </c>
      <c r="G116">
        <f t="shared" ca="1" si="53"/>
        <v>0.37980675799031738</v>
      </c>
      <c r="H116">
        <f t="shared" ca="1" si="53"/>
        <v>0.58119728478930766</v>
      </c>
      <c r="I116">
        <f t="shared" ca="1" si="53"/>
        <v>0.29374626013141669</v>
      </c>
      <c r="M116" t="str">
        <f t="shared" ca="1" si="34"/>
        <v>안 지정 캐릭터 PP 일반등급</v>
      </c>
      <c r="N116">
        <f t="shared" ca="1" si="35"/>
        <v>53302</v>
      </c>
      <c r="O116">
        <f t="shared" ca="1" si="36"/>
        <v>9</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2700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379</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0.166600293078772</v>
      </c>
      <c r="E117">
        <f t="shared" ca="1" si="53"/>
        <v>0.37867506668883721</v>
      </c>
      <c r="F117">
        <f t="shared" ca="1" si="53"/>
        <v>0.40499203732762867</v>
      </c>
      <c r="G117">
        <f t="shared" ca="1" si="53"/>
        <v>0.41177770541215009</v>
      </c>
      <c r="H117">
        <f t="shared" ca="1" si="53"/>
        <v>0.51794696381114069</v>
      </c>
      <c r="I117">
        <f t="shared" ca="1" si="53"/>
        <v>0.39199600648265487</v>
      </c>
      <c r="M117" t="str">
        <f t="shared" ca="1" si="34"/>
        <v>지정 장비</v>
      </c>
      <c r="N117" t="str">
        <f t="shared" ca="1" si="35"/>
        <v>Equip3102</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fe</v>
      </c>
      <c r="AB117" t="s">
        <v>82</v>
      </c>
      <c r="AC117" t="s">
        <v>185</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0.31613997295294882</v>
      </c>
      <c r="E118">
        <f t="shared" ca="1" si="53"/>
        <v>0.18012458052188751</v>
      </c>
      <c r="F118">
        <f t="shared" ca="1" si="53"/>
        <v>0.79000027285331731</v>
      </c>
      <c r="G118">
        <f t="shared" ca="1" si="53"/>
        <v>0.86507910562483004</v>
      </c>
      <c r="H118">
        <f t="shared" ca="1" si="53"/>
        <v>3.6261747544158229E-2</v>
      </c>
      <c r="I118">
        <f t="shared" ca="1" si="53"/>
        <v>0.23405880568102411</v>
      </c>
      <c r="M118" t="str">
        <f t="shared" ca="1" si="34"/>
        <v>지정 장비</v>
      </c>
      <c r="N118" t="str">
        <f t="shared" ca="1" si="35"/>
        <v>Equip2101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1100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249</v>
      </c>
      <c r="W118">
        <v>1</v>
      </c>
      <c r="X118" t="s">
        <v>126</v>
      </c>
      <c r="Z118">
        <v>9600</v>
      </c>
      <c r="AA118" t="str">
        <f t="shared" ca="1" si="38"/>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0.79752249008931964</v>
      </c>
      <c r="E119">
        <f t="shared" ca="1" si="53"/>
        <v>0.3486629108369389</v>
      </c>
      <c r="F119">
        <f t="shared" ca="1" si="53"/>
        <v>3.6668029253009937E-2</v>
      </c>
      <c r="G119">
        <f t="shared" ca="1" si="53"/>
        <v>0.53115556064307567</v>
      </c>
      <c r="H119">
        <f t="shared" ca="1" si="53"/>
        <v>0.68100667425124739</v>
      </c>
      <c r="I119">
        <f t="shared" ca="1" si="53"/>
        <v>8.6717608379299649E-2</v>
      </c>
      <c r="M119" t="str">
        <f t="shared" ca="1" si="34"/>
        <v>지정 장비</v>
      </c>
      <c r="N119" t="str">
        <f t="shared" ca="1" si="35"/>
        <v>Equip4002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600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297</v>
      </c>
      <c r="W119">
        <v>1</v>
      </c>
      <c r="X119" t="s">
        <v>126</v>
      </c>
      <c r="Z119">
        <v>5300</v>
      </c>
      <c r="AA119" t="str">
        <f t="shared" ca="1" si="38"/>
        <v>fe</v>
      </c>
      <c r="AB119" t="s">
        <v>82</v>
      </c>
      <c r="AC119" t="s">
        <v>377</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0.88452270702590297</v>
      </c>
      <c r="E120">
        <f t="shared" ca="1" si="53"/>
        <v>0.79501999904798493</v>
      </c>
      <c r="F120">
        <f t="shared" ca="1" si="53"/>
        <v>0.28828925530275418</v>
      </c>
      <c r="G120">
        <f t="shared" ca="1" si="53"/>
        <v>0.33344363728439919</v>
      </c>
      <c r="H120">
        <f t="shared" ca="1" si="53"/>
        <v>0.63502215024699382</v>
      </c>
      <c r="I120">
        <f t="shared" ca="1" si="53"/>
        <v>0.47329880127097257</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0.79256303727413857</v>
      </c>
      <c r="E121">
        <f t="shared" ca="1" si="53"/>
        <v>0.29015540641856119</v>
      </c>
      <c r="F121">
        <f t="shared" ca="1" si="53"/>
        <v>0.90565242294181036</v>
      </c>
      <c r="G121">
        <f t="shared" ca="1" si="53"/>
        <v>0.72912562541201553</v>
      </c>
      <c r="H121">
        <f t="shared" ca="1" si="53"/>
        <v>0.68890759223471543</v>
      </c>
      <c r="I121">
        <f t="shared" ca="1" si="53"/>
        <v>0.36526358604007791</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0.95607946974455094</v>
      </c>
      <c r="E122">
        <f t="shared" ca="1" si="54"/>
        <v>0.55317840032490972</v>
      </c>
      <c r="F122">
        <f t="shared" ca="1" si="54"/>
        <v>4.0749361530895922E-2</v>
      </c>
      <c r="G122">
        <f t="shared" ca="1" si="54"/>
        <v>0.49345360995094179</v>
      </c>
      <c r="H122">
        <f t="shared" ca="1" si="54"/>
        <v>0.38962429728691139</v>
      </c>
      <c r="I122">
        <f t="shared" ca="1" si="54"/>
        <v>0.19658450151484552</v>
      </c>
      <c r="M122" t="str">
        <f t="shared" ca="1" si="34"/>
        <v>캐릭터 상자 영웅등급</v>
      </c>
      <c r="N122" t="str">
        <f t="shared" ca="1" si="35"/>
        <v>삭제</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149</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253</v>
      </c>
      <c r="W122">
        <v>1</v>
      </c>
      <c r="X122" t="s">
        <v>126</v>
      </c>
      <c r="Z122">
        <v>900</v>
      </c>
      <c r="AA122" t="str">
        <f t="shared" ca="1" si="38"/>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0.33739894191324293</v>
      </c>
      <c r="E123">
        <f t="shared" ca="1" si="54"/>
        <v>0.99695284468077017</v>
      </c>
      <c r="F123">
        <f t="shared" ca="1" si="54"/>
        <v>0.57987158688479401</v>
      </c>
      <c r="G123">
        <f t="shared" ca="1" si="54"/>
        <v>0.14826041593028094</v>
      </c>
      <c r="H123">
        <f t="shared" ca="1" si="54"/>
        <v>0.74963350020206132</v>
      </c>
      <c r="I123">
        <f t="shared" ca="1" si="54"/>
        <v>0.52168277197214608</v>
      </c>
      <c r="M123" t="str">
        <f t="shared" ca="1" si="34"/>
        <v>지정 장비</v>
      </c>
      <c r="N123" t="str">
        <f t="shared" ca="1" si="35"/>
        <v>Equip8302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94</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254</v>
      </c>
      <c r="W123">
        <v>1</v>
      </c>
      <c r="X123" t="s">
        <v>126</v>
      </c>
      <c r="Z123">
        <v>900</v>
      </c>
      <c r="AA123" t="str">
        <f t="shared" ca="1" si="38"/>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0.34142047599169167</v>
      </c>
      <c r="E124">
        <f t="shared" ca="1" si="54"/>
        <v>0.23252162606496318</v>
      </c>
      <c r="F124">
        <f t="shared" ca="1" si="54"/>
        <v>0.51360326860435657</v>
      </c>
      <c r="G124">
        <f t="shared" ca="1" si="54"/>
        <v>5.4759845537932783E-4</v>
      </c>
      <c r="H124">
        <f t="shared" ca="1" si="54"/>
        <v>0.76058986517196114</v>
      </c>
      <c r="I124">
        <f t="shared" ca="1" si="54"/>
        <v>0.70002362044905875</v>
      </c>
      <c r="M124" t="str">
        <f t="shared" ca="1" si="34"/>
        <v>안 지정 캐릭터 PP 영웅등급</v>
      </c>
      <c r="N124">
        <f t="shared" ca="1" si="35"/>
        <v>23252</v>
      </c>
      <c r="O124">
        <f t="shared" ca="1" si="36"/>
        <v>5</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1500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0.55739230108412385</v>
      </c>
      <c r="E125">
        <f t="shared" ca="1" si="54"/>
        <v>0.42599898444150575</v>
      </c>
      <c r="F125">
        <f t="shared" ca="1" si="54"/>
        <v>0.79857963341577753</v>
      </c>
      <c r="G125">
        <f t="shared" ca="1" si="54"/>
        <v>0.13467112576510343</v>
      </c>
      <c r="H125">
        <f t="shared" ca="1" si="54"/>
        <v>4.9938839236104982E-2</v>
      </c>
      <c r="I125">
        <f t="shared" ca="1" si="54"/>
        <v>0.95014639553324665</v>
      </c>
      <c r="M125" t="str">
        <f t="shared" ca="1" si="34"/>
        <v>안 지정 캐릭터 PP 일반등급</v>
      </c>
      <c r="N125">
        <f t="shared" ca="1" si="35"/>
        <v>42599</v>
      </c>
      <c r="O125">
        <f t="shared" ca="1" si="36"/>
        <v>8</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2400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389</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0.90948561025566654</v>
      </c>
      <c r="E126">
        <f t="shared" ca="1" si="54"/>
        <v>0.11549429872446293</v>
      </c>
      <c r="F126">
        <f t="shared" ca="1" si="54"/>
        <v>0.4883163071758434</v>
      </c>
      <c r="G126">
        <f t="shared" ca="1" si="54"/>
        <v>0.59930965050084217</v>
      </c>
      <c r="H126">
        <f t="shared" ca="1" si="54"/>
        <v>0.37373883952329268</v>
      </c>
      <c r="I126">
        <f t="shared" ca="1" si="54"/>
        <v>0.1754844929568401</v>
      </c>
      <c r="M126" t="str">
        <f t="shared" ca="1" si="34"/>
        <v>안 지정 캐릭터 PP 일반등급</v>
      </c>
      <c r="N126">
        <f t="shared" ca="1" si="35"/>
        <v>11549</v>
      </c>
      <c r="O126">
        <f t="shared" ca="1" si="36"/>
        <v>4</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1200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208</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0.5392410724908222</v>
      </c>
      <c r="E127">
        <f t="shared" ca="1" si="54"/>
        <v>0.96499635329203892</v>
      </c>
      <c r="F127">
        <f t="shared" ca="1" si="54"/>
        <v>0.13532160461387965</v>
      </c>
      <c r="G127">
        <f t="shared" ca="1" si="54"/>
        <v>0.57431544386960498</v>
      </c>
      <c r="H127">
        <f t="shared" ca="1" si="54"/>
        <v>0.4158967064988246</v>
      </c>
      <c r="I127">
        <f t="shared" ca="1" si="54"/>
        <v>0.23419844292761982</v>
      </c>
      <c r="M127" t="str">
        <f t="shared" ca="1" si="34"/>
        <v>안 지정 캐릭터 PP 영웅등급</v>
      </c>
      <c r="N127">
        <f t="shared" ca="1" si="35"/>
        <v>96499</v>
      </c>
      <c r="O127">
        <f t="shared" ca="1" si="36"/>
        <v>14</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4200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0.68626982654933821</v>
      </c>
      <c r="E128">
        <f t="shared" ca="1" si="54"/>
        <v>0.16743924018149914</v>
      </c>
      <c r="F128">
        <f t="shared" ca="1" si="54"/>
        <v>0.8067624273337175</v>
      </c>
      <c r="G128">
        <f t="shared" ca="1" si="54"/>
        <v>0.27427769116429923</v>
      </c>
      <c r="H128">
        <f t="shared" ca="1" si="54"/>
        <v>0.19228733865555836</v>
      </c>
      <c r="I128">
        <f t="shared" ca="1" si="54"/>
        <v>0.77344034295937414</v>
      </c>
      <c r="M128" t="str">
        <f t="shared" ca="1" si="34"/>
        <v>지정 장비</v>
      </c>
      <c r="N128" t="str">
        <f t="shared" ca="1" si="35"/>
        <v>Equip2002</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900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208</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0.72877977861860732</v>
      </c>
      <c r="E129">
        <f t="shared" ca="1" si="54"/>
        <v>0.32816973865911103</v>
      </c>
      <c r="F129">
        <f t="shared" ca="1" si="54"/>
        <v>0.48260902683410667</v>
      </c>
      <c r="G129">
        <f t="shared" ca="1" si="54"/>
        <v>0.67222687918886015</v>
      </c>
      <c r="H129">
        <f t="shared" ca="1" si="54"/>
        <v>0.44341821432263673</v>
      </c>
      <c r="I129">
        <f t="shared" ca="1" si="54"/>
        <v>0.74219275665860018</v>
      </c>
      <c r="M129" t="str">
        <f t="shared" ca="1" si="34"/>
        <v>지정 장비</v>
      </c>
      <c r="N129" t="str">
        <f t="shared" ca="1" si="35"/>
        <v>Equip3302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7800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244</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0.8963018601139543</v>
      </c>
      <c r="E130">
        <f t="shared" ca="1" si="54"/>
        <v>0.54141462706734367</v>
      </c>
      <c r="F130">
        <f t="shared" ca="1" si="54"/>
        <v>0.82403055262421765</v>
      </c>
      <c r="G130">
        <f t="shared" ca="1" si="54"/>
        <v>0.50191679794787847</v>
      </c>
      <c r="H130">
        <f t="shared" ca="1" si="54"/>
        <v>0.40543645205882584</v>
      </c>
      <c r="I130">
        <f t="shared" ca="1" si="54"/>
        <v>5.1446574373330445E-2</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0.61747336321003321</v>
      </c>
      <c r="E131">
        <f t="shared" ca="1" si="54"/>
        <v>6.5933273055590158E-2</v>
      </c>
      <c r="F131">
        <f t="shared" ca="1" si="54"/>
        <v>0.99820396529516098</v>
      </c>
      <c r="G131">
        <f t="shared" ca="1" si="54"/>
        <v>0.36951701727752462</v>
      </c>
      <c r="H131">
        <f t="shared" ca="1" si="54"/>
        <v>0.89421837593857167</v>
      </c>
      <c r="I131">
        <f t="shared" ca="1" si="54"/>
        <v>0.56373576926809765</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0.23558924385840219</v>
      </c>
      <c r="E132">
        <f t="shared" ca="1" si="65"/>
        <v>0.98707724371990269</v>
      </c>
      <c r="F132">
        <f t="shared" ca="1" si="65"/>
        <v>0.50376329659826291</v>
      </c>
      <c r="G132">
        <f t="shared" ca="1" si="65"/>
        <v>0.46965648794975789</v>
      </c>
      <c r="H132">
        <f t="shared" ca="1" si="65"/>
        <v>0.23116722930518241</v>
      </c>
      <c r="I132">
        <f t="shared" ca="1" si="65"/>
        <v>0.80862476490460067</v>
      </c>
      <c r="M132" t="str">
        <f t="shared" ca="1" si="56"/>
        <v>지정 장비</v>
      </c>
      <c r="N132" t="str">
        <f t="shared" ca="1" si="57"/>
        <v>Equip8302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97</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0.436494518585271</v>
      </c>
      <c r="E133">
        <f t="shared" ca="1" si="65"/>
        <v>0.75017552867773774</v>
      </c>
      <c r="F133">
        <f t="shared" ca="1" si="65"/>
        <v>0.58348186440797045</v>
      </c>
      <c r="G133">
        <f t="shared" ca="1" si="65"/>
        <v>0.26119777456269744</v>
      </c>
      <c r="H133">
        <f t="shared" ca="1" si="65"/>
        <v>0.80983065408988741</v>
      </c>
      <c r="I133">
        <f t="shared" ca="1" si="65"/>
        <v>0.42174026338472348</v>
      </c>
      <c r="M133" t="str">
        <f t="shared" ca="1" si="56"/>
        <v>지정 장비</v>
      </c>
      <c r="N133" t="str">
        <f t="shared" ca="1" si="57"/>
        <v>Equip6301</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35</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255</v>
      </c>
      <c r="W133">
        <v>1</v>
      </c>
      <c r="X133" t="s">
        <v>130</v>
      </c>
      <c r="Z133">
        <v>11</v>
      </c>
      <c r="AA133" t="str">
        <f t="shared" ca="1" si="60"/>
        <v>fe</v>
      </c>
      <c r="AB133" t="s">
        <v>82</v>
      </c>
      <c r="AC133" t="s">
        <v>381</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0.38926043309445624</v>
      </c>
      <c r="E134">
        <f t="shared" ca="1" si="65"/>
        <v>0.5438473015278511</v>
      </c>
      <c r="F134">
        <f t="shared" ca="1" si="65"/>
        <v>0.55331128373133398</v>
      </c>
      <c r="G134">
        <f t="shared" ca="1" si="65"/>
        <v>0.97986686800910916</v>
      </c>
      <c r="H134">
        <f t="shared" ca="1" si="65"/>
        <v>0.27478712668958571</v>
      </c>
      <c r="I134">
        <f t="shared" ca="1" si="65"/>
        <v>2.2854706191116736E-2</v>
      </c>
      <c r="M134" t="str">
        <f t="shared" ca="1" si="56"/>
        <v>안 지정 캐릭터 PP 영웅등급</v>
      </c>
      <c r="N134">
        <f t="shared" ca="1" si="57"/>
        <v>54384</v>
      </c>
      <c r="O134">
        <f t="shared" ca="1" si="58"/>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2700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0.16091685514311305</v>
      </c>
      <c r="E135">
        <f t="shared" ca="1" si="65"/>
        <v>0.17524669438917395</v>
      </c>
      <c r="F135">
        <f t="shared" ca="1" si="65"/>
        <v>0.58934724023289675</v>
      </c>
      <c r="G135">
        <f t="shared" ca="1" si="65"/>
        <v>0.65563408317256799</v>
      </c>
      <c r="H135">
        <f t="shared" ca="1" si="65"/>
        <v>0.27553216542099535</v>
      </c>
      <c r="I135">
        <f t="shared" ca="1" si="65"/>
        <v>0.4460129437394339</v>
      </c>
      <c r="M135" t="str">
        <f t="shared" ca="1" si="56"/>
        <v>안 지정 캐릭터 PP 영웅등급</v>
      </c>
      <c r="N135">
        <f t="shared" ca="1" si="57"/>
        <v>17524</v>
      </c>
      <c r="O135">
        <f t="shared" ca="1" si="58"/>
        <v>5</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1500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382</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2.2418409536318684E-2</v>
      </c>
      <c r="E136">
        <f t="shared" ca="1" si="65"/>
        <v>9.4383198275553859E-2</v>
      </c>
      <c r="F136">
        <f t="shared" ca="1" si="65"/>
        <v>0.82948475482800954</v>
      </c>
      <c r="G136">
        <f t="shared" ca="1" si="65"/>
        <v>0.27930551354511091</v>
      </c>
      <c r="H136">
        <f t="shared" ca="1" si="65"/>
        <v>8.8857945072401745E-2</v>
      </c>
      <c r="I136">
        <f t="shared" ca="1" si="65"/>
        <v>0.96708655714006042</v>
      </c>
      <c r="M136" t="str">
        <f t="shared" ca="1" si="56"/>
        <v>안 지정 캐릭터 PP 일반등급</v>
      </c>
      <c r="N136">
        <f t="shared" ca="1" si="57"/>
        <v>9438</v>
      </c>
      <c r="O136">
        <f t="shared" ca="1" si="58"/>
        <v>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1200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0.5207220508008894</v>
      </c>
      <c r="E137">
        <f t="shared" ca="1" si="65"/>
        <v>0.44758277759295251</v>
      </c>
      <c r="F137">
        <f t="shared" ca="1" si="65"/>
        <v>0.34861332783376098</v>
      </c>
      <c r="G137">
        <f t="shared" ca="1" si="65"/>
        <v>0.2820621947112818</v>
      </c>
      <c r="H137">
        <f t="shared" ca="1" si="65"/>
        <v>0.26501936158886163</v>
      </c>
      <c r="I137">
        <f t="shared" ca="1" si="65"/>
        <v>0.95923590066704112</v>
      </c>
      <c r="M137" t="str">
        <f t="shared" ca="1" si="56"/>
        <v>안 지정 캐릭터 PP 영웅등급</v>
      </c>
      <c r="N137">
        <f t="shared" ca="1" si="57"/>
        <v>44758</v>
      </c>
      <c r="O137">
        <f t="shared" ca="1" si="58"/>
        <v>8</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2400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383</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0.63807905367064144</v>
      </c>
      <c r="E138">
        <f t="shared" ca="1" si="65"/>
        <v>3.9278142432640939E-2</v>
      </c>
      <c r="F138">
        <f t="shared" ca="1" si="65"/>
        <v>0.98234140643897239</v>
      </c>
      <c r="G138">
        <f t="shared" ca="1" si="65"/>
        <v>0.97798706456799045</v>
      </c>
      <c r="H138">
        <f t="shared" ca="1" si="65"/>
        <v>0.59446076954316285</v>
      </c>
      <c r="I138">
        <f t="shared" ca="1" si="65"/>
        <v>0.63831438709205246</v>
      </c>
      <c r="M138" t="str">
        <f t="shared" ca="1" si="56"/>
        <v>지정 장비</v>
      </c>
      <c r="N138" t="str">
        <f t="shared" ca="1" si="57"/>
        <v>Equip0201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3200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198</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0.98211453914741409</v>
      </c>
      <c r="E139">
        <f t="shared" ca="1" si="65"/>
        <v>0.49315453831649969</v>
      </c>
      <c r="F139">
        <f t="shared" ca="1" si="65"/>
        <v>0.56636629084356127</v>
      </c>
      <c r="G139">
        <f t="shared" ca="1" si="65"/>
        <v>7.7322653355546778E-2</v>
      </c>
      <c r="H139">
        <f t="shared" ca="1" si="65"/>
        <v>0.50507091050295982</v>
      </c>
      <c r="I139">
        <f t="shared" ca="1" si="65"/>
        <v>0.6949187873143069</v>
      </c>
      <c r="M139" t="str">
        <f t="shared" ca="1" si="56"/>
        <v>지정 장비</v>
      </c>
      <c r="N139" t="str">
        <f t="shared" ca="1" si="57"/>
        <v>Equip5302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12</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190</v>
      </c>
      <c r="W139">
        <v>1</v>
      </c>
      <c r="X139" t="s">
        <v>126</v>
      </c>
      <c r="Z139">
        <v>7800</v>
      </c>
      <c r="AA139" t="str">
        <f t="shared" ca="1" si="60"/>
        <v>fe</v>
      </c>
      <c r="AB139" t="s">
        <v>82</v>
      </c>
      <c r="AC139" t="s">
        <v>391</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0.9829111732186413</v>
      </c>
      <c r="E140">
        <f t="shared" ca="1" si="65"/>
        <v>0.78378158128227782</v>
      </c>
      <c r="F140">
        <f t="shared" ca="1" si="65"/>
        <v>0.76145007330432912</v>
      </c>
      <c r="G140">
        <f t="shared" ca="1" si="65"/>
        <v>0.90783658546838297</v>
      </c>
      <c r="H140">
        <f t="shared" ca="1" si="65"/>
        <v>2.1505390470169972E-2</v>
      </c>
      <c r="I140">
        <f t="shared" ca="1" si="65"/>
        <v>0.90270492463505014</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384</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0.806511801973121</v>
      </c>
      <c r="E141">
        <f t="shared" ca="1" si="65"/>
        <v>0.26270774145103237</v>
      </c>
      <c r="F141">
        <f t="shared" ca="1" si="65"/>
        <v>0.37364786630609081</v>
      </c>
      <c r="G141">
        <f t="shared" ca="1" si="65"/>
        <v>0.47549883231701584</v>
      </c>
      <c r="H141">
        <f t="shared" ca="1" si="65"/>
        <v>0.3515821609191333</v>
      </c>
      <c r="I141">
        <f t="shared" ca="1" si="65"/>
        <v>0.47661634492139648</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385</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0.2869732032061264</v>
      </c>
      <c r="E142">
        <f t="shared" ca="1" si="66"/>
        <v>0.23802901224226702</v>
      </c>
      <c r="F142">
        <f t="shared" ca="1" si="66"/>
        <v>0.86638603577372042</v>
      </c>
      <c r="G142">
        <f t="shared" ca="1" si="66"/>
        <v>0.65131180797295574</v>
      </c>
      <c r="H142">
        <f t="shared" ca="1" si="66"/>
        <v>0.89834048579052295</v>
      </c>
      <c r="I142">
        <f t="shared" ca="1" si="66"/>
        <v>0.22833180973240974</v>
      </c>
      <c r="M142" t="str">
        <f t="shared" ca="1" si="56"/>
        <v>지정 장비</v>
      </c>
      <c r="N142" t="str">
        <f t="shared" ca="1" si="57"/>
        <v>Equip2002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600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240</v>
      </c>
      <c r="W142">
        <v>1</v>
      </c>
      <c r="X142" t="s">
        <v>126</v>
      </c>
      <c r="Z142">
        <v>7700</v>
      </c>
      <c r="AA142" t="str">
        <f t="shared" ca="1" si="60"/>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0.68417243897576518</v>
      </c>
      <c r="E143">
        <f t="shared" ca="1" si="66"/>
        <v>0.44886888041530937</v>
      </c>
      <c r="F143">
        <f t="shared" ca="1" si="66"/>
        <v>0.6021121022801853</v>
      </c>
      <c r="G143">
        <f t="shared" ca="1" si="66"/>
        <v>0.4539495148156637</v>
      </c>
      <c r="H143">
        <f t="shared" ca="1" si="66"/>
        <v>0.67640492819210718</v>
      </c>
      <c r="I143">
        <f t="shared" ca="1" si="66"/>
        <v>0.55559068709988579</v>
      </c>
      <c r="M143" t="str">
        <f t="shared" ca="1" si="56"/>
        <v>지정 장비</v>
      </c>
      <c r="N143" t="str">
        <f t="shared" ca="1" si="57"/>
        <v>Equip4001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800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245</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0.10815975795050647</v>
      </c>
      <c r="E144">
        <f t="shared" ca="1" si="66"/>
        <v>0.86781064953153397</v>
      </c>
      <c r="F144">
        <f t="shared" ca="1" si="66"/>
        <v>0.96960633020445219</v>
      </c>
      <c r="G144">
        <f t="shared" ca="1" si="66"/>
        <v>0.60876444856334389</v>
      </c>
      <c r="H144">
        <f t="shared" ca="1" si="66"/>
        <v>0.18482819391371741</v>
      </c>
      <c r="I144">
        <f t="shared" ca="1" si="66"/>
        <v>0.177263266945627</v>
      </c>
      <c r="M144" t="str">
        <f t="shared" ca="1" si="56"/>
        <v>안 지정 캐릭터 PP 영웅등급</v>
      </c>
      <c r="N144">
        <f t="shared" ca="1" si="57"/>
        <v>86781</v>
      </c>
      <c r="O144">
        <f t="shared" ca="1" si="58"/>
        <v>13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386</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0.97044748412914483</v>
      </c>
      <c r="E145">
        <f t="shared" ca="1" si="66"/>
        <v>0.13828294591071211</v>
      </c>
      <c r="F145">
        <f t="shared" ca="1" si="66"/>
        <v>0.40402298765471722</v>
      </c>
      <c r="G145">
        <f t="shared" ca="1" si="66"/>
        <v>0.13022216962586319</v>
      </c>
      <c r="H145">
        <f t="shared" ca="1" si="66"/>
        <v>0.65917878523528184</v>
      </c>
      <c r="I145">
        <f t="shared" ca="1" si="66"/>
        <v>0.43324042299163756</v>
      </c>
      <c r="M145" t="str">
        <f t="shared" ca="1" si="56"/>
        <v>안 지정 캐릭터 PP 일반등급</v>
      </c>
      <c r="N145">
        <f t="shared" ca="1" si="57"/>
        <v>13828</v>
      </c>
      <c r="O145">
        <f t="shared" ca="1" si="58"/>
        <v>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379</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0.97437774352723472</v>
      </c>
      <c r="E146">
        <f t="shared" ca="1" si="66"/>
        <v>0.14951967649254305</v>
      </c>
      <c r="F146">
        <f t="shared" ca="1" si="66"/>
        <v>0.81464420073458876</v>
      </c>
      <c r="G146">
        <f t="shared" ca="1" si="66"/>
        <v>0.89831777610068109</v>
      </c>
      <c r="H146">
        <f t="shared" ca="1" si="66"/>
        <v>0.77461727677073422</v>
      </c>
      <c r="I146">
        <f t="shared" ca="1" si="66"/>
        <v>0.66732462871024278</v>
      </c>
      <c r="M146" t="str">
        <f t="shared" ca="1" si="56"/>
        <v>안 지정 캐릭터 PP 일반등급</v>
      </c>
      <c r="N146">
        <f t="shared" ca="1" si="57"/>
        <v>14951</v>
      </c>
      <c r="O146">
        <f t="shared" ca="1" si="58"/>
        <v>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387</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0.21165956905809535</v>
      </c>
      <c r="E147">
        <f t="shared" ca="1" si="66"/>
        <v>0.41374163325916913</v>
      </c>
      <c r="F147">
        <f t="shared" ca="1" si="66"/>
        <v>0.77009057115260449</v>
      </c>
      <c r="G147">
        <f t="shared" ca="1" si="66"/>
        <v>0.4618256484755342</v>
      </c>
      <c r="H147">
        <f t="shared" ca="1" si="66"/>
        <v>0.32382057625075233</v>
      </c>
      <c r="I147">
        <f t="shared" ca="1" si="66"/>
        <v>0.60758273528002527</v>
      </c>
      <c r="M147" t="str">
        <f t="shared" ca="1" si="56"/>
        <v>지정 장비</v>
      </c>
      <c r="N147" t="str">
        <f t="shared" ca="1" si="57"/>
        <v>Equip3202</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3100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280</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0.43282520352290832</v>
      </c>
      <c r="E148">
        <f t="shared" ca="1" si="66"/>
        <v>9.0591504039876813E-2</v>
      </c>
      <c r="F148">
        <f t="shared" ca="1" si="66"/>
        <v>0.94874966934569394</v>
      </c>
      <c r="G148">
        <f t="shared" ca="1" si="66"/>
        <v>8.3041503017194485E-2</v>
      </c>
      <c r="H148">
        <f t="shared" ca="1" si="66"/>
        <v>8.9108876811057058E-3</v>
      </c>
      <c r="I148">
        <f t="shared" ca="1" si="66"/>
        <v>7.3719299869486887E-3</v>
      </c>
      <c r="M148" t="str">
        <f t="shared" ca="1" si="56"/>
        <v>지정 장비</v>
      </c>
      <c r="N148" t="str">
        <f t="shared" ca="1" si="57"/>
        <v>Equip1002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600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186</v>
      </c>
      <c r="W148">
        <v>1</v>
      </c>
      <c r="X148" t="s">
        <v>126</v>
      </c>
      <c r="Z148">
        <v>7600</v>
      </c>
      <c r="AA148" t="str">
        <f t="shared" ca="1" si="60"/>
        <v>fe</v>
      </c>
      <c r="AB148" t="s">
        <v>82</v>
      </c>
      <c r="AC148" t="s">
        <v>198</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0.74015567897265255</v>
      </c>
      <c r="E149">
        <f t="shared" ca="1" si="66"/>
        <v>0.39103744975788857</v>
      </c>
      <c r="F149">
        <f t="shared" ca="1" si="66"/>
        <v>0.74876744737071388</v>
      </c>
      <c r="G149">
        <f t="shared" ca="1" si="66"/>
        <v>0.4851249480696922</v>
      </c>
      <c r="H149">
        <f t="shared" ca="1" si="66"/>
        <v>0.69848965114036998</v>
      </c>
      <c r="I149">
        <f t="shared" ca="1" si="66"/>
        <v>0.65439036668135031</v>
      </c>
      <c r="M149" t="str">
        <f t="shared" ca="1" si="56"/>
        <v>지정 장비</v>
      </c>
      <c r="N149" t="str">
        <f t="shared" ca="1" si="57"/>
        <v>Equip4202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3200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182</v>
      </c>
      <c r="W149">
        <v>1</v>
      </c>
      <c r="X149" t="s">
        <v>126</v>
      </c>
      <c r="Z149">
        <v>5100</v>
      </c>
      <c r="AA149" t="str">
        <f t="shared" ca="1" si="60"/>
        <v>fe</v>
      </c>
      <c r="AB149" t="s">
        <v>82</v>
      </c>
      <c r="AC149" t="s">
        <v>190</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0.62405493506456011</v>
      </c>
      <c r="E150">
        <f t="shared" ca="1" si="66"/>
        <v>0.94549786841840577</v>
      </c>
      <c r="F150">
        <f t="shared" ca="1" si="66"/>
        <v>0.44409711607193225</v>
      </c>
      <c r="G150">
        <f t="shared" ca="1" si="66"/>
        <v>0.96493894700201077</v>
      </c>
      <c r="H150">
        <f t="shared" ca="1" si="66"/>
        <v>0.89875312266391638</v>
      </c>
      <c r="I150">
        <f t="shared" ca="1" si="66"/>
        <v>0.44084951613861179</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0.74498527244139101</v>
      </c>
      <c r="E151">
        <f t="shared" ca="1" si="66"/>
        <v>0.95966005285119238</v>
      </c>
      <c r="F151">
        <f t="shared" ca="1" si="66"/>
        <v>0.40154284043826849</v>
      </c>
      <c r="G151">
        <f t="shared" ca="1" si="66"/>
        <v>0.17744952380468793</v>
      </c>
      <c r="H151">
        <f t="shared" ca="1" si="66"/>
        <v>0.76101412486092934</v>
      </c>
      <c r="I151">
        <f t="shared" ca="1" si="66"/>
        <v>0.59906069661790495</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0.79197124532371133</v>
      </c>
      <c r="E152">
        <f t="shared" ca="1" si="67"/>
        <v>0.19060452588348142</v>
      </c>
      <c r="F152">
        <f t="shared" ca="1" si="67"/>
        <v>0.10511388440306757</v>
      </c>
      <c r="G152">
        <f t="shared" ca="1" si="67"/>
        <v>0.32660653611411938</v>
      </c>
      <c r="H152">
        <f t="shared" ca="1" si="67"/>
        <v>0.9835986037821054</v>
      </c>
      <c r="I152">
        <f t="shared" ca="1" si="67"/>
        <v>0.76436332005721863</v>
      </c>
      <c r="M152" t="str">
        <f t="shared" ca="1" si="56"/>
        <v>지정 장비</v>
      </c>
      <c r="N152" t="str">
        <f t="shared" ca="1" si="57"/>
        <v>Equip1202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5</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207</v>
      </c>
      <c r="W152">
        <v>1</v>
      </c>
      <c r="X152" t="s">
        <v>126</v>
      </c>
      <c r="Z152">
        <v>3400</v>
      </c>
      <c r="AA152" t="str">
        <f t="shared" ca="1" si="60"/>
        <v>fe</v>
      </c>
      <c r="AB152" t="s">
        <v>82</v>
      </c>
      <c r="AC152" t="s">
        <v>388</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0.72708308557641621</v>
      </c>
      <c r="E153">
        <f t="shared" ca="1" si="67"/>
        <v>0.64173463874159009</v>
      </c>
      <c r="F153">
        <f t="shared" ca="1" si="67"/>
        <v>0.99076959222572869</v>
      </c>
      <c r="G153">
        <f t="shared" ca="1" si="67"/>
        <v>0.5872984541875711</v>
      </c>
      <c r="H153">
        <f t="shared" ca="1" si="67"/>
        <v>0.82542381423197098</v>
      </c>
      <c r="I153">
        <f t="shared" ca="1" si="67"/>
        <v>0.71616095985921435</v>
      </c>
      <c r="M153" t="str">
        <f t="shared" ca="1" si="56"/>
        <v>지정 장비</v>
      </c>
      <c r="N153" t="str">
        <f t="shared" ca="1" si="57"/>
        <v>Equip5301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7700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0.94137293777730824</v>
      </c>
      <c r="E154">
        <f t="shared" ca="1" si="67"/>
        <v>0.87012908854996496</v>
      </c>
      <c r="F154">
        <f t="shared" ca="1" si="67"/>
        <v>0.21229312841925296</v>
      </c>
      <c r="G154">
        <f t="shared" ca="1" si="67"/>
        <v>0.4678530145882055</v>
      </c>
      <c r="H154">
        <f t="shared" ca="1" si="67"/>
        <v>0.53232501816688393</v>
      </c>
      <c r="I154">
        <f t="shared" ca="1" si="67"/>
        <v>0.49440853926545403</v>
      </c>
      <c r="M154" t="str">
        <f t="shared" ca="1" si="56"/>
        <v>안 지정 캐릭터 PP 영웅등급</v>
      </c>
      <c r="N154">
        <f t="shared" ca="1" si="57"/>
        <v>87012</v>
      </c>
      <c r="O154">
        <f t="shared" ca="1" si="58"/>
        <v>13</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3900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379</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0.76334151618416202</v>
      </c>
      <c r="E155">
        <f t="shared" ca="1" si="67"/>
        <v>0.41556848261319412</v>
      </c>
      <c r="F155">
        <f t="shared" ca="1" si="67"/>
        <v>0.41133635595505147</v>
      </c>
      <c r="G155">
        <f t="shared" ca="1" si="67"/>
        <v>0.67036849529623155</v>
      </c>
      <c r="H155">
        <f t="shared" ca="1" si="67"/>
        <v>0.547849819658766</v>
      </c>
      <c r="I155">
        <f t="shared" ca="1" si="67"/>
        <v>0.70191714485692047</v>
      </c>
      <c r="M155" t="str">
        <f t="shared" ca="1" si="56"/>
        <v>안 지정 캐릭터 PP 일반등급</v>
      </c>
      <c r="N155">
        <f t="shared" ca="1" si="57"/>
        <v>41556</v>
      </c>
      <c r="O155">
        <f t="shared" ca="1" si="58"/>
        <v>7</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2100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390</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0.81195047624533589</v>
      </c>
      <c r="E156">
        <f t="shared" ca="1" si="67"/>
        <v>0.82368353686116269</v>
      </c>
      <c r="F156">
        <f t="shared" ca="1" si="67"/>
        <v>0.85773214569790046</v>
      </c>
      <c r="G156">
        <f t="shared" ca="1" si="67"/>
        <v>0.8044950831843064</v>
      </c>
      <c r="H156">
        <f t="shared" ca="1" si="67"/>
        <v>0.86420301887087003</v>
      </c>
      <c r="I156">
        <f t="shared" ca="1" si="67"/>
        <v>0.745605617783899</v>
      </c>
      <c r="M156" t="str">
        <f t="shared" ca="1" si="56"/>
        <v>안 지정 캐릭터 PP 일반등급</v>
      </c>
      <c r="N156">
        <f t="shared" ca="1" si="57"/>
        <v>82368</v>
      </c>
      <c r="O156">
        <f t="shared" ca="1" si="58"/>
        <v>12</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3600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0.74399869167484722</v>
      </c>
      <c r="E157">
        <f t="shared" ca="1" si="67"/>
        <v>0.24645543098990086</v>
      </c>
      <c r="F157">
        <f t="shared" ca="1" si="67"/>
        <v>0.79053647332191124</v>
      </c>
      <c r="G157">
        <f t="shared" ca="1" si="67"/>
        <v>0.49418092877265163</v>
      </c>
      <c r="H157">
        <f t="shared" ca="1" si="67"/>
        <v>0.29472954135358176</v>
      </c>
      <c r="I157">
        <f t="shared" ca="1" si="67"/>
        <v>0.202688836251813</v>
      </c>
      <c r="M157" t="str">
        <f t="shared" ca="1" si="56"/>
        <v>안 지정 캐릭터 PP 영웅등급</v>
      </c>
      <c r="N157">
        <f t="shared" ca="1" si="57"/>
        <v>24645</v>
      </c>
      <c r="O157">
        <f t="shared" ca="1" si="58"/>
        <v>5</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1500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280</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0.88447591200822284</v>
      </c>
      <c r="E158">
        <f t="shared" ca="1" si="67"/>
        <v>0.53184194133427387</v>
      </c>
      <c r="F158">
        <f t="shared" ca="1" si="67"/>
        <v>0.51326659720021095</v>
      </c>
      <c r="G158">
        <f t="shared" ca="1" si="67"/>
        <v>0.73599245180797657</v>
      </c>
      <c r="H158">
        <f t="shared" ca="1" si="67"/>
        <v>0.78130294814595691</v>
      </c>
      <c r="I158">
        <f t="shared" ca="1" si="67"/>
        <v>0.3274776313258535</v>
      </c>
      <c r="M158" t="str">
        <f t="shared" ca="1" si="56"/>
        <v>지정 장비</v>
      </c>
      <c r="N158" t="str">
        <f t="shared" ca="1" si="57"/>
        <v>Equip6101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3300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194</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0.20399017014186049</v>
      </c>
      <c r="E159">
        <f t="shared" ca="1" si="67"/>
        <v>0.85311135887124057</v>
      </c>
      <c r="F159">
        <f t="shared" ca="1" si="67"/>
        <v>0.1473683579010171</v>
      </c>
      <c r="G159">
        <f t="shared" ca="1" si="67"/>
        <v>0.97366886817455267</v>
      </c>
      <c r="H159">
        <f t="shared" ca="1" si="67"/>
        <v>2.7478423915090477E-2</v>
      </c>
      <c r="I159">
        <f t="shared" ca="1" si="67"/>
        <v>0.71293346872661267</v>
      </c>
      <c r="M159" t="str">
        <f t="shared" ca="1" si="56"/>
        <v>지정 장비</v>
      </c>
      <c r="N159" t="str">
        <f t="shared" ca="1" si="57"/>
        <v>Equip8201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29600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242</v>
      </c>
      <c r="W159">
        <v>1</v>
      </c>
      <c r="X159" t="s">
        <v>126</v>
      </c>
      <c r="Z159">
        <v>29300</v>
      </c>
      <c r="AA159" t="str">
        <f t="shared" ca="1" si="60"/>
        <v>fe</v>
      </c>
      <c r="AB159" t="s">
        <v>82</v>
      </c>
      <c r="AC159" t="s">
        <v>185</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0.14640570164696165</v>
      </c>
      <c r="E160">
        <f t="shared" ca="1" si="67"/>
        <v>0.40136838243744255</v>
      </c>
      <c r="F160">
        <f t="shared" ca="1" si="67"/>
        <v>0.17732764021317049</v>
      </c>
      <c r="G160">
        <f t="shared" ca="1" si="67"/>
        <v>0.36880926436009265</v>
      </c>
      <c r="H160">
        <f t="shared" ca="1" si="67"/>
        <v>3.6699004121171441E-2</v>
      </c>
      <c r="I160">
        <f t="shared" ca="1" si="67"/>
        <v>0.32219581645702366</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0.38755064072724077</v>
      </c>
      <c r="E161">
        <f t="shared" ca="1" si="67"/>
        <v>0.48174040323978295</v>
      </c>
      <c r="F161">
        <f t="shared" ca="1" si="67"/>
        <v>0.67780356006579467</v>
      </c>
      <c r="G161">
        <f t="shared" ca="1" si="67"/>
        <v>0.16747796530876324</v>
      </c>
      <c r="H161">
        <f t="shared" ca="1" si="67"/>
        <v>0.20858479037038868</v>
      </c>
      <c r="I161">
        <f t="shared" ca="1" si="67"/>
        <v>0.27088908915310195</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0.11607749543873502</v>
      </c>
      <c r="E162">
        <f t="shared" ca="1" si="68"/>
        <v>0.1733000965825533</v>
      </c>
      <c r="F162">
        <f t="shared" ca="1" si="68"/>
        <v>0.1369952720895381</v>
      </c>
      <c r="G162">
        <f t="shared" ca="1" si="68"/>
        <v>0.90425806406270959</v>
      </c>
      <c r="H162">
        <f t="shared" ca="1" si="68"/>
        <v>0.91646749160256979</v>
      </c>
      <c r="I162">
        <f t="shared" ca="1" si="68"/>
        <v>0.70028997025150497</v>
      </c>
      <c r="M162" t="str">
        <f t="shared" ca="1" si="56"/>
        <v>지정 장비</v>
      </c>
      <c r="N162" t="str">
        <f t="shared" ca="1" si="57"/>
        <v>Equip1201</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3200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190</v>
      </c>
      <c r="W162">
        <v>1</v>
      </c>
      <c r="X162" t="s">
        <v>126</v>
      </c>
      <c r="Z162">
        <v>8300</v>
      </c>
      <c r="AA162" t="str">
        <f t="shared" ca="1" si="60"/>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0.75150210700790465</v>
      </c>
      <c r="E163">
        <f t="shared" ca="1" si="68"/>
        <v>6.7071521338584073E-2</v>
      </c>
      <c r="F163">
        <f t="shared" ca="1" si="68"/>
        <v>0.38101303883394411</v>
      </c>
      <c r="G163">
        <f t="shared" ca="1" si="68"/>
        <v>0.20711958647520345</v>
      </c>
      <c r="H163">
        <f t="shared" ca="1" si="68"/>
        <v>0.58662114165913803</v>
      </c>
      <c r="I163">
        <f t="shared" ca="1" si="68"/>
        <v>0.7388610264997989</v>
      </c>
      <c r="M163" t="str">
        <f t="shared" ca="1" si="56"/>
        <v>지정 장비</v>
      </c>
      <c r="N163" t="str">
        <f t="shared" ca="1" si="57"/>
        <v>Equip0201</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5</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184</v>
      </c>
      <c r="W163">
        <v>1</v>
      </c>
      <c r="X163" t="s">
        <v>130</v>
      </c>
      <c r="Z163">
        <v>4</v>
      </c>
      <c r="AA163" t="str">
        <f t="shared" ca="1" si="60"/>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0.79002981942429762</v>
      </c>
      <c r="E164">
        <f t="shared" ca="1" si="68"/>
        <v>0.39659798644655808</v>
      </c>
      <c r="F164">
        <f t="shared" ca="1" si="68"/>
        <v>0.3429053171193317</v>
      </c>
      <c r="G164">
        <f t="shared" ca="1" si="68"/>
        <v>0.18659193159296183</v>
      </c>
      <c r="H164">
        <f t="shared" ca="1" si="68"/>
        <v>0.72119939187104976</v>
      </c>
      <c r="I164">
        <f t="shared" ca="1" si="68"/>
        <v>0.47374281301253263</v>
      </c>
      <c r="M164" t="str">
        <f t="shared" ca="1" si="56"/>
        <v>안 지정 캐릭터 PP 영웅등급</v>
      </c>
      <c r="N164">
        <f t="shared" ca="1" si="57"/>
        <v>39659</v>
      </c>
      <c r="O164">
        <f t="shared" ca="1" si="58"/>
        <v>7</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fe</v>
      </c>
      <c r="AB164" t="s">
        <v>82</v>
      </c>
      <c r="AC164" t="s">
        <v>416</v>
      </c>
      <c r="AD164">
        <v>1</v>
      </c>
      <c r="AE164" t="s">
        <v>429</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0.30228453221290652</v>
      </c>
      <c r="E165">
        <f t="shared" ca="1" si="68"/>
        <v>0.26306370921551447</v>
      </c>
      <c r="F165">
        <f t="shared" ca="1" si="68"/>
        <v>0.76659097672775867</v>
      </c>
      <c r="G165">
        <f t="shared" ca="1" si="68"/>
        <v>0.31463563225394831</v>
      </c>
      <c r="H165">
        <f t="shared" ca="1" si="68"/>
        <v>0.86265960803919306</v>
      </c>
      <c r="I165">
        <f t="shared" ca="1" si="68"/>
        <v>0.71640584255336237</v>
      </c>
      <c r="M165" t="str">
        <f t="shared" ca="1" si="56"/>
        <v>안 지정 캐릭터 PP 일반등급</v>
      </c>
      <c r="N165">
        <f t="shared" ca="1" si="57"/>
        <v>26306</v>
      </c>
      <c r="O165">
        <f t="shared" ca="1" si="58"/>
        <v>6</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1800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uph</v>
      </c>
      <c r="AB165" t="s">
        <v>91</v>
      </c>
      <c r="AC165">
        <v>86575</v>
      </c>
      <c r="AD165">
        <v>14</v>
      </c>
      <c r="AE165" t="s">
        <v>417</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0.30939256051028552</v>
      </c>
      <c r="E166">
        <f t="shared" ca="1" si="68"/>
        <v>0.74568527064944945</v>
      </c>
      <c r="F166">
        <f t="shared" ca="1" si="68"/>
        <v>0.10457926413022711</v>
      </c>
      <c r="G166">
        <f t="shared" ca="1" si="68"/>
        <v>0.50189235414915667</v>
      </c>
      <c r="H166">
        <f t="shared" ca="1" si="68"/>
        <v>0.69059011142039461</v>
      </c>
      <c r="I166">
        <f t="shared" ca="1" si="68"/>
        <v>0.38908979298830038</v>
      </c>
      <c r="M166" t="str">
        <f t="shared" ca="1" si="56"/>
        <v>안 지정 캐릭터 PP 일반등급</v>
      </c>
      <c r="N166">
        <f t="shared" ca="1" si="57"/>
        <v>74568</v>
      </c>
      <c r="O166">
        <f t="shared" ca="1" si="58"/>
        <v>11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3300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fe</v>
      </c>
      <c r="AB166" t="s">
        <v>82</v>
      </c>
      <c r="AC166" t="s">
        <v>415</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0.48242245926163474</v>
      </c>
      <c r="E167">
        <f t="shared" ca="1" si="68"/>
        <v>0.38909037649353517</v>
      </c>
      <c r="F167">
        <f t="shared" ca="1" si="68"/>
        <v>1.8958776063630278E-2</v>
      </c>
      <c r="G167">
        <f t="shared" ca="1" si="68"/>
        <v>0.61052750003572021</v>
      </c>
      <c r="H167">
        <f t="shared" ca="1" si="68"/>
        <v>0.94784150284720925</v>
      </c>
      <c r="I167">
        <f t="shared" ca="1" si="68"/>
        <v>0.1410240481678916</v>
      </c>
      <c r="M167" t="str">
        <f t="shared" ca="1" si="56"/>
        <v>지정 장비</v>
      </c>
      <c r="N167" t="str">
        <f t="shared" ca="1" si="57"/>
        <v>Equip3201</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2600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0.63805872539758379</v>
      </c>
      <c r="E168">
        <f t="shared" ca="1" si="68"/>
        <v>0.7526523367517568</v>
      </c>
      <c r="F168">
        <f t="shared" ca="1" si="68"/>
        <v>0.53439258632054698</v>
      </c>
      <c r="G168">
        <f t="shared" ca="1" si="68"/>
        <v>0.41471739982938682</v>
      </c>
      <c r="H168">
        <f t="shared" ca="1" si="68"/>
        <v>0.23482302382616882</v>
      </c>
      <c r="I168">
        <f t="shared" ca="1" si="68"/>
        <v>0.4834532168670902</v>
      </c>
      <c r="M168" t="str">
        <f t="shared" ca="1" si="56"/>
        <v>지정 장비</v>
      </c>
      <c r="N168" t="str">
        <f t="shared" ca="1" si="57"/>
        <v>Equip7101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3500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183</v>
      </c>
      <c r="W168">
        <v>1</v>
      </c>
      <c r="X168" t="s">
        <v>130</v>
      </c>
      <c r="Z168">
        <v>14</v>
      </c>
      <c r="AA168" t="str">
        <f t="shared" ca="1" si="60"/>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7.5728147365707432E-2</v>
      </c>
      <c r="E169">
        <f t="shared" ca="1" si="68"/>
        <v>0.17457721545097216</v>
      </c>
      <c r="F169">
        <f t="shared" ca="1" si="68"/>
        <v>7.453209616999823E-2</v>
      </c>
      <c r="G169">
        <f t="shared" ca="1" si="68"/>
        <v>0.17247105782545691</v>
      </c>
      <c r="H169">
        <f t="shared" ca="1" si="68"/>
        <v>0.52890717368428719</v>
      </c>
      <c r="I169">
        <f t="shared" ca="1" si="68"/>
        <v>0.43206524791220513</v>
      </c>
      <c r="M169" t="str">
        <f t="shared" ca="1" si="56"/>
        <v>지정 장비</v>
      </c>
      <c r="N169" t="str">
        <f t="shared" ca="1" si="57"/>
        <v>Equip2001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700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190</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0.22992952152749324</v>
      </c>
      <c r="E170">
        <f t="shared" ca="1" si="68"/>
        <v>0.19703262472495975</v>
      </c>
      <c r="F170">
        <f t="shared" ca="1" si="68"/>
        <v>0.83078427742553418</v>
      </c>
      <c r="G170">
        <f t="shared" ca="1" si="68"/>
        <v>0.47769930444423692</v>
      </c>
      <c r="H170">
        <f t="shared" ca="1" si="68"/>
        <v>0.90129092384302012</v>
      </c>
      <c r="I170">
        <f t="shared" ca="1" si="68"/>
        <v>0.16678923408351665</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419</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0.94488011702732355</v>
      </c>
      <c r="E171">
        <f t="shared" ca="1" si="68"/>
        <v>0.11823620372006405</v>
      </c>
      <c r="F171">
        <f t="shared" ca="1" si="68"/>
        <v>0.85959534396255877</v>
      </c>
      <c r="G171">
        <f t="shared" ca="1" si="68"/>
        <v>0.88976037624457471</v>
      </c>
      <c r="H171">
        <f t="shared" ca="1" si="68"/>
        <v>4.4044812065543448E-2</v>
      </c>
      <c r="I171">
        <f t="shared" ca="1" si="68"/>
        <v>0.54574509669929783</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419</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0.16549962586300415</v>
      </c>
      <c r="E172">
        <f t="shared" ca="1" si="69"/>
        <v>0.91126789205622727</v>
      </c>
      <c r="F172">
        <f t="shared" ca="1" si="69"/>
        <v>0.19957506611763964</v>
      </c>
      <c r="G172">
        <f t="shared" ca="1" si="69"/>
        <v>0.95873391672745278</v>
      </c>
      <c r="H172">
        <f t="shared" ca="1" si="69"/>
        <v>0.40800811316124408</v>
      </c>
      <c r="I172">
        <f t="shared" ca="1" si="69"/>
        <v>0.20367579883686737</v>
      </c>
      <c r="M172" t="str">
        <f t="shared" ca="1" si="56"/>
        <v>지정 장비</v>
      </c>
      <c r="N172" t="str">
        <f t="shared" ca="1" si="57"/>
        <v>Equip8002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4700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186</v>
      </c>
      <c r="W172">
        <v>1</v>
      </c>
      <c r="X172" t="s">
        <v>126</v>
      </c>
      <c r="Z172">
        <v>7300</v>
      </c>
      <c r="AA172" t="str">
        <f t="shared" ca="1" si="60"/>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0.36264933283699996</v>
      </c>
      <c r="E173">
        <f t="shared" ca="1" si="69"/>
        <v>0.1522987422326485</v>
      </c>
      <c r="F173">
        <f t="shared" ca="1" si="69"/>
        <v>0.77148406259134694</v>
      </c>
      <c r="G173">
        <f t="shared" ca="1" si="69"/>
        <v>0.41462509305694062</v>
      </c>
      <c r="H173">
        <f t="shared" ca="1" si="69"/>
        <v>0.69477092827613385</v>
      </c>
      <c r="I173">
        <f t="shared" ca="1" si="69"/>
        <v>0.55325874186329072</v>
      </c>
      <c r="M173" t="str">
        <f t="shared" ca="1" si="56"/>
        <v>지정 장비</v>
      </c>
      <c r="N173" t="str">
        <f t="shared" ca="1" si="57"/>
        <v>Equip1102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1300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258</v>
      </c>
      <c r="W173">
        <v>1</v>
      </c>
      <c r="X173" t="s">
        <v>126</v>
      </c>
      <c r="Z173">
        <v>2000</v>
      </c>
      <c r="AA173" t="str">
        <f t="shared" ca="1" si="60"/>
        <v>fe</v>
      </c>
      <c r="AB173" t="s">
        <v>82</v>
      </c>
      <c r="AC173" t="s">
        <v>186</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0.91275179817702246</v>
      </c>
      <c r="E174">
        <f t="shared" ca="1" si="69"/>
        <v>0.22508572227056378</v>
      </c>
      <c r="F174">
        <f t="shared" ca="1" si="69"/>
        <v>0.63717660709191049</v>
      </c>
      <c r="G174">
        <f t="shared" ca="1" si="69"/>
        <v>0.94104481411756169</v>
      </c>
      <c r="H174">
        <f t="shared" ca="1" si="69"/>
        <v>0.11817196604454561</v>
      </c>
      <c r="I174">
        <f t="shared" ca="1" si="69"/>
        <v>0.25074927062706265</v>
      </c>
      <c r="M174" t="str">
        <f t="shared" ca="1" si="56"/>
        <v>안 지정 캐릭터 PP 영웅등급</v>
      </c>
      <c r="N174">
        <f t="shared" ca="1" si="57"/>
        <v>22508</v>
      </c>
      <c r="O174">
        <f t="shared" ca="1" si="58"/>
        <v>5</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1500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fe</v>
      </c>
      <c r="AB174" t="s">
        <v>82</v>
      </c>
      <c r="AC174" t="s">
        <v>252</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0.38188933902986955</v>
      </c>
      <c r="E175">
        <f t="shared" ca="1" si="69"/>
        <v>0.36725547252848567</v>
      </c>
      <c r="F175">
        <f t="shared" ca="1" si="69"/>
        <v>3.0672505891446988E-2</v>
      </c>
      <c r="G175">
        <f t="shared" ca="1" si="69"/>
        <v>0.79510960710382106</v>
      </c>
      <c r="H175">
        <f t="shared" ca="1" si="69"/>
        <v>0.46435295302279267</v>
      </c>
      <c r="I175">
        <f t="shared" ca="1" si="69"/>
        <v>0.21133369701006521</v>
      </c>
      <c r="M175" t="str">
        <f t="shared" ca="1" si="56"/>
        <v>안 지정 캐릭터 PP 일반등급</v>
      </c>
      <c r="N175">
        <f t="shared" ca="1" si="57"/>
        <v>36725</v>
      </c>
      <c r="O175">
        <f t="shared" ca="1" si="58"/>
        <v>7</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2100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1.2787457029357019E-2</v>
      </c>
      <c r="E176">
        <f t="shared" ca="1" si="69"/>
        <v>0.42651394971792811</v>
      </c>
      <c r="F176">
        <f t="shared" ca="1" si="69"/>
        <v>0.81183019398343292</v>
      </c>
      <c r="G176">
        <f t="shared" ca="1" si="69"/>
        <v>0.37412813659554955</v>
      </c>
      <c r="H176">
        <f t="shared" ca="1" si="69"/>
        <v>0.65113594112557682</v>
      </c>
      <c r="I176">
        <f t="shared" ca="1" si="69"/>
        <v>0.37480889696841024</v>
      </c>
      <c r="M176" t="str">
        <f t="shared" ca="1" si="56"/>
        <v>안 지정 캐릭터 PP 일반등급</v>
      </c>
      <c r="N176">
        <f t="shared" ca="1" si="57"/>
        <v>42651</v>
      </c>
      <c r="O176">
        <f t="shared" ca="1" si="58"/>
        <v>8</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2400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fe</v>
      </c>
      <c r="AB176" t="s">
        <v>82</v>
      </c>
      <c r="AC176" t="s">
        <v>418</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0.11949662684694307</v>
      </c>
      <c r="E177">
        <f t="shared" ca="1" si="69"/>
        <v>0.59295697562930638</v>
      </c>
      <c r="F177">
        <f t="shared" ca="1" si="69"/>
        <v>2.2966176213121803E-2</v>
      </c>
      <c r="G177">
        <f t="shared" ca="1" si="69"/>
        <v>0.30014917353444948</v>
      </c>
      <c r="H177">
        <f t="shared" ca="1" si="69"/>
        <v>0.21307867175981987</v>
      </c>
      <c r="I177">
        <f t="shared" ca="1" si="69"/>
        <v>0.83825513907844162</v>
      </c>
      <c r="M177" t="str">
        <f t="shared" ca="1" si="56"/>
        <v>지정 장비</v>
      </c>
      <c r="N177" t="str">
        <f t="shared" ca="1" si="57"/>
        <v>Equip5101</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1500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185</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0.56362301387050118</v>
      </c>
      <c r="E178">
        <f t="shared" ca="1" si="69"/>
        <v>0.33672018197794151</v>
      </c>
      <c r="F178">
        <f t="shared" ca="1" si="69"/>
        <v>0.6879672701136027</v>
      </c>
      <c r="G178">
        <f t="shared" ca="1" si="69"/>
        <v>0.32520552080077614</v>
      </c>
      <c r="H178">
        <f t="shared" ca="1" si="69"/>
        <v>0.52644125560505639</v>
      </c>
      <c r="I178">
        <f t="shared" ca="1" si="69"/>
        <v>0.32199770787357673</v>
      </c>
      <c r="M178" t="str">
        <f t="shared" ca="1" si="56"/>
        <v>지정 장비</v>
      </c>
      <c r="N178" t="str">
        <f t="shared" ca="1" si="57"/>
        <v>Equip4101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1100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185</v>
      </c>
      <c r="W178">
        <v>1</v>
      </c>
      <c r="X178" t="s">
        <v>126</v>
      </c>
      <c r="Z178">
        <v>3600</v>
      </c>
      <c r="AA178" t="str">
        <f t="shared" ca="1" si="60"/>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0.12437477999226176</v>
      </c>
      <c r="E179">
        <f t="shared" ca="1" si="69"/>
        <v>0.15668590814499894</v>
      </c>
      <c r="F179">
        <f t="shared" ca="1" si="69"/>
        <v>0.70768505034694063</v>
      </c>
      <c r="G179">
        <f t="shared" ca="1" si="69"/>
        <v>0.80769416792896476</v>
      </c>
      <c r="H179">
        <f t="shared" ca="1" si="69"/>
        <v>0.76839460593740028</v>
      </c>
      <c r="I179">
        <f t="shared" ca="1" si="69"/>
        <v>0.29998636129948475</v>
      </c>
      <c r="M179" t="str">
        <f t="shared" ca="1" si="56"/>
        <v>지정 장비</v>
      </c>
      <c r="N179" t="str">
        <f t="shared" ca="1" si="57"/>
        <v>Equip1302</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7300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297</v>
      </c>
      <c r="W179">
        <v>1</v>
      </c>
      <c r="X179" t="s">
        <v>126</v>
      </c>
      <c r="Z179">
        <v>4500</v>
      </c>
      <c r="AA179" t="str">
        <f t="shared" ca="1" si="60"/>
        <v>fe</v>
      </c>
      <c r="AB179" t="s">
        <v>82</v>
      </c>
      <c r="AC179" t="s">
        <v>297</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0.15636651466307594</v>
      </c>
      <c r="E180">
        <f t="shared" ca="1" si="69"/>
        <v>0.82018760148778791</v>
      </c>
      <c r="F180">
        <f t="shared" ca="1" si="69"/>
        <v>0.81368037821679307</v>
      </c>
      <c r="G180">
        <f t="shared" ca="1" si="69"/>
        <v>7.0190817221775559E-2</v>
      </c>
      <c r="H180">
        <f t="shared" ca="1" si="69"/>
        <v>0.63209032547060451</v>
      </c>
      <c r="I180">
        <f t="shared" ca="1" si="69"/>
        <v>0.19919579514880581</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420</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0.43340284662241435</v>
      </c>
      <c r="E181">
        <f t="shared" ca="1" si="69"/>
        <v>0.71950897928745072</v>
      </c>
      <c r="F181">
        <f t="shared" ca="1" si="69"/>
        <v>0.1334783548429801</v>
      </c>
      <c r="G181">
        <f t="shared" ca="1" si="69"/>
        <v>0.34695473170619773</v>
      </c>
      <c r="H181">
        <f t="shared" ca="1" si="69"/>
        <v>0.12971466627802353</v>
      </c>
      <c r="I181">
        <f t="shared" ca="1" si="69"/>
        <v>0.31920435757289656</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420</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0.455554711963713</v>
      </c>
      <c r="E182">
        <f t="shared" ca="1" si="70"/>
        <v>0.97510620847346918</v>
      </c>
      <c r="F182">
        <f t="shared" ca="1" si="70"/>
        <v>0.68920324193297533</v>
      </c>
      <c r="G182">
        <f t="shared" ca="1" si="70"/>
        <v>0.97562105209062577</v>
      </c>
      <c r="H182">
        <f t="shared" ca="1" si="70"/>
        <v>0.23916247084166131</v>
      </c>
      <c r="I182">
        <f t="shared" ca="1" si="70"/>
        <v>0.92676531020882524</v>
      </c>
      <c r="M182" t="str">
        <f t="shared" ca="1" si="56"/>
        <v>지정 장비</v>
      </c>
      <c r="N182" t="str">
        <f t="shared" ca="1" si="57"/>
        <v>Equip8301</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74900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295</v>
      </c>
      <c r="W182">
        <v>1</v>
      </c>
      <c r="X182" t="s">
        <v>126</v>
      </c>
      <c r="Z182">
        <v>1300</v>
      </c>
      <c r="AA182" t="str">
        <f t="shared" ca="1" si="60"/>
        <v>fe</v>
      </c>
      <c r="AB182" t="s">
        <v>82</v>
      </c>
      <c r="AC182" t="s">
        <v>295</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0.91469041919169491</v>
      </c>
      <c r="E183">
        <f t="shared" ca="1" si="70"/>
        <v>0.67934554923253065</v>
      </c>
      <c r="F183">
        <f t="shared" ca="1" si="70"/>
        <v>0.85333849540726281</v>
      </c>
      <c r="G183">
        <f t="shared" ca="1" si="70"/>
        <v>0.45170855438604873</v>
      </c>
      <c r="H183">
        <f t="shared" ca="1" si="70"/>
        <v>0.13130965349002055</v>
      </c>
      <c r="I183">
        <f t="shared" ca="1" si="70"/>
        <v>0.27957371307027301</v>
      </c>
      <c r="M183" t="str">
        <f t="shared" ca="1" si="56"/>
        <v>지정 장비</v>
      </c>
      <c r="N183" t="str">
        <f t="shared" ca="1" si="57"/>
        <v>Equip6001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1800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249</v>
      </c>
      <c r="W183">
        <v>1</v>
      </c>
      <c r="X183" t="s">
        <v>130</v>
      </c>
      <c r="Z183">
        <v>15</v>
      </c>
      <c r="AA183" t="str">
        <f t="shared" ca="1" si="60"/>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0.64687235323979764</v>
      </c>
      <c r="E184">
        <f t="shared" ca="1" si="70"/>
        <v>0.37970497553594895</v>
      </c>
      <c r="F184">
        <f t="shared" ca="1" si="70"/>
        <v>0.27220673668679451</v>
      </c>
      <c r="G184">
        <f t="shared" ca="1" si="70"/>
        <v>0.19678369387101013</v>
      </c>
      <c r="H184">
        <f t="shared" ca="1" si="70"/>
        <v>0.53099080912105556</v>
      </c>
      <c r="I184">
        <f t="shared" ca="1" si="70"/>
        <v>0.24239780421693169</v>
      </c>
      <c r="M184" t="str">
        <f t="shared" ca="1" si="56"/>
        <v>안 지정 캐릭터 PP 영웅등급</v>
      </c>
      <c r="N184">
        <f t="shared" ca="1" si="57"/>
        <v>37970</v>
      </c>
      <c r="O184">
        <f t="shared" ca="1" si="58"/>
        <v>7</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2100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fe</v>
      </c>
      <c r="AB184" t="s">
        <v>82</v>
      </c>
      <c r="AC184" t="s">
        <v>244</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0.75160986092002369</v>
      </c>
      <c r="E185">
        <f t="shared" ca="1" si="70"/>
        <v>0.30315271113203479</v>
      </c>
      <c r="F185">
        <f t="shared" ca="1" si="70"/>
        <v>0.45117047421956435</v>
      </c>
      <c r="G185">
        <f t="shared" ca="1" si="70"/>
        <v>0.37395530817139644</v>
      </c>
      <c r="H185">
        <f t="shared" ca="1" si="70"/>
        <v>0.36553765276688166</v>
      </c>
      <c r="I185">
        <f t="shared" ca="1" si="70"/>
        <v>0.1795931539438046</v>
      </c>
      <c r="M185" t="str">
        <f t="shared" ca="1" si="56"/>
        <v>안 지정 캐릭터 PP 일반등급</v>
      </c>
      <c r="N185">
        <f t="shared" ca="1" si="57"/>
        <v>30315</v>
      </c>
      <c r="O185">
        <f t="shared" ca="1" si="58"/>
        <v>6</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1800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0.26933749683302011</v>
      </c>
      <c r="E186">
        <f t="shared" ca="1" si="70"/>
        <v>0.82129154112232206</v>
      </c>
      <c r="F186">
        <f t="shared" ca="1" si="70"/>
        <v>0.3536513676195745</v>
      </c>
      <c r="G186">
        <f t="shared" ca="1" si="70"/>
        <v>0.44680704075360866</v>
      </c>
      <c r="H186">
        <f t="shared" ca="1" si="70"/>
        <v>0.40675673478348762</v>
      </c>
      <c r="I186">
        <f t="shared" ca="1" si="70"/>
        <v>0.3359923403126519</v>
      </c>
      <c r="M186" t="str">
        <f t="shared" ca="1" si="56"/>
        <v>안 지정 캐릭터 PP 일반등급</v>
      </c>
      <c r="N186">
        <f t="shared" ca="1" si="57"/>
        <v>82129</v>
      </c>
      <c r="O186">
        <f t="shared" ca="1" si="58"/>
        <v>12</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3600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fe</v>
      </c>
      <c r="AB186" t="s">
        <v>82</v>
      </c>
      <c r="AC186" t="s">
        <v>182</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0.95824673167549101</v>
      </c>
      <c r="E187">
        <f t="shared" ca="1" si="70"/>
        <v>0.53151029673558114</v>
      </c>
      <c r="F187">
        <f t="shared" ca="1" si="70"/>
        <v>0.37711394334318227</v>
      </c>
      <c r="G187">
        <f t="shared" ca="1" si="70"/>
        <v>0.19341921882896651</v>
      </c>
      <c r="H187">
        <f t="shared" ca="1" si="70"/>
        <v>0.79230035925903097</v>
      </c>
      <c r="I187">
        <f t="shared" ca="1" si="70"/>
        <v>2.6050778725696722E-2</v>
      </c>
      <c r="M187" t="str">
        <f t="shared" ca="1" si="56"/>
        <v>안 지정 캐릭터 PP 일반등급</v>
      </c>
      <c r="N187">
        <f t="shared" ca="1" si="57"/>
        <v>53151</v>
      </c>
      <c r="O187">
        <f t="shared" ca="1" si="58"/>
        <v>9</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2700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244</v>
      </c>
      <c r="W187">
        <v>1</v>
      </c>
      <c r="X187" t="s">
        <v>126</v>
      </c>
      <c r="Z187">
        <v>7100</v>
      </c>
      <c r="AA187" t="str">
        <f t="shared" ca="1" si="60"/>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0.60179672014475905</v>
      </c>
      <c r="E188">
        <f t="shared" ca="1" si="70"/>
        <v>0.77101275403634406</v>
      </c>
      <c r="F188">
        <f t="shared" ca="1" si="70"/>
        <v>0.21118543518733979</v>
      </c>
      <c r="G188">
        <f t="shared" ca="1" si="70"/>
        <v>0.24061033140462562</v>
      </c>
      <c r="H188">
        <f t="shared" ca="1" si="70"/>
        <v>0.67039431321769416</v>
      </c>
      <c r="I188">
        <f t="shared" ca="1" si="70"/>
        <v>0.39496931033511273</v>
      </c>
      <c r="M188" t="str">
        <f t="shared" ca="1" si="56"/>
        <v>지정 장비</v>
      </c>
      <c r="N188" t="str">
        <f t="shared" ca="1" si="57"/>
        <v>Equip7101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3400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204</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5.2380070375208532E-2</v>
      </c>
      <c r="E189">
        <f t="shared" ca="1" si="70"/>
        <v>0.79204441411918358</v>
      </c>
      <c r="F189">
        <f t="shared" ca="1" si="70"/>
        <v>0.69678197027593214</v>
      </c>
      <c r="G189">
        <f t="shared" ca="1" si="70"/>
        <v>0.32821539238035846</v>
      </c>
      <c r="H189">
        <f t="shared" ca="1" si="70"/>
        <v>0.70972481439265367</v>
      </c>
      <c r="I189">
        <f t="shared" ca="1" si="70"/>
        <v>0.4459295110866428</v>
      </c>
      <c r="M189" t="str">
        <f t="shared" ca="1" si="56"/>
        <v>지정 장비</v>
      </c>
      <c r="N189" t="str">
        <f t="shared" ca="1" si="57"/>
        <v>Equip8101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7900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182</v>
      </c>
      <c r="W189">
        <v>1</v>
      </c>
      <c r="X189" t="s">
        <v>126</v>
      </c>
      <c r="Z189">
        <v>5200</v>
      </c>
      <c r="AA189" t="str">
        <f t="shared" ca="1" si="60"/>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0.99734185363165206</v>
      </c>
      <c r="E190">
        <f t="shared" ca="1" si="70"/>
        <v>0.80168434935982347</v>
      </c>
      <c r="F190">
        <f t="shared" ca="1" si="70"/>
        <v>8.6801073956936592E-2</v>
      </c>
      <c r="G190">
        <f t="shared" ca="1" si="70"/>
        <v>0.45063630237553687</v>
      </c>
      <c r="H190">
        <f t="shared" ca="1" si="70"/>
        <v>0.23455583475845176</v>
      </c>
      <c r="I190">
        <f t="shared" ca="1" si="70"/>
        <v>1.4298254707042268E-2</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422</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0.26521478245396413</v>
      </c>
      <c r="E191">
        <f t="shared" ca="1" si="70"/>
        <v>0.96939156027339479</v>
      </c>
      <c r="F191">
        <f t="shared" ca="1" si="70"/>
        <v>0.1993924036515432</v>
      </c>
      <c r="G191">
        <f t="shared" ca="1" si="70"/>
        <v>0.85760075432161853</v>
      </c>
      <c r="H191">
        <f t="shared" ca="1" si="70"/>
        <v>0.20761183216347567</v>
      </c>
      <c r="I191">
        <f t="shared" ca="1" si="70"/>
        <v>0.97167993840179534</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0.8984834261393122</v>
      </c>
      <c r="E192">
        <f t="shared" ca="1" si="71"/>
        <v>0.9190799264454772</v>
      </c>
      <c r="F192">
        <f t="shared" ca="1" si="71"/>
        <v>0.83652183695038751</v>
      </c>
      <c r="G192">
        <f t="shared" ca="1" si="71"/>
        <v>0.46896653143046285</v>
      </c>
      <c r="H192">
        <f t="shared" ca="1" si="71"/>
        <v>0.14112664483897175</v>
      </c>
      <c r="I192">
        <f t="shared" ca="1" si="71"/>
        <v>0.25789998112923951</v>
      </c>
      <c r="M192" t="str">
        <f t="shared" ca="1" si="56"/>
        <v>캐릭터 상자 일반등급</v>
      </c>
      <c r="N192" t="str">
        <f t="shared" ca="1" si="57"/>
        <v>삭제</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29</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193</v>
      </c>
      <c r="W192">
        <v>1</v>
      </c>
      <c r="X192" t="s">
        <v>126</v>
      </c>
      <c r="Z192">
        <v>1200</v>
      </c>
      <c r="AA192" t="str">
        <f t="shared" ca="1" si="60"/>
        <v>upn</v>
      </c>
      <c r="AB192" t="s">
        <v>92</v>
      </c>
      <c r="AC192">
        <v>69160</v>
      </c>
      <c r="AD192">
        <v>9</v>
      </c>
      <c r="AE192" t="s">
        <v>445</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t="shared" ca="1" si="64"/>
        <v>{"dy":20,"sl":0,"tp":"upn","vl":"69160","cn":9,"pt":"GO","pr":2700}</v>
      </c>
    </row>
    <row r="193" spans="1:40">
      <c r="A193">
        <v>20</v>
      </c>
      <c r="B193">
        <v>1</v>
      </c>
      <c r="C193">
        <f t="shared" si="55"/>
        <v>0</v>
      </c>
      <c r="D193">
        <f t="shared" ca="1" si="71"/>
        <v>0.7395132716458821</v>
      </c>
      <c r="E193">
        <f t="shared" ca="1" si="71"/>
        <v>0.29379236928909858</v>
      </c>
      <c r="F193">
        <f t="shared" ca="1" si="71"/>
        <v>0.58873297546301839</v>
      </c>
      <c r="G193">
        <f t="shared" ca="1" si="71"/>
        <v>8.842719434257218E-2</v>
      </c>
      <c r="H193">
        <f t="shared" ca="1" si="71"/>
        <v>0.87951604673383121</v>
      </c>
      <c r="I193">
        <f t="shared" ca="1" si="71"/>
        <v>0.38540435759798575</v>
      </c>
      <c r="M193" t="str">
        <f t="shared" ca="1" si="56"/>
        <v>지정 장비</v>
      </c>
      <c r="N193" t="str">
        <f t="shared" ca="1" si="57"/>
        <v>Equip2202</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4</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280</v>
      </c>
      <c r="W193">
        <v>1</v>
      </c>
      <c r="X193" t="s">
        <v>130</v>
      </c>
      <c r="Z193">
        <v>5</v>
      </c>
      <c r="AA193" t="str">
        <f t="shared" ca="1" si="60"/>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t="shared" ca="1" si="64"/>
        <v>{"dy":20,"sl":1,"tp":"fe","vl":"Equip5202","cn":1,"pt":"DI","pr":5}</v>
      </c>
    </row>
    <row r="194" spans="1:40">
      <c r="A194">
        <v>20</v>
      </c>
      <c r="B194">
        <v>2</v>
      </c>
      <c r="C194">
        <f t="shared" ref="C194:C257" si="72">IF(B194&lt;=9,0,
IF(B194=10,1,2))</f>
        <v>0</v>
      </c>
      <c r="D194">
        <f t="shared" ca="1" si="71"/>
        <v>0.28736141117690228</v>
      </c>
      <c r="E194">
        <f t="shared" ca="1" si="71"/>
        <v>6.5368409303405262E-2</v>
      </c>
      <c r="F194">
        <f t="shared" ca="1" si="71"/>
        <v>0.8871738254206798</v>
      </c>
      <c r="G194">
        <f t="shared" ca="1" si="71"/>
        <v>9.0356130286628478E-2</v>
      </c>
      <c r="H194">
        <f t="shared" ca="1" si="71"/>
        <v>0.14256339095190917</v>
      </c>
      <c r="I194">
        <f t="shared" ca="1" si="71"/>
        <v>0.83630075912119539</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6536</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upn</v>
      </c>
      <c r="AB194" t="s">
        <v>92</v>
      </c>
      <c r="AC194">
        <v>81403</v>
      </c>
      <c r="AD194">
        <v>13</v>
      </c>
      <c r="AE194" t="s">
        <v>437</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 t="shared" si="72"/>
        <v>0</v>
      </c>
      <c r="D195">
        <f t="shared" ca="1" si="71"/>
        <v>0.17920947275579957</v>
      </c>
      <c r="E195">
        <f t="shared" ca="1" si="71"/>
        <v>0.15001802846105716</v>
      </c>
      <c r="F195">
        <f t="shared" ca="1" si="71"/>
        <v>0.39034611618076931</v>
      </c>
      <c r="G195">
        <f t="shared" ca="1" si="71"/>
        <v>0.37389393213391175</v>
      </c>
      <c r="H195">
        <f t="shared" ca="1" si="71"/>
        <v>0.52306582207440155</v>
      </c>
      <c r="I195">
        <f t="shared" ca="1" si="71"/>
        <v>0.39946306284020816</v>
      </c>
      <c r="M195" t="str">
        <f t="shared" ca="1" si="73"/>
        <v>안 지정 캐릭터 PP 영웅등급</v>
      </c>
      <c r="N195">
        <f t="shared" ca="1" si="74"/>
        <v>15001</v>
      </c>
      <c r="O195">
        <f t="shared" ca="1" si="75"/>
        <v>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1200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fe</v>
      </c>
      <c r="AB195" t="s">
        <v>82</v>
      </c>
      <c r="AC195" t="s">
        <v>193</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t="shared" ca="1" si="81"/>
        <v>{"dy":20,"sl":3,"tp":"fe","vl":"Equip2102","cn":1,"pt":"GO","pr":1200}</v>
      </c>
    </row>
    <row r="196" spans="1:40">
      <c r="A196">
        <v>20</v>
      </c>
      <c r="B196">
        <v>4</v>
      </c>
      <c r="C196">
        <f t="shared" si="72"/>
        <v>0</v>
      </c>
      <c r="D196">
        <f t="shared" ca="1" si="71"/>
        <v>0.30066594683134962</v>
      </c>
      <c r="E196">
        <f t="shared" ca="1" si="71"/>
        <v>0.53544858798871531</v>
      </c>
      <c r="F196">
        <f t="shared" ca="1" si="71"/>
        <v>0.30741180762963116</v>
      </c>
      <c r="G196">
        <f t="shared" ca="1" si="71"/>
        <v>0.61153419501425366</v>
      </c>
      <c r="H196">
        <f t="shared" ca="1" si="71"/>
        <v>0.72023757826350843</v>
      </c>
      <c r="I196">
        <f t="shared" ca="1" si="71"/>
        <v>1.0749642760115474E-2</v>
      </c>
      <c r="M196" t="str">
        <f t="shared" ca="1" si="73"/>
        <v>안 지정 캐릭터 PP 일반등급</v>
      </c>
      <c r="N196">
        <f t="shared" ca="1" si="74"/>
        <v>53544</v>
      </c>
      <c r="O196">
        <f t="shared" ca="1" si="75"/>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2700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fe</v>
      </c>
      <c r="AB196" t="s">
        <v>82</v>
      </c>
      <c r="AC196" t="s">
        <v>253</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t="shared" ca="1" si="81"/>
        <v>{"dy":20,"sl":4,"tp":"fe","vl":"Equip1001","cn":1,"pt":"GO","pr":800}</v>
      </c>
    </row>
    <row r="197" spans="1:40">
      <c r="A197">
        <v>20</v>
      </c>
      <c r="B197">
        <v>5</v>
      </c>
      <c r="C197">
        <f t="shared" si="72"/>
        <v>0</v>
      </c>
      <c r="D197">
        <f t="shared" ca="1" si="71"/>
        <v>0.63105021915438775</v>
      </c>
      <c r="E197">
        <f t="shared" ca="1" si="71"/>
        <v>0.36537320634360326</v>
      </c>
      <c r="F197">
        <f t="shared" ca="1" si="71"/>
        <v>0.12819211392704977</v>
      </c>
      <c r="G197">
        <f t="shared" ca="1" si="71"/>
        <v>0.23242842108343165</v>
      </c>
      <c r="H197">
        <f t="shared" ca="1" si="71"/>
        <v>0.53138567575988438</v>
      </c>
      <c r="I197">
        <f t="shared" ca="1" si="71"/>
        <v>8.9973786801260003E-2</v>
      </c>
      <c r="M197" t="str">
        <f t="shared" ca="1" si="73"/>
        <v>안 지정 캐릭터 PP 영웅등급</v>
      </c>
      <c r="N197">
        <f t="shared" ca="1" si="74"/>
        <v>36537</v>
      </c>
      <c r="O197">
        <f t="shared" ca="1" si="75"/>
        <v>7</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2100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208</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0.89441750126934261</v>
      </c>
      <c r="E198">
        <f t="shared" ca="1" si="71"/>
        <v>3.0576837514792343E-2</v>
      </c>
      <c r="F198">
        <f t="shared" ca="1" si="71"/>
        <v>0.82986521489217369</v>
      </c>
      <c r="G198">
        <f t="shared" ca="1" si="71"/>
        <v>0.9598647242662417</v>
      </c>
      <c r="H198">
        <f t="shared" ca="1" si="71"/>
        <v>0.63139214958368639</v>
      </c>
      <c r="I198">
        <f t="shared" ca="1" si="71"/>
        <v>4.9884750185283599E-2</v>
      </c>
      <c r="M198" t="str">
        <f t="shared" ca="1" si="73"/>
        <v>지정 장비</v>
      </c>
      <c r="N198" t="str">
        <f t="shared" ca="1" si="74"/>
        <v>Equip0102</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1000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208</v>
      </c>
      <c r="W198">
        <v>1</v>
      </c>
      <c r="X198" t="s">
        <v>126</v>
      </c>
      <c r="Z198">
        <v>3800</v>
      </c>
      <c r="AA198" t="str">
        <f t="shared" ca="1" si="77"/>
        <v>fe</v>
      </c>
      <c r="AB198" t="s">
        <v>82</v>
      </c>
      <c r="AC198" t="s">
        <v>297</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0.51345473620143045</v>
      </c>
      <c r="E199">
        <f t="shared" ca="1" si="71"/>
        <v>0.29995831669627204</v>
      </c>
      <c r="F199">
        <f t="shared" ca="1" si="71"/>
        <v>0.97840248167539379</v>
      </c>
      <c r="G199">
        <f t="shared" ca="1" si="71"/>
        <v>0.76176453873762096</v>
      </c>
      <c r="H199">
        <f t="shared" ca="1" si="71"/>
        <v>5.5224653961697068E-2</v>
      </c>
      <c r="I199">
        <f t="shared" ca="1" si="71"/>
        <v>0.62066351403283715</v>
      </c>
      <c r="M199" t="str">
        <f t="shared" ca="1" si="73"/>
        <v>지정 장비</v>
      </c>
      <c r="N199" t="str">
        <f t="shared" ca="1" si="74"/>
        <v>Equip3201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3100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297</v>
      </c>
      <c r="W199">
        <v>1</v>
      </c>
      <c r="X199" t="s">
        <v>126</v>
      </c>
      <c r="Z199">
        <v>4600</v>
      </c>
      <c r="AA199" t="str">
        <f t="shared" ca="1" si="77"/>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0.6448442933775137</v>
      </c>
      <c r="E200">
        <f t="shared" ca="1" si="71"/>
        <v>9.987770817721997E-2</v>
      </c>
      <c r="F200">
        <f t="shared" ca="1" si="71"/>
        <v>0.75756742286180556</v>
      </c>
      <c r="G200">
        <f t="shared" ca="1" si="71"/>
        <v>0.49151151343062049</v>
      </c>
      <c r="H200">
        <f t="shared" ca="1" si="71"/>
        <v>0.42323945200527546</v>
      </c>
      <c r="I200">
        <f t="shared" ca="1" si="71"/>
        <v>0.20502203428629595</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427</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0.11397269828021972</v>
      </c>
      <c r="E201">
        <f t="shared" ca="1" si="71"/>
        <v>0.20314599904466346</v>
      </c>
      <c r="F201">
        <f t="shared" ca="1" si="71"/>
        <v>0.81446724505627077</v>
      </c>
      <c r="G201">
        <f t="shared" ca="1" si="71"/>
        <v>0.97404211843011379</v>
      </c>
      <c r="H201">
        <f t="shared" ca="1" si="71"/>
        <v>0.85116104262818071</v>
      </c>
      <c r="I201">
        <f t="shared" ca="1" si="71"/>
        <v>0.86205242690626216</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0.71107044775828154</v>
      </c>
      <c r="E202">
        <f t="shared" ca="1" si="82"/>
        <v>0.37946486308489191</v>
      </c>
      <c r="F202">
        <f t="shared" ca="1" si="82"/>
        <v>7.1234536320697872E-2</v>
      </c>
      <c r="G202">
        <f t="shared" ca="1" si="82"/>
        <v>0.39757872380738501</v>
      </c>
      <c r="H202">
        <f t="shared" ca="1" si="82"/>
        <v>0.64673183123170741</v>
      </c>
      <c r="I202">
        <f t="shared" ca="1" si="82"/>
        <v>7.0277766737406711E-2</v>
      </c>
      <c r="M202" t="str">
        <f t="shared" ca="1" si="73"/>
        <v>지정 장비</v>
      </c>
      <c r="N202" t="str">
        <f t="shared" ca="1" si="74"/>
        <v>Equip3102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1000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199</v>
      </c>
      <c r="W202">
        <v>1</v>
      </c>
      <c r="X202" t="s">
        <v>130</v>
      </c>
      <c r="Z202">
        <v>11</v>
      </c>
      <c r="AA202" t="str">
        <f t="shared" ca="1" si="77"/>
        <v>upn</v>
      </c>
      <c r="AB202" t="s">
        <v>439</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t="shared" ca="1" si="81"/>
        <v>{"dy":21,"sl":0,"tp":"upn","vl":"6467","cn":9,"pt":"GO","pr":2700}</v>
      </c>
    </row>
    <row r="203" spans="1:40">
      <c r="A203">
        <v>21</v>
      </c>
      <c r="B203">
        <v>1</v>
      </c>
      <c r="C203">
        <f t="shared" si="72"/>
        <v>0</v>
      </c>
      <c r="D203">
        <f t="shared" ca="1" si="82"/>
        <v>6.0072191253582208E-2</v>
      </c>
      <c r="E203">
        <f t="shared" ca="1" si="82"/>
        <v>0.2446398408033168</v>
      </c>
      <c r="F203">
        <f t="shared" ca="1" si="82"/>
        <v>0.98602447776377156</v>
      </c>
      <c r="G203">
        <f t="shared" ca="1" si="82"/>
        <v>0.85083352255499078</v>
      </c>
      <c r="H203">
        <f t="shared" ca="1" si="82"/>
        <v>0.77777037304295593</v>
      </c>
      <c r="I203">
        <f t="shared" ca="1" si="82"/>
        <v>0.5747137574039044</v>
      </c>
      <c r="M203" t="str">
        <f t="shared" ca="1" si="73"/>
        <v>지정 장비</v>
      </c>
      <c r="N203" t="str">
        <f t="shared" ca="1" si="74"/>
        <v>Equip2002</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800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261</v>
      </c>
      <c r="W203">
        <v>1</v>
      </c>
      <c r="X203" t="s">
        <v>126</v>
      </c>
      <c r="Z203">
        <v>1200</v>
      </c>
      <c r="AA203" t="str">
        <f t="shared" ca="1" si="77"/>
        <v>uph</v>
      </c>
      <c r="AB203" t="s">
        <v>438</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t="shared" ca="1" si="81"/>
        <v>{"dy":21,"sl":1,"tp":"uph","vl":"94861","cn":14,"pt":"DI","pr":4}</v>
      </c>
    </row>
    <row r="204" spans="1:40">
      <c r="A204">
        <v>21</v>
      </c>
      <c r="B204">
        <v>2</v>
      </c>
      <c r="C204">
        <f t="shared" si="72"/>
        <v>0</v>
      </c>
      <c r="D204">
        <f t="shared" ca="1" si="82"/>
        <v>0.97413022369819535</v>
      </c>
      <c r="E204">
        <f t="shared" ca="1" si="82"/>
        <v>0.14159004062124536</v>
      </c>
      <c r="F204">
        <f t="shared" ca="1" si="82"/>
        <v>9.5573513145391864E-2</v>
      </c>
      <c r="G204">
        <f t="shared" ca="1" si="82"/>
        <v>0.42879993802154848</v>
      </c>
      <c r="H204">
        <f t="shared" ca="1" si="82"/>
        <v>0.63393144213404806</v>
      </c>
      <c r="I204">
        <f t="shared" ca="1" si="82"/>
        <v>0.38311676243840453</v>
      </c>
      <c r="M204" t="str">
        <f t="shared" ca="1" si="73"/>
        <v>안 지정 캐릭터 PP 영웅등급</v>
      </c>
      <c r="N204">
        <f t="shared" ca="1" si="74"/>
        <v>14159</v>
      </c>
      <c r="O204">
        <f t="shared" ca="1" si="75"/>
        <v>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1200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fe</v>
      </c>
      <c r="AB204" t="s">
        <v>82</v>
      </c>
      <c r="AC204" t="s">
        <v>428</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t="shared" ca="1" si="81"/>
        <v>{"dy":21,"sl":2,"tp":"fe","vl":"Equip5302","cn":1,"pt":"DI","pr":11}</v>
      </c>
    </row>
    <row r="205" spans="1:40">
      <c r="A205">
        <v>21</v>
      </c>
      <c r="B205">
        <v>3</v>
      </c>
      <c r="C205">
        <f t="shared" si="72"/>
        <v>0</v>
      </c>
      <c r="D205">
        <f t="shared" ca="1" si="82"/>
        <v>0.4476822525861115</v>
      </c>
      <c r="E205">
        <f t="shared" ca="1" si="82"/>
        <v>0.3408785012768103</v>
      </c>
      <c r="F205">
        <f t="shared" ca="1" si="82"/>
        <v>0.52438431651915818</v>
      </c>
      <c r="G205">
        <f t="shared" ca="1" si="82"/>
        <v>0.64368473426445072</v>
      </c>
      <c r="H205">
        <f t="shared" ca="1" si="82"/>
        <v>0.2759996353828118</v>
      </c>
      <c r="I205">
        <f t="shared" ca="1" si="82"/>
        <v>0.74229093318778916</v>
      </c>
      <c r="M205" t="str">
        <f t="shared" ca="1" si="73"/>
        <v>안 지정 캐릭터 PP 일반등급</v>
      </c>
      <c r="N205">
        <f t="shared" ca="1" si="74"/>
        <v>34087</v>
      </c>
      <c r="O205">
        <f t="shared" ca="1" si="75"/>
        <v>7</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fe</v>
      </c>
      <c r="AB205" t="s">
        <v>82</v>
      </c>
      <c r="AC205" t="s">
        <v>296</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t="shared" ca="1" si="81"/>
        <v>{"dy":21,"sl":3,"tp":"fe","vl":"Equip1101","cn":1,"pt":"GO","pr":1200}</v>
      </c>
    </row>
    <row r="206" spans="1:40">
      <c r="A206">
        <v>21</v>
      </c>
      <c r="B206">
        <v>4</v>
      </c>
      <c r="C206">
        <f t="shared" si="72"/>
        <v>0</v>
      </c>
      <c r="D206">
        <f t="shared" ca="1" si="82"/>
        <v>8.2563851336040495E-3</v>
      </c>
      <c r="E206">
        <f t="shared" ca="1" si="82"/>
        <v>0.10152917097109115</v>
      </c>
      <c r="F206">
        <f t="shared" ca="1" si="82"/>
        <v>0.39332357866317591</v>
      </c>
      <c r="G206">
        <f t="shared" ca="1" si="82"/>
        <v>0.23068046718044555</v>
      </c>
      <c r="H206">
        <f t="shared" ca="1" si="82"/>
        <v>0.35634717549168526</v>
      </c>
      <c r="I206">
        <f t="shared" ca="1" si="82"/>
        <v>0.17441397684109816</v>
      </c>
      <c r="M206" t="str">
        <f t="shared" ca="1" si="73"/>
        <v>안 지정 캐릭터 PP 일반등급</v>
      </c>
      <c r="N206">
        <f t="shared" ca="1" si="74"/>
        <v>10152</v>
      </c>
      <c r="O206">
        <f t="shared" ca="1" si="75"/>
        <v>4</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t="shared" ca="1" si="81"/>
        <v>{"dy":21,"sl":4,"tp":"fe","vl":"Equip4001","cn":1,"pt":"GO","pr":700}</v>
      </c>
    </row>
    <row r="207" spans="1:40">
      <c r="A207">
        <v>21</v>
      </c>
      <c r="B207">
        <v>5</v>
      </c>
      <c r="C207">
        <f t="shared" si="72"/>
        <v>0</v>
      </c>
      <c r="D207">
        <f t="shared" ca="1" si="82"/>
        <v>0.59171031788001227</v>
      </c>
      <c r="E207">
        <f t="shared" ca="1" si="82"/>
        <v>0.91316385611255102</v>
      </c>
      <c r="F207">
        <f t="shared" ca="1" si="82"/>
        <v>0.86378991513326586</v>
      </c>
      <c r="G207">
        <f t="shared" ca="1" si="82"/>
        <v>0.85335423462183202</v>
      </c>
      <c r="H207">
        <f t="shared" ca="1" si="82"/>
        <v>0.28797940188279481</v>
      </c>
      <c r="I207">
        <f t="shared" ca="1" si="82"/>
        <v>0.62162931479580608</v>
      </c>
      <c r="M207" t="str">
        <f t="shared" ca="1" si="73"/>
        <v>안 지정 캐릭터 PP 영웅등급</v>
      </c>
      <c r="N207">
        <f t="shared" ca="1" si="74"/>
        <v>91316</v>
      </c>
      <c r="O207">
        <f t="shared" ca="1" si="75"/>
        <v>13</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3900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t="shared" ca="1" si="81"/>
        <v>{"dy":21,"sl":5,"tp":"upn","vl":"43155","cn":11,"pt":"GO","pr":3300}</v>
      </c>
    </row>
    <row r="208" spans="1:40">
      <c r="A208">
        <v>21</v>
      </c>
      <c r="B208">
        <v>6</v>
      </c>
      <c r="C208">
        <f t="shared" si="72"/>
        <v>0</v>
      </c>
      <c r="D208">
        <f t="shared" ca="1" si="82"/>
        <v>0.8201567692403835</v>
      </c>
      <c r="E208">
        <f t="shared" ca="1" si="82"/>
        <v>6.3914365488304536E-3</v>
      </c>
      <c r="F208">
        <f t="shared" ca="1" si="82"/>
        <v>9.3357485412020935E-2</v>
      </c>
      <c r="G208">
        <f t="shared" ca="1" si="82"/>
        <v>0.99462879192209364</v>
      </c>
      <c r="H208">
        <f t="shared" ca="1" si="82"/>
        <v>0.72119613974511465</v>
      </c>
      <c r="I208">
        <f t="shared" ca="1" si="82"/>
        <v>0.85673834779420521</v>
      </c>
      <c r="M208" t="str">
        <f t="shared" ca="1" si="73"/>
        <v>지정 장비</v>
      </c>
      <c r="N208" t="str">
        <f t="shared" ca="1" si="74"/>
        <v>Equip0001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900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189</v>
      </c>
      <c r="W208">
        <v>1</v>
      </c>
      <c r="X208" t="s">
        <v>126</v>
      </c>
      <c r="Z208">
        <v>900</v>
      </c>
      <c r="AA208" t="str">
        <f t="shared" ca="1" si="77"/>
        <v>fe</v>
      </c>
      <c r="AB208" t="s">
        <v>82</v>
      </c>
      <c r="AC208" t="s">
        <v>256</v>
      </c>
      <c r="AD208">
        <v>1</v>
      </c>
      <c r="AE208" t="s">
        <v>126</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0.70113424841738703</v>
      </c>
      <c r="E209">
        <f t="shared" ca="1" si="82"/>
        <v>0.91045613864653407</v>
      </c>
      <c r="F209">
        <f t="shared" ca="1" si="82"/>
        <v>0.40054879554847322</v>
      </c>
      <c r="G209">
        <f t="shared" ca="1" si="82"/>
        <v>0.81342547304776291</v>
      </c>
      <c r="H209">
        <f t="shared" ca="1" si="82"/>
        <v>0.89318306760980837</v>
      </c>
      <c r="I209">
        <f t="shared" ca="1" si="82"/>
        <v>0.10832931263271328</v>
      </c>
      <c r="M209" t="str">
        <f t="shared" ca="1" si="73"/>
        <v>지정 장비</v>
      </c>
      <c r="N209" t="str">
        <f t="shared" ca="1" si="74"/>
        <v>Equip8202</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29000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197</v>
      </c>
      <c r="W209">
        <v>1</v>
      </c>
      <c r="X209" t="s">
        <v>126</v>
      </c>
      <c r="Z209">
        <v>7800</v>
      </c>
      <c r="AA209" t="str">
        <f t="shared" ca="1" si="77"/>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0.57852747874599553</v>
      </c>
      <c r="E210">
        <f t="shared" ca="1" si="82"/>
        <v>0.50572011432548569</v>
      </c>
      <c r="F210">
        <f t="shared" ca="1" si="82"/>
        <v>0.15716145363933121</v>
      </c>
      <c r="G210">
        <f t="shared" ca="1" si="82"/>
        <v>0.4266447242072744</v>
      </c>
      <c r="H210">
        <f t="shared" ca="1" si="82"/>
        <v>0.97301284779575936</v>
      </c>
      <c r="I210">
        <f t="shared" ca="1" si="82"/>
        <v>0.13720336644393138</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426</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t="shared" ca="1" si="81"/>
        <v>{"dy":21,"sl":8,"tp":"fl1","vl":"Actor0007","cn":1,"pt":"DI","pp":62,"pr":43}</v>
      </c>
    </row>
    <row r="211" spans="1:40">
      <c r="A211">
        <v>21</v>
      </c>
      <c r="B211">
        <v>9</v>
      </c>
      <c r="C211">
        <f t="shared" si="72"/>
        <v>0</v>
      </c>
      <c r="D211">
        <f t="shared" ca="1" si="82"/>
        <v>0.37020429948831679</v>
      </c>
      <c r="E211">
        <f t="shared" ca="1" si="82"/>
        <v>0.63779465584925976</v>
      </c>
      <c r="F211">
        <f t="shared" ca="1" si="82"/>
        <v>6.9792644259363712E-2</v>
      </c>
      <c r="G211">
        <f t="shared" ca="1" si="82"/>
        <v>0.22205164877343142</v>
      </c>
      <c r="H211">
        <f t="shared" ca="1" si="82"/>
        <v>0.30561651222795339</v>
      </c>
      <c r="I211">
        <f t="shared" ca="1" si="82"/>
        <v>0.47021811762407395</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t="shared" ca="1" si="81"/>
        <v>{"dy":21,"sl":9}</v>
      </c>
    </row>
    <row r="212" spans="1:40">
      <c r="A212">
        <v>22</v>
      </c>
      <c r="B212">
        <v>0</v>
      </c>
      <c r="C212">
        <f t="shared" si="72"/>
        <v>0</v>
      </c>
      <c r="D212">
        <f t="shared" ref="D212:I221" ca="1" si="83">RAND()</f>
        <v>0.80622106154957052</v>
      </c>
      <c r="E212">
        <f t="shared" ca="1" si="83"/>
        <v>0.48480055623255658</v>
      </c>
      <c r="F212">
        <f t="shared" ca="1" si="83"/>
        <v>1.0775285650531097E-2</v>
      </c>
      <c r="G212">
        <f t="shared" ca="1" si="83"/>
        <v>0.56771674343713319</v>
      </c>
      <c r="H212">
        <f t="shared" ca="1" si="83"/>
        <v>0.69240631717476586</v>
      </c>
      <c r="I212">
        <f t="shared" ca="1" si="83"/>
        <v>0.32111270506821976</v>
      </c>
      <c r="M212" t="str">
        <f t="shared" ca="1" si="73"/>
        <v>지정 장비</v>
      </c>
      <c r="N212" t="str">
        <f t="shared" ca="1" si="74"/>
        <v>Equip4101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1100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t="shared" ca="1" si="81"/>
        <v>{"dy":22,"sl":0,"tp":"uph","vl":"92746","cn":14,"pt":"GO","pr":4200}</v>
      </c>
    </row>
    <row r="213" spans="1:40">
      <c r="A213">
        <v>22</v>
      </c>
      <c r="B213">
        <v>1</v>
      </c>
      <c r="C213">
        <f t="shared" si="72"/>
        <v>0</v>
      </c>
      <c r="D213">
        <f t="shared" ca="1" si="83"/>
        <v>0.23015791993996693</v>
      </c>
      <c r="E213">
        <f t="shared" ca="1" si="83"/>
        <v>0.26673663660204061</v>
      </c>
      <c r="F213">
        <f t="shared" ca="1" si="83"/>
        <v>0.28218143831915776</v>
      </c>
      <c r="G213">
        <f t="shared" ca="1" si="83"/>
        <v>0.98098462970237832</v>
      </c>
      <c r="H213">
        <f t="shared" ca="1" si="83"/>
        <v>0.89395917805259528</v>
      </c>
      <c r="I213">
        <f t="shared" ca="1" si="83"/>
        <v>5.060330020974102E-2</v>
      </c>
      <c r="M213" t="str">
        <f t="shared" ca="1" si="73"/>
        <v>지정 장비</v>
      </c>
      <c r="N213" t="str">
        <f t="shared" ca="1" si="74"/>
        <v>Equip2102</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1000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297</v>
      </c>
      <c r="W213">
        <v>1</v>
      </c>
      <c r="X213" t="s">
        <v>126</v>
      </c>
      <c r="Z213">
        <v>5000</v>
      </c>
      <c r="AA213" t="str">
        <f t="shared" ca="1" si="77"/>
        <v>fe</v>
      </c>
      <c r="AB213" t="s">
        <v>82</v>
      </c>
      <c r="AC213" t="s">
        <v>191</v>
      </c>
      <c r="AD213">
        <v>1</v>
      </c>
      <c r="AE213" t="s">
        <v>130</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t="shared" ca="1" si="81"/>
        <v>{"dy":22,"sl":1,"tp":"fe","vl":"Equip0302","cn":1,"pt":"DI","pr":11}</v>
      </c>
    </row>
    <row r="214" spans="1:40">
      <c r="A214">
        <v>22</v>
      </c>
      <c r="B214">
        <v>2</v>
      </c>
      <c r="C214">
        <f t="shared" si="72"/>
        <v>0</v>
      </c>
      <c r="D214">
        <f t="shared" ca="1" si="83"/>
        <v>0.5922683624098829</v>
      </c>
      <c r="E214">
        <f t="shared" ca="1" si="83"/>
        <v>4.1292990573852384E-3</v>
      </c>
      <c r="F214">
        <f t="shared" ca="1" si="83"/>
        <v>0.93588206791308481</v>
      </c>
      <c r="G214">
        <f t="shared" ca="1" si="83"/>
        <v>0.19026742430907817</v>
      </c>
      <c r="H214">
        <f t="shared" ca="1" si="83"/>
        <v>0.64381817775625638</v>
      </c>
      <c r="I214">
        <f t="shared" ca="1" si="83"/>
        <v>0.35647539296576558</v>
      </c>
      <c r="M214" t="str">
        <f t="shared" ca="1" si="73"/>
        <v>안 지정 캐릭터 PP 영웅등급</v>
      </c>
      <c r="N214">
        <f t="shared" ca="1" si="74"/>
        <v>412</v>
      </c>
      <c r="O214">
        <f t="shared" ca="1" si="75"/>
        <v>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900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fe</v>
      </c>
      <c r="AB214" t="s">
        <v>82</v>
      </c>
      <c r="AC214" t="s">
        <v>248</v>
      </c>
      <c r="AD214">
        <v>1</v>
      </c>
      <c r="AE214" t="s">
        <v>126</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t="shared" ca="1" si="81"/>
        <v>{"dy":22,"sl":2,"tp":"fe","vl":"Equip1002","cn":1,"pt":"GO","pr":800}</v>
      </c>
    </row>
    <row r="215" spans="1:40">
      <c r="A215">
        <v>22</v>
      </c>
      <c r="B215">
        <v>3</v>
      </c>
      <c r="C215">
        <f t="shared" si="72"/>
        <v>0</v>
      </c>
      <c r="D215">
        <f t="shared" ca="1" si="83"/>
        <v>0.4090576898217525</v>
      </c>
      <c r="E215">
        <f t="shared" ca="1" si="83"/>
        <v>0.59726223403637679</v>
      </c>
      <c r="F215">
        <f t="shared" ca="1" si="83"/>
        <v>0.34816134618906092</v>
      </c>
      <c r="G215">
        <f t="shared" ca="1" si="83"/>
        <v>0.64180007904629532</v>
      </c>
      <c r="H215">
        <f t="shared" ca="1" si="83"/>
        <v>0.83438068274164112</v>
      </c>
      <c r="I215">
        <f t="shared" ca="1" si="83"/>
        <v>0.52105553177764685</v>
      </c>
      <c r="M215" t="str">
        <f t="shared" ca="1" si="73"/>
        <v>안 지정 캐릭터 PP 일반등급</v>
      </c>
      <c r="N215">
        <f t="shared" ca="1" si="74"/>
        <v>59726</v>
      </c>
      <c r="O215">
        <f t="shared" ca="1" si="75"/>
        <v>10</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3000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fe</v>
      </c>
      <c r="AB215" t="s">
        <v>82</v>
      </c>
      <c r="AC215" t="s">
        <v>443</v>
      </c>
      <c r="AD215">
        <v>1</v>
      </c>
      <c r="AE215" t="s">
        <v>437</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t="shared" ca="1" si="81"/>
        <v>{"dy":22,"sl":3,"tp":"fe","vl":"Equip2401","cn":1,"pt":"DI","pp":169,"pr":109}</v>
      </c>
    </row>
    <row r="216" spans="1:40">
      <c r="A216">
        <v>22</v>
      </c>
      <c r="B216">
        <v>4</v>
      </c>
      <c r="C216">
        <f t="shared" si="72"/>
        <v>0</v>
      </c>
      <c r="D216">
        <f t="shared" ca="1" si="83"/>
        <v>0.35839059443126353</v>
      </c>
      <c r="E216">
        <f t="shared" ca="1" si="83"/>
        <v>0.81299231149906959</v>
      </c>
      <c r="F216">
        <f t="shared" ca="1" si="83"/>
        <v>0.71225049899618886</v>
      </c>
      <c r="G216">
        <f t="shared" ca="1" si="83"/>
        <v>0.9405612102794263</v>
      </c>
      <c r="H216">
        <f t="shared" ca="1" si="83"/>
        <v>0.38703403912875212</v>
      </c>
      <c r="I216">
        <f t="shared" ca="1" si="83"/>
        <v>0.68348095820719301</v>
      </c>
      <c r="M216" t="str">
        <f t="shared" ca="1" si="73"/>
        <v>안 지정 캐릭터 PP 일반등급</v>
      </c>
      <c r="N216">
        <f t="shared" ca="1" si="74"/>
        <v>81299</v>
      </c>
      <c r="O216">
        <f t="shared" ca="1" si="75"/>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3600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t="shared" ca="1" si="81"/>
        <v>{"dy":22,"sl":4,"tp":"upn","vl":"45187","cn":11,"pt":"GO","pr":3300}</v>
      </c>
    </row>
    <row r="217" spans="1:40">
      <c r="A217">
        <v>22</v>
      </c>
      <c r="B217">
        <v>5</v>
      </c>
      <c r="C217">
        <f t="shared" si="72"/>
        <v>0</v>
      </c>
      <c r="D217">
        <f t="shared" ca="1" si="83"/>
        <v>0.10749823808597625</v>
      </c>
      <c r="E217">
        <f t="shared" ca="1" si="83"/>
        <v>0.15401441569219576</v>
      </c>
      <c r="F217">
        <f t="shared" ca="1" si="83"/>
        <v>0.15538663503808792</v>
      </c>
      <c r="G217">
        <f t="shared" ca="1" si="83"/>
        <v>0.24308259846012326</v>
      </c>
      <c r="H217">
        <f t="shared" ca="1" si="83"/>
        <v>0.15245715099759605</v>
      </c>
      <c r="I217">
        <f t="shared" ca="1" si="83"/>
        <v>0.33580263748013817</v>
      </c>
      <c r="M217" t="str">
        <f t="shared" ca="1" si="73"/>
        <v>지정 장비</v>
      </c>
      <c r="N217" t="str">
        <f t="shared" ca="1" si="74"/>
        <v>Equip1102</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1200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189</v>
      </c>
      <c r="AD217">
        <v>1</v>
      </c>
      <c r="AE217" t="s">
        <v>126</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t="shared" ca="1" si="81"/>
        <v>{"dy":22,"sl":5,"tp":"fe","vl":"Equip2002","cn":1,"pt":"GO","pr":900}</v>
      </c>
    </row>
    <row r="218" spans="1:40">
      <c r="A218">
        <v>22</v>
      </c>
      <c r="B218">
        <v>6</v>
      </c>
      <c r="C218">
        <f t="shared" si="72"/>
        <v>0</v>
      </c>
      <c r="D218">
        <f t="shared" ca="1" si="83"/>
        <v>0.13589254248868465</v>
      </c>
      <c r="E218">
        <f t="shared" ca="1" si="83"/>
        <v>0.74484167255734535</v>
      </c>
      <c r="F218">
        <f t="shared" ca="1" si="83"/>
        <v>0.19434986859297887</v>
      </c>
      <c r="G218">
        <f t="shared" ca="1" si="83"/>
        <v>0.5547551605769615</v>
      </c>
      <c r="H218">
        <f t="shared" ca="1" si="83"/>
        <v>0.46253695139782902</v>
      </c>
      <c r="I218">
        <f t="shared" ca="1" si="83"/>
        <v>0.52558022116121506</v>
      </c>
      <c r="M218" t="str">
        <f t="shared" ca="1" si="73"/>
        <v>지정 장비</v>
      </c>
      <c r="N218" t="str">
        <f t="shared" ca="1" si="74"/>
        <v>Equip7002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2000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256</v>
      </c>
      <c r="W218">
        <v>1</v>
      </c>
      <c r="X218" t="s">
        <v>126</v>
      </c>
      <c r="Z218">
        <v>3900</v>
      </c>
      <c r="AA218" t="str">
        <f t="shared" ca="1" si="77"/>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t="shared" ca="1" si="81"/>
        <v>{"dy":22,"sl":6,"tp":"uph","vl":"38584","cn":10,"pt":"GO","pr":3000}</v>
      </c>
    </row>
    <row r="219" spans="1:40">
      <c r="A219">
        <v>22</v>
      </c>
      <c r="B219">
        <v>7</v>
      </c>
      <c r="C219">
        <f t="shared" si="72"/>
        <v>0</v>
      </c>
      <c r="D219">
        <f t="shared" ca="1" si="83"/>
        <v>0.13102318404564017</v>
      </c>
      <c r="E219">
        <f t="shared" ca="1" si="83"/>
        <v>0.83641587327031441</v>
      </c>
      <c r="F219">
        <f t="shared" ca="1" si="83"/>
        <v>0.24772765974107824</v>
      </c>
      <c r="G219">
        <f t="shared" ca="1" si="83"/>
        <v>0.34942663794473572</v>
      </c>
      <c r="H219">
        <f t="shared" ca="1" si="83"/>
        <v>0.4806993078587638</v>
      </c>
      <c r="I219">
        <f t="shared" ca="1" si="83"/>
        <v>0.92752488221896634</v>
      </c>
      <c r="M219" t="str">
        <f t="shared" ca="1" si="73"/>
        <v>지정 장비</v>
      </c>
      <c r="N219" t="str">
        <f t="shared" ca="1" si="74"/>
        <v>Equip8201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29900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248</v>
      </c>
      <c r="W219">
        <v>1</v>
      </c>
      <c r="X219" t="s">
        <v>126</v>
      </c>
      <c r="Z219">
        <v>800</v>
      </c>
      <c r="AA219" t="str">
        <f t="shared" ca="1" si="77"/>
        <v>fe</v>
      </c>
      <c r="AB219" t="s">
        <v>82</v>
      </c>
      <c r="AC219" t="s">
        <v>240</v>
      </c>
      <c r="AD219">
        <v>1</v>
      </c>
      <c r="AE219" t="s">
        <v>126</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t="shared" ca="1" si="81"/>
        <v>{"dy":22,"sl":7,"tp":"fe","vl":"Equip8102","cn":1,"pt":"GO","pr":8000}</v>
      </c>
    </row>
    <row r="220" spans="1:40">
      <c r="A220">
        <v>22</v>
      </c>
      <c r="B220">
        <v>8</v>
      </c>
      <c r="C220">
        <f t="shared" si="72"/>
        <v>0</v>
      </c>
      <c r="D220">
        <f t="shared" ca="1" si="83"/>
        <v>0.86242829089115469</v>
      </c>
      <c r="E220">
        <f t="shared" ca="1" si="83"/>
        <v>0.64074038145212264</v>
      </c>
      <c r="F220">
        <f t="shared" ca="1" si="83"/>
        <v>2.4520057234758585E-2</v>
      </c>
      <c r="G220">
        <f t="shared" ca="1" si="83"/>
        <v>0.79889207622972958</v>
      </c>
      <c r="H220">
        <f t="shared" ca="1" si="83"/>
        <v>0.67650653010412753</v>
      </c>
      <c r="I220">
        <f t="shared" ca="1" si="83"/>
        <v>0.91810594919381128</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378</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t="shared" ca="1" si="81"/>
        <v>{"dy":22,"sl":8,"tp":"fc","vl":"Actor0125","cn":1,"pt":"DI","pp":219,"pr":159}</v>
      </c>
    </row>
    <row r="221" spans="1:40">
      <c r="A221">
        <v>22</v>
      </c>
      <c r="B221">
        <v>9</v>
      </c>
      <c r="C221">
        <f t="shared" si="72"/>
        <v>0</v>
      </c>
      <c r="D221">
        <f t="shared" ca="1" si="83"/>
        <v>0.99160034124844676</v>
      </c>
      <c r="E221">
        <f t="shared" ca="1" si="83"/>
        <v>0.80928502386161827</v>
      </c>
      <c r="F221">
        <f t="shared" ca="1" si="83"/>
        <v>0.66171521175954673</v>
      </c>
      <c r="G221">
        <f t="shared" ca="1" si="83"/>
        <v>0.39261590258264101</v>
      </c>
      <c r="H221">
        <f t="shared" ca="1" si="83"/>
        <v>0.33277636365911289</v>
      </c>
      <c r="I221">
        <f t="shared" ca="1" si="83"/>
        <v>0.67414751315923072</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378</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t="shared" ca="1" si="81"/>
        <v>{"dy":22,"sl":9,"tp":"fp","vl":"Actor0125","cn":50,"pt":"DI","pp":101,"pr":39}</v>
      </c>
    </row>
    <row r="222" spans="1:40">
      <c r="A222">
        <v>23</v>
      </c>
      <c r="B222">
        <v>0</v>
      </c>
      <c r="C222">
        <f t="shared" si="72"/>
        <v>0</v>
      </c>
      <c r="D222">
        <f t="shared" ref="D222:I231" ca="1" si="84">RAND()</f>
        <v>0.76965133611066916</v>
      </c>
      <c r="E222">
        <f t="shared" ca="1" si="84"/>
        <v>0.37281860989603588</v>
      </c>
      <c r="F222">
        <f t="shared" ca="1" si="84"/>
        <v>0.60374114027305259</v>
      </c>
      <c r="G222">
        <f t="shared" ca="1" si="84"/>
        <v>9.7598065913542253E-3</v>
      </c>
      <c r="H222">
        <f t="shared" ca="1" si="84"/>
        <v>0.70790468136727258</v>
      </c>
      <c r="I222">
        <f t="shared" ca="1" si="84"/>
        <v>0.85102923822443255</v>
      </c>
      <c r="M222" t="str">
        <f t="shared" ca="1" si="73"/>
        <v>지정 장비</v>
      </c>
      <c r="N222" t="str">
        <f t="shared" ca="1" si="74"/>
        <v>Equip3101</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1500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202</v>
      </c>
      <c r="W222">
        <v>1</v>
      </c>
      <c r="X222" t="s">
        <v>126</v>
      </c>
      <c r="Z222">
        <v>3400</v>
      </c>
      <c r="AA222" t="str">
        <f t="shared" ca="1" si="77"/>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t="shared" ca="1" si="81"/>
        <v>{"dy":23,"sl":0,"tp":"upn","vl":"10153","cn":9,"pt":"GO","pr":2700}</v>
      </c>
    </row>
    <row r="223" spans="1:40">
      <c r="A223">
        <v>23</v>
      </c>
      <c r="B223">
        <v>1</v>
      </c>
      <c r="C223">
        <f t="shared" si="72"/>
        <v>0</v>
      </c>
      <c r="D223">
        <f t="shared" ca="1" si="84"/>
        <v>0.28340840285417468</v>
      </c>
      <c r="E223">
        <f t="shared" ca="1" si="84"/>
        <v>8.030553182952771E-2</v>
      </c>
      <c r="F223">
        <f t="shared" ca="1" si="84"/>
        <v>0.66556952604474207</v>
      </c>
      <c r="G223">
        <f t="shared" ca="1" si="84"/>
        <v>0.47580676048066528</v>
      </c>
      <c r="H223">
        <f t="shared" ca="1" si="84"/>
        <v>0.40791216090875015</v>
      </c>
      <c r="I223">
        <f t="shared" ca="1" si="84"/>
        <v>0.82520993257553366</v>
      </c>
      <c r="M223" t="str">
        <f t="shared" ca="1" si="73"/>
        <v>지정 장비</v>
      </c>
      <c r="N223" t="str">
        <f t="shared" ca="1" si="74"/>
        <v>Equip0202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5</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245</v>
      </c>
      <c r="W223">
        <v>1</v>
      </c>
      <c r="X223" t="s">
        <v>126</v>
      </c>
      <c r="Z223">
        <v>7000</v>
      </c>
      <c r="AA223" t="str">
        <f t="shared" ca="1" si="77"/>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t="shared" ca="1" si="81"/>
        <v>{"dy":23,"sl":1,"tp":"fe","vl":"Equip5301","cn":1,"pt":"GO","pr":7000}</v>
      </c>
    </row>
    <row r="224" spans="1:40">
      <c r="A224">
        <v>23</v>
      </c>
      <c r="B224">
        <v>2</v>
      </c>
      <c r="C224">
        <f t="shared" si="72"/>
        <v>0</v>
      </c>
      <c r="D224">
        <f t="shared" ca="1" si="84"/>
        <v>0.36827145417965923</v>
      </c>
      <c r="E224">
        <f t="shared" ca="1" si="84"/>
        <v>0.46625636918097646</v>
      </c>
      <c r="F224">
        <f t="shared" ca="1" si="84"/>
        <v>0.20277721941781401</v>
      </c>
      <c r="G224">
        <f t="shared" ca="1" si="84"/>
        <v>0.62038444295853379</v>
      </c>
      <c r="H224">
        <f t="shared" ca="1" si="84"/>
        <v>0.7751189882104248</v>
      </c>
      <c r="I224">
        <f t="shared" ca="1" si="84"/>
        <v>0.38272520160176537</v>
      </c>
      <c r="M224" t="str">
        <f t="shared" ca="1" si="73"/>
        <v>안 지정 캐릭터 PP 영웅등급</v>
      </c>
      <c r="N224">
        <f t="shared" ca="1" si="74"/>
        <v>46625</v>
      </c>
      <c r="O224">
        <f t="shared" ca="1" si="75"/>
        <v>8</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2400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upn</v>
      </c>
      <c r="AB224" t="s">
        <v>92</v>
      </c>
      <c r="AC224">
        <v>98118</v>
      </c>
      <c r="AD224">
        <v>13</v>
      </c>
      <c r="AE224" t="s">
        <v>445</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t="shared" ca="1" si="81"/>
        <v>{"dy":23,"sl":2,"tp":"upn","vl":"98118","cn":13,"pt":"GO","pr":3900}</v>
      </c>
    </row>
    <row r="225" spans="1:40">
      <c r="A225">
        <v>23</v>
      </c>
      <c r="B225">
        <v>3</v>
      </c>
      <c r="C225">
        <f t="shared" si="72"/>
        <v>0</v>
      </c>
      <c r="D225">
        <f t="shared" ca="1" si="84"/>
        <v>5.7722390387435762E-3</v>
      </c>
      <c r="E225">
        <f t="shared" ca="1" si="84"/>
        <v>0.90561904328464571</v>
      </c>
      <c r="F225">
        <f t="shared" ca="1" si="84"/>
        <v>0.77699934478365695</v>
      </c>
      <c r="G225">
        <f t="shared" ca="1" si="84"/>
        <v>0.67519835056882938</v>
      </c>
      <c r="H225">
        <f t="shared" ca="1" si="84"/>
        <v>7.336813843425094E-2</v>
      </c>
      <c r="I225">
        <f t="shared" ca="1" si="84"/>
        <v>0.53243770904854526</v>
      </c>
      <c r="M225" t="str">
        <f t="shared" ca="1" si="73"/>
        <v>안 지정 캐릭터 PP 영웅등급</v>
      </c>
      <c r="N225">
        <f t="shared" ca="1" si="74"/>
        <v>90561</v>
      </c>
      <c r="O225">
        <f t="shared" ca="1" si="75"/>
        <v>13</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3900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fe</v>
      </c>
      <c r="AB225" t="s">
        <v>82</v>
      </c>
      <c r="AC225" t="s">
        <v>202</v>
      </c>
      <c r="AD225">
        <v>1</v>
      </c>
      <c r="AE225" t="s">
        <v>126</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t="shared" ca="1" si="81"/>
        <v>{"dy":23,"sl":3,"tp":"fe","vl":"Equip0202","cn":1,"pt":"GO","pr":3400}</v>
      </c>
    </row>
    <row r="226" spans="1:40">
      <c r="A226">
        <v>23</v>
      </c>
      <c r="B226">
        <v>4</v>
      </c>
      <c r="C226">
        <f t="shared" si="72"/>
        <v>0</v>
      </c>
      <c r="D226">
        <f t="shared" ca="1" si="84"/>
        <v>0.57519233079997945</v>
      </c>
      <c r="E226">
        <f t="shared" ca="1" si="84"/>
        <v>0.22824045750133648</v>
      </c>
      <c r="F226">
        <f t="shared" ca="1" si="84"/>
        <v>0.36289736024522445</v>
      </c>
      <c r="G226">
        <f t="shared" ca="1" si="84"/>
        <v>0.24500029178691174</v>
      </c>
      <c r="H226">
        <f t="shared" ca="1" si="84"/>
        <v>0.88952669857285216</v>
      </c>
      <c r="I226">
        <f t="shared" ca="1" si="84"/>
        <v>7.4642704123624171E-3</v>
      </c>
      <c r="M226" t="str">
        <f t="shared" ca="1" si="73"/>
        <v>안 지정 캐릭터 PP 일반등급</v>
      </c>
      <c r="N226">
        <f t="shared" ca="1" si="74"/>
        <v>22824</v>
      </c>
      <c r="O226">
        <f t="shared" ca="1" si="75"/>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fe</v>
      </c>
      <c r="AB226" t="s">
        <v>82</v>
      </c>
      <c r="AC226" t="s">
        <v>257</v>
      </c>
      <c r="AD226">
        <v>1</v>
      </c>
      <c r="AE226" t="s">
        <v>126</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t="shared" ca="1" si="81"/>
        <v>{"dy":23,"sl":4,"tp":"fe","vl":"Equip3202","cn":1,"pt":"GO","pr":3500}</v>
      </c>
    </row>
    <row r="227" spans="1:40">
      <c r="A227">
        <v>23</v>
      </c>
      <c r="B227">
        <v>5</v>
      </c>
      <c r="C227">
        <f t="shared" si="72"/>
        <v>0</v>
      </c>
      <c r="D227">
        <f t="shared" ca="1" si="84"/>
        <v>0.66276302856467895</v>
      </c>
      <c r="E227">
        <f t="shared" ca="1" si="84"/>
        <v>0.8359848980639647</v>
      </c>
      <c r="F227">
        <f t="shared" ca="1" si="84"/>
        <v>0.53716073896573902</v>
      </c>
      <c r="G227">
        <f t="shared" ca="1" si="84"/>
        <v>0.827007282597506</v>
      </c>
      <c r="H227">
        <f t="shared" ca="1" si="84"/>
        <v>0.53384549314542495</v>
      </c>
      <c r="I227">
        <f t="shared" ca="1" si="84"/>
        <v>0.47559795881979705</v>
      </c>
      <c r="M227" t="str">
        <f t="shared" ca="1" si="73"/>
        <v>안 지정 캐릭터 PP 영웅등급</v>
      </c>
      <c r="N227">
        <f t="shared" ca="1" si="74"/>
        <v>83598</v>
      </c>
      <c r="O227">
        <f t="shared" ca="1" si="75"/>
        <v>13</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3900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uph</v>
      </c>
      <c r="AB227" t="s">
        <v>91</v>
      </c>
      <c r="AC227">
        <v>98421</v>
      </c>
      <c r="AD227">
        <v>14</v>
      </c>
      <c r="AE227" t="s">
        <v>437</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t="shared" ca="1" si="81"/>
        <v>{"dy":23,"sl":5,"tp":"uph","vl":"98421","cn":14,"pt":"DI","pr":3}</v>
      </c>
    </row>
    <row r="228" spans="1:40">
      <c r="A228">
        <v>23</v>
      </c>
      <c r="B228">
        <v>6</v>
      </c>
      <c r="C228">
        <f t="shared" si="72"/>
        <v>0</v>
      </c>
      <c r="D228">
        <f t="shared" ca="1" si="84"/>
        <v>0.71354976440554241</v>
      </c>
      <c r="E228">
        <f t="shared" ca="1" si="84"/>
        <v>0.85352526820652108</v>
      </c>
      <c r="F228">
        <f t="shared" ca="1" si="84"/>
        <v>0.8957975968022609</v>
      </c>
      <c r="G228">
        <f t="shared" ca="1" si="84"/>
        <v>4.6453861514637595E-2</v>
      </c>
      <c r="H228">
        <f t="shared" ca="1" si="84"/>
        <v>0.60878597982749738</v>
      </c>
      <c r="I228">
        <f t="shared" ca="1" si="84"/>
        <v>0.69164885976616419</v>
      </c>
      <c r="M228" t="str">
        <f t="shared" ca="1" si="73"/>
        <v>지정 장비</v>
      </c>
      <c r="N228" t="str">
        <f t="shared" ca="1" si="74"/>
        <v>Equip7202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DI</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16</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257</v>
      </c>
      <c r="W228">
        <v>1</v>
      </c>
      <c r="X228" t="s">
        <v>126</v>
      </c>
      <c r="Z228">
        <v>3500</v>
      </c>
      <c r="AA228" t="str">
        <f t="shared" ca="1" si="77"/>
        <v>fe</v>
      </c>
      <c r="AB228" t="s">
        <v>82</v>
      </c>
      <c r="AC228" t="s">
        <v>204</v>
      </c>
      <c r="AD228">
        <v>1</v>
      </c>
      <c r="AE228" t="s">
        <v>126</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t="shared" ca="1" si="81"/>
        <v>{"dy":23,"sl":6,"tp":"fe","vl":"Equip7001","cn":1,"pt":"GO","pr":1700}</v>
      </c>
    </row>
    <row r="229" spans="1:40">
      <c r="A229">
        <v>23</v>
      </c>
      <c r="B229">
        <v>7</v>
      </c>
      <c r="C229">
        <f t="shared" si="72"/>
        <v>0</v>
      </c>
      <c r="D229">
        <f t="shared" ca="1" si="84"/>
        <v>0.3129463116442005</v>
      </c>
      <c r="E229">
        <f t="shared" ca="1" si="84"/>
        <v>0.35668248883869047</v>
      </c>
      <c r="F229">
        <f t="shared" ca="1" si="84"/>
        <v>0.43795433927683225</v>
      </c>
      <c r="G229">
        <f t="shared" ca="1" si="84"/>
        <v>0.48140554165601679</v>
      </c>
      <c r="H229">
        <f t="shared" ca="1" si="84"/>
        <v>0.92687533057399552</v>
      </c>
      <c r="I229">
        <f t="shared" ca="1" si="84"/>
        <v>0.90764845206620626</v>
      </c>
      <c r="M229" t="str">
        <f t="shared" ca="1" si="73"/>
        <v>지정 장비</v>
      </c>
      <c r="N229" t="str">
        <f t="shared" ca="1" si="74"/>
        <v>Equip4101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1500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201</v>
      </c>
      <c r="W229">
        <v>1</v>
      </c>
      <c r="X229" t="s">
        <v>126</v>
      </c>
      <c r="Z229">
        <v>74200</v>
      </c>
      <c r="AA229" t="str">
        <f t="shared" ca="1" si="77"/>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0.82149036011593357</v>
      </c>
      <c r="E230">
        <f t="shared" ca="1" si="84"/>
        <v>0.86582173693166131</v>
      </c>
      <c r="F230">
        <f t="shared" ca="1" si="84"/>
        <v>8.6947092652578051E-2</v>
      </c>
      <c r="G230">
        <f t="shared" ca="1" si="84"/>
        <v>0.50433763006357613</v>
      </c>
      <c r="H230">
        <f t="shared" ca="1" si="84"/>
        <v>0.56499543303921429</v>
      </c>
      <c r="I230">
        <f t="shared" ca="1" si="84"/>
        <v>0.35358849794118119</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421</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t="shared" ca="1" si="81"/>
        <v>{"dy":23,"sl":8,"tp":"fl1","vl":"Actor1005","cn":1,"pt":"DI","pp":65,"pr":49}</v>
      </c>
    </row>
    <row r="231" spans="1:40">
      <c r="A231">
        <v>23</v>
      </c>
      <c r="B231">
        <v>9</v>
      </c>
      <c r="C231">
        <f t="shared" si="72"/>
        <v>0</v>
      </c>
      <c r="D231">
        <f t="shared" ca="1" si="84"/>
        <v>0.28853253862792339</v>
      </c>
      <c r="E231">
        <f t="shared" ca="1" si="84"/>
        <v>2.2922595976948679E-2</v>
      </c>
      <c r="F231">
        <f t="shared" ca="1" si="84"/>
        <v>0.71872753042233717</v>
      </c>
      <c r="G231">
        <f t="shared" ca="1" si="84"/>
        <v>7.6854311298983902E-3</v>
      </c>
      <c r="H231">
        <f t="shared" ca="1" si="84"/>
        <v>0.84607560271743709</v>
      </c>
      <c r="I231">
        <f t="shared" ca="1" si="84"/>
        <v>0.73819227292861389</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t="shared" ca="1" si="81"/>
        <v>{"dy":23,"sl":9}</v>
      </c>
    </row>
    <row r="232" spans="1:40">
      <c r="A232">
        <v>24</v>
      </c>
      <c r="B232">
        <v>0</v>
      </c>
      <c r="C232">
        <f t="shared" si="72"/>
        <v>0</v>
      </c>
      <c r="D232">
        <f t="shared" ref="D232:I241" ca="1" si="85">RAND()</f>
        <v>0.89326474603217254</v>
      </c>
      <c r="E232">
        <f t="shared" ca="1" si="85"/>
        <v>0.10624182827268058</v>
      </c>
      <c r="F232">
        <f t="shared" ca="1" si="85"/>
        <v>0.30762594486091555</v>
      </c>
      <c r="G232">
        <f t="shared" ca="1" si="85"/>
        <v>0.70804937427210968</v>
      </c>
      <c r="H232">
        <f t="shared" ca="1" si="85"/>
        <v>0.14887756829563237</v>
      </c>
      <c r="I232">
        <f t="shared" ca="1" si="85"/>
        <v>0.15269633155882489</v>
      </c>
      <c r="M232" t="str">
        <f t="shared" ca="1" si="73"/>
        <v>캐릭터 상자 일반등급</v>
      </c>
      <c r="N232" t="str">
        <f t="shared" ca="1" si="74"/>
        <v>삭제</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29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upn</v>
      </c>
      <c r="AB232" t="s">
        <v>92</v>
      </c>
      <c r="AC232">
        <v>11471</v>
      </c>
      <c r="AD232">
        <v>12</v>
      </c>
      <c r="AE232" t="s">
        <v>437</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t="shared" ca="1" si="81"/>
        <v>{"dy":24,"sl":0,"tp":"upn","vl":"11471","cn":12,"pt":"DI","pr":4}</v>
      </c>
    </row>
    <row r="233" spans="1:40">
      <c r="A233">
        <v>24</v>
      </c>
      <c r="B233">
        <v>1</v>
      </c>
      <c r="C233">
        <f t="shared" si="72"/>
        <v>0</v>
      </c>
      <c r="D233">
        <f t="shared" ca="1" si="85"/>
        <v>5.5911793005961163E-2</v>
      </c>
      <c r="E233">
        <f t="shared" ca="1" si="85"/>
        <v>0.44240790343010095</v>
      </c>
      <c r="F233">
        <f t="shared" ca="1" si="85"/>
        <v>0.44611088981402081</v>
      </c>
      <c r="G233">
        <f t="shared" ca="1" si="85"/>
        <v>0.75460354984102596</v>
      </c>
      <c r="H233">
        <f t="shared" ca="1" si="85"/>
        <v>0.74783474734077482</v>
      </c>
      <c r="I233">
        <f t="shared" ca="1" si="85"/>
        <v>0.28158195480134385</v>
      </c>
      <c r="M233" t="str">
        <f t="shared" ca="1" si="73"/>
        <v>지정 장비</v>
      </c>
      <c r="N233" t="str">
        <f t="shared" ca="1" si="74"/>
        <v>Equip3401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28</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16</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전설</v>
      </c>
      <c r="U233" t="s">
        <v>82</v>
      </c>
      <c r="V233" t="s">
        <v>250</v>
      </c>
      <c r="W233">
        <v>1</v>
      </c>
      <c r="X233" t="s">
        <v>126</v>
      </c>
      <c r="Z233">
        <v>1000</v>
      </c>
      <c r="AA233" t="str">
        <f t="shared" ca="1" si="77"/>
        <v>fe</v>
      </c>
      <c r="AB233" t="s">
        <v>82</v>
      </c>
      <c r="AC233" t="s">
        <v>433</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t="shared" ca="1" si="81"/>
        <v>{"dy":24,"sl":1,"tp":"fe","vl":"Equip0102","cn":1,"pt":"GO","pr":1000}</v>
      </c>
    </row>
    <row r="234" spans="1:40">
      <c r="A234">
        <v>24</v>
      </c>
      <c r="B234">
        <v>2</v>
      </c>
      <c r="C234">
        <f t="shared" si="72"/>
        <v>0</v>
      </c>
      <c r="D234">
        <f t="shared" ca="1" si="85"/>
        <v>0.52426530162391938</v>
      </c>
      <c r="E234">
        <f t="shared" ca="1" si="85"/>
        <v>0.19342860069460899</v>
      </c>
      <c r="F234">
        <f t="shared" ca="1" si="85"/>
        <v>0.12314799310203273</v>
      </c>
      <c r="G234">
        <f t="shared" ca="1" si="85"/>
        <v>0.93476965074781437</v>
      </c>
      <c r="H234">
        <f t="shared" ca="1" si="85"/>
        <v>0.91290974750886567</v>
      </c>
      <c r="I234">
        <f t="shared" ca="1" si="85"/>
        <v>0.9575827513962446</v>
      </c>
      <c r="M234" t="str">
        <f t="shared" ca="1" si="73"/>
        <v>안 지정 캐릭터 PP 영웅등급</v>
      </c>
      <c r="N234">
        <f t="shared" ca="1" si="74"/>
        <v>19342</v>
      </c>
      <c r="O234">
        <f t="shared" ca="1" si="75"/>
        <v>5</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1500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t="shared" ca="1" si="81"/>
        <v>{"dy":24,"sl":2,"tp":"uph","vl":"52405","cn":9,"pt":"GO","pr":2700}</v>
      </c>
    </row>
    <row r="235" spans="1:40">
      <c r="A235">
        <v>24</v>
      </c>
      <c r="B235">
        <v>3</v>
      </c>
      <c r="C235">
        <f t="shared" si="72"/>
        <v>0</v>
      </c>
      <c r="D235">
        <f t="shared" ca="1" si="85"/>
        <v>0.92535359629988134</v>
      </c>
      <c r="E235">
        <f t="shared" ca="1" si="85"/>
        <v>0.34752001041799263</v>
      </c>
      <c r="F235">
        <f t="shared" ca="1" si="85"/>
        <v>0.3507712323783142</v>
      </c>
      <c r="G235">
        <f t="shared" ca="1" si="85"/>
        <v>0.14958383839199119</v>
      </c>
      <c r="H235">
        <f t="shared" ca="1" si="85"/>
        <v>0.7689312833881029</v>
      </c>
      <c r="I235">
        <f t="shared" ca="1" si="85"/>
        <v>0.3024968306735385</v>
      </c>
      <c r="M235" t="str">
        <f t="shared" ca="1" si="73"/>
        <v>안 지정 캐릭터 PP 일반등급</v>
      </c>
      <c r="N235">
        <f t="shared" ca="1" si="74"/>
        <v>34752</v>
      </c>
      <c r="O235">
        <f t="shared" ca="1" si="75"/>
        <v>7</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2100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fe</v>
      </c>
      <c r="AB235" t="s">
        <v>82</v>
      </c>
      <c r="AC235" t="s">
        <v>432</v>
      </c>
      <c r="AD235">
        <v>1</v>
      </c>
      <c r="AE235" t="s">
        <v>126</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t="shared" ca="1" si="81"/>
        <v>{"dy":24,"sl":3,"tp":"fe","vl":"Equip2102","cn":1,"pt":"GO","pr":1000}</v>
      </c>
    </row>
    <row r="236" spans="1:40">
      <c r="A236">
        <v>24</v>
      </c>
      <c r="B236">
        <v>4</v>
      </c>
      <c r="C236">
        <f t="shared" si="72"/>
        <v>0</v>
      </c>
      <c r="D236">
        <f t="shared" ca="1" si="85"/>
        <v>0.40422896942721565</v>
      </c>
      <c r="E236">
        <f t="shared" ca="1" si="85"/>
        <v>0.15516560609192975</v>
      </c>
      <c r="F236">
        <f t="shared" ca="1" si="85"/>
        <v>0.10558543087115002</v>
      </c>
      <c r="G236">
        <f t="shared" ca="1" si="85"/>
        <v>8.4837245351139456E-2</v>
      </c>
      <c r="H236">
        <f t="shared" ca="1" si="85"/>
        <v>0.7437077112522219</v>
      </c>
      <c r="I236">
        <f t="shared" ca="1" si="85"/>
        <v>0.60643568893574695</v>
      </c>
      <c r="M236" t="str">
        <f t="shared" ca="1" si="73"/>
        <v>안 지정 캐릭터 PP 일반등급</v>
      </c>
      <c r="N236">
        <f t="shared" ca="1" si="74"/>
        <v>15516</v>
      </c>
      <c r="O236">
        <f t="shared" ca="1" si="75"/>
        <v>4</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1200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fe</v>
      </c>
      <c r="AB236" t="s">
        <v>82</v>
      </c>
      <c r="AC236" t="s">
        <v>435</v>
      </c>
      <c r="AD236">
        <v>1</v>
      </c>
      <c r="AE236" t="s">
        <v>126</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t="shared" ca="1" si="81"/>
        <v>{"dy":24,"sl":4,"tp":"fe","vl":"Equip3001","cn":1,"pt":"GO","pr":700}</v>
      </c>
    </row>
    <row r="237" spans="1:40">
      <c r="A237">
        <v>24</v>
      </c>
      <c r="B237">
        <v>5</v>
      </c>
      <c r="C237">
        <f t="shared" si="72"/>
        <v>0</v>
      </c>
      <c r="D237">
        <f t="shared" ca="1" si="85"/>
        <v>0.24538473106477177</v>
      </c>
      <c r="E237">
        <f t="shared" ca="1" si="85"/>
        <v>0.84139777788409242</v>
      </c>
      <c r="F237">
        <f t="shared" ca="1" si="85"/>
        <v>0.49074953788913411</v>
      </c>
      <c r="G237">
        <f t="shared" ca="1" si="85"/>
        <v>0.71114455360364226</v>
      </c>
      <c r="H237">
        <f t="shared" ca="1" si="85"/>
        <v>0.96346698254573537</v>
      </c>
      <c r="I237">
        <f t="shared" ca="1" si="85"/>
        <v>0.29791920212026457</v>
      </c>
      <c r="M237" t="str">
        <f t="shared" ca="1" si="73"/>
        <v>지정 장비</v>
      </c>
      <c r="N237" t="str">
        <f t="shared" ca="1" si="74"/>
        <v>Equip7201</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9200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fe</v>
      </c>
      <c r="AB237" t="s">
        <v>82</v>
      </c>
      <c r="AC237" t="s">
        <v>434</v>
      </c>
      <c r="AD237">
        <v>1</v>
      </c>
      <c r="AE237" t="s">
        <v>126</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t="shared" ca="1" si="81"/>
        <v>{"dy":24,"sl":5,"tp":"fe","vl":"Equip4101","cn":1,"pt":"GO","pr":1100}</v>
      </c>
    </row>
    <row r="238" spans="1:40">
      <c r="A238">
        <v>24</v>
      </c>
      <c r="B238">
        <v>6</v>
      </c>
      <c r="C238">
        <f t="shared" si="72"/>
        <v>0</v>
      </c>
      <c r="D238">
        <f t="shared" ca="1" si="85"/>
        <v>0.84766093845225743</v>
      </c>
      <c r="E238">
        <f t="shared" ca="1" si="85"/>
        <v>0.96631860775133216</v>
      </c>
      <c r="F238">
        <f t="shared" ca="1" si="85"/>
        <v>0.3978332203135303</v>
      </c>
      <c r="G238">
        <f t="shared" ca="1" si="85"/>
        <v>0.48149052142223525</v>
      </c>
      <c r="H238">
        <f t="shared" ca="1" si="85"/>
        <v>0.41996984448335806</v>
      </c>
      <c r="I238">
        <f t="shared" ca="1" si="85"/>
        <v>7.5859419964813157E-2</v>
      </c>
      <c r="M238" t="str">
        <f t="shared" ca="1" si="73"/>
        <v>지정 장비</v>
      </c>
      <c r="N238" t="str">
        <f t="shared" ca="1" si="74"/>
        <v>Equip8201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28900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187</v>
      </c>
      <c r="W238">
        <v>1</v>
      </c>
      <c r="X238" t="s">
        <v>126</v>
      </c>
      <c r="Z238">
        <v>74400</v>
      </c>
      <c r="AA238" t="str">
        <f t="shared" ca="1" si="77"/>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t="shared" ca="1" si="81"/>
        <v>{"dy":24,"sl":6,"tp":"uph","vl":"15462","cn":10,"pt":"GO","pr":3000}</v>
      </c>
    </row>
    <row r="239" spans="1:40">
      <c r="A239">
        <v>24</v>
      </c>
      <c r="B239">
        <v>7</v>
      </c>
      <c r="C239">
        <f t="shared" si="72"/>
        <v>0</v>
      </c>
      <c r="D239">
        <f t="shared" ca="1" si="85"/>
        <v>0.96846936916931614</v>
      </c>
      <c r="E239">
        <f t="shared" ca="1" si="85"/>
        <v>0.24497452737431147</v>
      </c>
      <c r="F239">
        <f t="shared" ca="1" si="85"/>
        <v>0.74780340021975245</v>
      </c>
      <c r="G239">
        <f t="shared" ca="1" si="85"/>
        <v>0.72470149479039292</v>
      </c>
      <c r="H239">
        <f t="shared" ca="1" si="85"/>
        <v>0.26882388396059209</v>
      </c>
      <c r="I239">
        <f t="shared" ca="1" si="85"/>
        <v>0.13610372652501979</v>
      </c>
      <c r="M239" t="str">
        <f t="shared" ca="1" si="73"/>
        <v>지정 장비</v>
      </c>
      <c r="N239" t="str">
        <f t="shared" ca="1" si="74"/>
        <v>Equip2302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7100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253</v>
      </c>
      <c r="W239">
        <v>1</v>
      </c>
      <c r="X239" t="s">
        <v>126</v>
      </c>
      <c r="Z239">
        <v>700</v>
      </c>
      <c r="AA239" t="str">
        <f t="shared" ca="1" si="77"/>
        <v>fe</v>
      </c>
      <c r="AB239" t="s">
        <v>82</v>
      </c>
      <c r="AC239" t="s">
        <v>440</v>
      </c>
      <c r="AD239">
        <v>1</v>
      </c>
      <c r="AE239" t="s">
        <v>126</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t="shared" ca="1" si="81"/>
        <v>{"dy":24,"sl":7,"tp":"fe","vl":"Equip6101","cn":1,"pt":"GO","pr":3100}</v>
      </c>
    </row>
    <row r="240" spans="1:40">
      <c r="A240">
        <v>24</v>
      </c>
      <c r="B240">
        <v>8</v>
      </c>
      <c r="C240">
        <f t="shared" si="72"/>
        <v>0</v>
      </c>
      <c r="D240">
        <f t="shared" ca="1" si="85"/>
        <v>0.19819610975980073</v>
      </c>
      <c r="E240">
        <f t="shared" ca="1" si="85"/>
        <v>0.5674722259850391</v>
      </c>
      <c r="F240">
        <f t="shared" ca="1" si="85"/>
        <v>0.18618256221930374</v>
      </c>
      <c r="G240">
        <f t="shared" ca="1" si="85"/>
        <v>0.26032703817225022</v>
      </c>
      <c r="H240">
        <f t="shared" ca="1" si="85"/>
        <v>1.0223087977375367E-2</v>
      </c>
      <c r="I240">
        <f t="shared" ca="1" si="85"/>
        <v>0.96937642246051881</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425</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t="shared" ca="1" si="81"/>
        <v>{"dy":24,"sl":8,"tp":"fl1","vl":"Actor2011","cn":1,"pt":"DI","pp":60,"pr":46}</v>
      </c>
    </row>
    <row r="241" spans="1:40">
      <c r="A241">
        <v>24</v>
      </c>
      <c r="B241">
        <v>9</v>
      </c>
      <c r="C241">
        <f t="shared" si="72"/>
        <v>0</v>
      </c>
      <c r="D241">
        <f t="shared" ca="1" si="85"/>
        <v>0.7919032594028057</v>
      </c>
      <c r="E241">
        <f t="shared" ca="1" si="85"/>
        <v>0.95442976830575132</v>
      </c>
      <c r="F241">
        <f t="shared" ca="1" si="85"/>
        <v>0.80879189188873013</v>
      </c>
      <c r="G241">
        <f t="shared" ca="1" si="85"/>
        <v>0.70934826828676578</v>
      </c>
      <c r="H241">
        <f t="shared" ca="1" si="85"/>
        <v>0.76802419153771584</v>
      </c>
      <c r="I241">
        <f t="shared" ca="1" si="85"/>
        <v>0.27235133246564558</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t="shared" ca="1" si="81"/>
        <v>{"dy":24,"sl":9}</v>
      </c>
    </row>
    <row r="242" spans="1:40">
      <c r="A242">
        <v>25</v>
      </c>
      <c r="B242">
        <v>0</v>
      </c>
      <c r="C242">
        <f t="shared" si="72"/>
        <v>0</v>
      </c>
      <c r="D242">
        <f t="shared" ref="D242:I251" ca="1" si="86">RAND()</f>
        <v>0.11686855539355812</v>
      </c>
      <c r="E242">
        <f t="shared" ca="1" si="86"/>
        <v>0.83584574638898168</v>
      </c>
      <c r="F242">
        <f t="shared" ca="1" si="86"/>
        <v>0.50575134605206284</v>
      </c>
      <c r="G242">
        <f t="shared" ca="1" si="86"/>
        <v>0.34667091525452909</v>
      </c>
      <c r="H242">
        <f t="shared" ca="1" si="86"/>
        <v>0.12316921716287144</v>
      </c>
      <c r="I242">
        <f t="shared" ca="1" si="86"/>
        <v>0.46484552178593264</v>
      </c>
      <c r="M242" t="str">
        <f t="shared" ca="1" si="73"/>
        <v>지정 장비</v>
      </c>
      <c r="N242" t="str">
        <f t="shared" ca="1" si="74"/>
        <v>Equip7201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15</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241</v>
      </c>
      <c r="W242">
        <v>1</v>
      </c>
      <c r="X242" t="s">
        <v>126</v>
      </c>
      <c r="Z242">
        <v>800</v>
      </c>
      <c r="AA242" t="str">
        <f t="shared" ca="1" si="77"/>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t="shared" ca="1" si="81"/>
        <v>{"dy":25,"sl":0,"tp":"fe","vl":"Equip5002","cn":1,"pt":"GO","pr":800}</v>
      </c>
    </row>
    <row r="243" spans="1:40">
      <c r="A243">
        <v>25</v>
      </c>
      <c r="B243">
        <v>1</v>
      </c>
      <c r="C243">
        <f t="shared" si="72"/>
        <v>0</v>
      </c>
      <c r="D243">
        <f t="shared" ca="1" si="86"/>
        <v>0.4425737262258802</v>
      </c>
      <c r="E243">
        <f t="shared" ca="1" si="86"/>
        <v>0.26503830926895156</v>
      </c>
      <c r="F243">
        <f t="shared" ca="1" si="86"/>
        <v>0.94433365808570136</v>
      </c>
      <c r="G243">
        <f t="shared" ca="1" si="86"/>
        <v>0.13054829821679337</v>
      </c>
      <c r="H243">
        <f t="shared" ca="1" si="86"/>
        <v>0.30064483528338004</v>
      </c>
      <c r="I243">
        <f t="shared" ca="1" si="86"/>
        <v>0.32929043992328078</v>
      </c>
      <c r="M243" t="str">
        <f t="shared" ca="1" si="73"/>
        <v>지정 장비</v>
      </c>
      <c r="N243" t="str">
        <f t="shared" ca="1" si="74"/>
        <v>Equip2102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1100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295</v>
      </c>
      <c r="W243">
        <v>1</v>
      </c>
      <c r="X243" t="s">
        <v>126</v>
      </c>
      <c r="Z243">
        <v>1500</v>
      </c>
      <c r="AA243" t="str">
        <f t="shared" ca="1" si="77"/>
        <v>fe</v>
      </c>
      <c r="AB243" t="s">
        <v>82</v>
      </c>
      <c r="AC243" t="s">
        <v>444</v>
      </c>
      <c r="AD243">
        <v>1</v>
      </c>
      <c r="AE243" t="s">
        <v>437</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t="shared" ca="1" si="81"/>
        <v>{"dy":25,"sl":1,"tp":"fe","vl":"Equip3401","cn":1,"pt":"DI","pp":179,"pr":119}</v>
      </c>
    </row>
    <row r="244" spans="1:40">
      <c r="A244">
        <v>25</v>
      </c>
      <c r="B244">
        <v>2</v>
      </c>
      <c r="C244">
        <f t="shared" si="72"/>
        <v>0</v>
      </c>
      <c r="D244">
        <f t="shared" ca="1" si="86"/>
        <v>0.97571641970008516</v>
      </c>
      <c r="E244">
        <f t="shared" ca="1" si="86"/>
        <v>0.55027811832936346</v>
      </c>
      <c r="F244">
        <f t="shared" ca="1" si="86"/>
        <v>0.70856137889961701</v>
      </c>
      <c r="G244">
        <f t="shared" ca="1" si="86"/>
        <v>0.78002293312140036</v>
      </c>
      <c r="H244">
        <f t="shared" ca="1" si="86"/>
        <v>0.27047234182697011</v>
      </c>
      <c r="I244">
        <f t="shared" ca="1" si="86"/>
        <v>0.729021321668744</v>
      </c>
      <c r="M244" t="str">
        <f t="shared" ca="1" si="73"/>
        <v>안 지정 캐릭터 PP 영웅등급</v>
      </c>
      <c r="N244">
        <f t="shared" ca="1" si="74"/>
        <v>55027</v>
      </c>
      <c r="O244">
        <f t="shared" ca="1" si="75"/>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2700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fe</v>
      </c>
      <c r="AB244" t="s">
        <v>82</v>
      </c>
      <c r="AC244" t="s">
        <v>430</v>
      </c>
      <c r="AD244">
        <v>1</v>
      </c>
      <c r="AE244" t="s">
        <v>126</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t="shared" ca="1" si="81"/>
        <v>{"dy":25,"sl":2,"tp":"fe","vl":"Equip0101","cn":1,"pt":"GO","pr":1200}</v>
      </c>
    </row>
    <row r="245" spans="1:40">
      <c r="A245">
        <v>25</v>
      </c>
      <c r="B245">
        <v>3</v>
      </c>
      <c r="C245">
        <f t="shared" si="72"/>
        <v>0</v>
      </c>
      <c r="D245">
        <f t="shared" ca="1" si="86"/>
        <v>0.23714883900000128</v>
      </c>
      <c r="E245">
        <f t="shared" ca="1" si="86"/>
        <v>0.48072388250409237</v>
      </c>
      <c r="F245">
        <f t="shared" ca="1" si="86"/>
        <v>0.48603063417142123</v>
      </c>
      <c r="G245">
        <f t="shared" ca="1" si="86"/>
        <v>0.39278588571030471</v>
      </c>
      <c r="H245">
        <f t="shared" ca="1" si="86"/>
        <v>0.92852059184244518</v>
      </c>
      <c r="I245">
        <f t="shared" ca="1" si="86"/>
        <v>1.6483965097806474E-2</v>
      </c>
      <c r="M245" t="str">
        <f t="shared" ca="1" si="73"/>
        <v>안 지정 캐릭터 PP 영웅등급</v>
      </c>
      <c r="N245">
        <f t="shared" ca="1" si="74"/>
        <v>48072</v>
      </c>
      <c r="O245">
        <f t="shared" ca="1" si="75"/>
        <v>8</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2400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t="shared" ca="1" si="81"/>
        <v>{"dy":25,"sl":3,"tp":"uph","vl":"84832","cn":11,"pt":"GO","pr":3300}</v>
      </c>
    </row>
    <row r="246" spans="1:40">
      <c r="A246">
        <v>25</v>
      </c>
      <c r="B246">
        <v>4</v>
      </c>
      <c r="C246">
        <f t="shared" si="72"/>
        <v>0</v>
      </c>
      <c r="D246">
        <f t="shared" ca="1" si="86"/>
        <v>0.86909335430500012</v>
      </c>
      <c r="E246">
        <f t="shared" ca="1" si="86"/>
        <v>0.11268630696676574</v>
      </c>
      <c r="F246">
        <f t="shared" ca="1" si="86"/>
        <v>8.1064515518972979E-2</v>
      </c>
      <c r="G246">
        <f t="shared" ca="1" si="86"/>
        <v>0.98236922052969267</v>
      </c>
      <c r="H246">
        <f t="shared" ca="1" si="86"/>
        <v>0.95175500777318944</v>
      </c>
      <c r="I246">
        <f t="shared" ca="1" si="86"/>
        <v>0.46980054861912313</v>
      </c>
      <c r="M246" t="str">
        <f t="shared" ca="1" si="73"/>
        <v>안 지정 캐릭터 PP 일반등급</v>
      </c>
      <c r="N246">
        <f t="shared" ca="1" si="74"/>
        <v>11268</v>
      </c>
      <c r="O246">
        <f t="shared" ca="1" si="75"/>
        <v>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1200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94548</v>
      </c>
      <c r="AD246">
        <v>14</v>
      </c>
      <c r="AE246" t="s">
        <v>437</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t="shared" ca="1" si="81"/>
        <v>{"dy":25,"sl":4,"tp":"upn","vl":"94548","cn":14,"pt":"DI","pr":4}</v>
      </c>
    </row>
    <row r="247" spans="1:40">
      <c r="A247">
        <v>25</v>
      </c>
      <c r="B247">
        <v>5</v>
      </c>
      <c r="C247">
        <f t="shared" si="72"/>
        <v>0</v>
      </c>
      <c r="D247">
        <f t="shared" ca="1" si="86"/>
        <v>0.19170043761045163</v>
      </c>
      <c r="E247">
        <f t="shared" ca="1" si="86"/>
        <v>7.6735781212917464E-2</v>
      </c>
      <c r="F247">
        <f t="shared" ca="1" si="86"/>
        <v>0.12017678783730301</v>
      </c>
      <c r="G247">
        <f t="shared" ca="1" si="86"/>
        <v>0.14267197979083923</v>
      </c>
      <c r="H247">
        <f t="shared" ca="1" si="86"/>
        <v>0.74705905949524731</v>
      </c>
      <c r="I247">
        <f t="shared" ca="1" si="86"/>
        <v>0.85988158680591886</v>
      </c>
      <c r="M247" t="str">
        <f t="shared" ca="1" si="73"/>
        <v>지정 장비</v>
      </c>
      <c r="N247" t="str">
        <f t="shared" ca="1" si="74"/>
        <v>Equip0202</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DI</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5</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fe</v>
      </c>
      <c r="AB247" t="s">
        <v>82</v>
      </c>
      <c r="AC247" t="s">
        <v>431</v>
      </c>
      <c r="AD247">
        <v>1</v>
      </c>
      <c r="AE247" t="s">
        <v>126</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t="shared" ca="1" si="81"/>
        <v>{"dy":25,"sl":5,"tp":"fe","vl":"Equip7102","cn":1,"pt":"GO","pr":3600}</v>
      </c>
    </row>
    <row r="248" spans="1:40">
      <c r="A248">
        <v>25</v>
      </c>
      <c r="B248">
        <v>6</v>
      </c>
      <c r="C248">
        <f t="shared" si="72"/>
        <v>0</v>
      </c>
      <c r="D248">
        <f t="shared" ca="1" si="86"/>
        <v>0.91713746099451876</v>
      </c>
      <c r="E248">
        <f t="shared" ca="1" si="86"/>
        <v>0.98784507354802353</v>
      </c>
      <c r="F248">
        <f t="shared" ca="1" si="86"/>
        <v>0.21903803154860912</v>
      </c>
      <c r="G248">
        <f t="shared" ca="1" si="86"/>
        <v>0.28873723944618435</v>
      </c>
      <c r="H248">
        <f t="shared" ca="1" si="86"/>
        <v>0.70630714028478392</v>
      </c>
      <c r="I248">
        <f t="shared" ca="1" si="86"/>
        <v>0.49481903647073866</v>
      </c>
      <c r="M248" t="str">
        <f t="shared" ca="1" si="73"/>
        <v>지정 장비</v>
      </c>
      <c r="N248" t="str">
        <f t="shared" ca="1" si="74"/>
        <v>Equip8301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74400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185</v>
      </c>
      <c r="W248">
        <v>1</v>
      </c>
      <c r="X248" t="s">
        <v>126</v>
      </c>
      <c r="Z248">
        <v>3600</v>
      </c>
      <c r="AA248" t="str">
        <f t="shared" ca="1" si="77"/>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t="shared" ca="1" si="81"/>
        <v>{"dy":25,"sl":6,"tp":"upn","vl":"14628","cn":9,"pt":"GO","pr":2700}</v>
      </c>
    </row>
    <row r="249" spans="1:40">
      <c r="A249">
        <v>25</v>
      </c>
      <c r="B249">
        <v>7</v>
      </c>
      <c r="C249">
        <f t="shared" si="72"/>
        <v>0</v>
      </c>
      <c r="D249">
        <f t="shared" ca="1" si="86"/>
        <v>0.11072139001355696</v>
      </c>
      <c r="E249">
        <f t="shared" ca="1" si="86"/>
        <v>0.17076929189672496</v>
      </c>
      <c r="F249">
        <f t="shared" ca="1" si="86"/>
        <v>0.94426929776486357</v>
      </c>
      <c r="G249">
        <f t="shared" ca="1" si="86"/>
        <v>0.56252155705028473</v>
      </c>
      <c r="H249">
        <f t="shared" ca="1" si="86"/>
        <v>0.77535574391634021</v>
      </c>
      <c r="I249">
        <f t="shared" ca="1" si="86"/>
        <v>0.27206458911642928</v>
      </c>
      <c r="M249" t="str">
        <f t="shared" ca="1" si="73"/>
        <v>지정 장비</v>
      </c>
      <c r="N249" t="str">
        <f t="shared" ca="1" si="74"/>
        <v>Equip2001</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700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295</v>
      </c>
      <c r="W249">
        <v>1</v>
      </c>
      <c r="X249" t="s">
        <v>126</v>
      </c>
      <c r="Z249">
        <v>1200</v>
      </c>
      <c r="AA249" t="str">
        <f t="shared" ca="1" si="77"/>
        <v>uph</v>
      </c>
      <c r="AB249" t="s">
        <v>91</v>
      </c>
      <c r="AC249">
        <v>31175</v>
      </c>
      <c r="AD249">
        <v>10</v>
      </c>
      <c r="AE249" t="s">
        <v>437</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t="shared" ca="1" si="81"/>
        <v>{"dy":25,"sl":7,"tp":"uph","vl":"31175","cn":10,"pt":"DI","pr":3}</v>
      </c>
    </row>
    <row r="250" spans="1:40">
      <c r="A250">
        <v>25</v>
      </c>
      <c r="B250">
        <v>8</v>
      </c>
      <c r="C250">
        <f t="shared" si="72"/>
        <v>0</v>
      </c>
      <c r="D250">
        <f t="shared" ca="1" si="86"/>
        <v>0.67278928076831657</v>
      </c>
      <c r="E250">
        <f t="shared" ca="1" si="86"/>
        <v>7.4825132767868285E-2</v>
      </c>
      <c r="F250">
        <f t="shared" ca="1" si="86"/>
        <v>0.99371515041202407</v>
      </c>
      <c r="G250">
        <f t="shared" ca="1" si="86"/>
        <v>0.1022904190721774</v>
      </c>
      <c r="H250">
        <f t="shared" ca="1" si="86"/>
        <v>0.534002879785755</v>
      </c>
      <c r="I250">
        <f t="shared" ca="1" si="86"/>
        <v>0.70048003023087579</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424</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t="shared" ca="1" si="81"/>
        <v>{"dy":25,"sl":8,"tp":"fl1","vl":"Actor3021","cn":1,"pt":"DI","pp":54,"pr":39}</v>
      </c>
    </row>
    <row r="251" spans="1:40">
      <c r="A251">
        <v>25</v>
      </c>
      <c r="B251">
        <v>9</v>
      </c>
      <c r="C251">
        <f t="shared" si="72"/>
        <v>0</v>
      </c>
      <c r="D251">
        <f t="shared" ca="1" si="86"/>
        <v>0.8162355035317076</v>
      </c>
      <c r="E251">
        <f t="shared" ca="1" si="86"/>
        <v>0.48623076093222661</v>
      </c>
      <c r="F251">
        <f t="shared" ca="1" si="86"/>
        <v>0.85358433898800135</v>
      </c>
      <c r="G251">
        <f t="shared" ca="1" si="86"/>
        <v>3.1981136824398293E-3</v>
      </c>
      <c r="H251">
        <f t="shared" ca="1" si="86"/>
        <v>4.250754639550447E-2</v>
      </c>
      <c r="I251">
        <f t="shared" ca="1" si="86"/>
        <v>5.9598400455531331E-2</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t="shared" ca="1" si="81"/>
        <v>{"dy":25,"sl":9}</v>
      </c>
    </row>
    <row r="252" spans="1:40">
      <c r="A252">
        <v>26</v>
      </c>
      <c r="B252">
        <v>0</v>
      </c>
      <c r="C252">
        <f t="shared" si="72"/>
        <v>0</v>
      </c>
      <c r="D252">
        <f t="shared" ref="D252:I261" ca="1" si="87">RAND()</f>
        <v>0.20836045562512873</v>
      </c>
      <c r="E252">
        <f t="shared" ca="1" si="87"/>
        <v>0.32517685064201785</v>
      </c>
      <c r="F252">
        <f t="shared" ca="1" si="87"/>
        <v>0.61712980269005191</v>
      </c>
      <c r="G252">
        <f t="shared" ca="1" si="87"/>
        <v>0.66584202039238805</v>
      </c>
      <c r="H252">
        <f t="shared" ca="1" si="87"/>
        <v>0.19051030459367346</v>
      </c>
      <c r="I252">
        <f t="shared" ca="1" si="87"/>
        <v>0.42067805266657599</v>
      </c>
      <c r="M252" t="str">
        <f t="shared" ca="1" si="73"/>
        <v>지정 장비</v>
      </c>
      <c r="N252" t="str">
        <f t="shared" ca="1" si="74"/>
        <v>Equip2302</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7400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194</v>
      </c>
      <c r="W252">
        <v>1</v>
      </c>
      <c r="X252" t="s">
        <v>126</v>
      </c>
      <c r="Z252">
        <v>1900</v>
      </c>
      <c r="AA252" t="str">
        <f t="shared" ca="1" si="77"/>
        <v>fe</v>
      </c>
      <c r="AB252" t="s">
        <v>82</v>
      </c>
      <c r="AC252" t="s">
        <v>436</v>
      </c>
      <c r="AD252">
        <v>1</v>
      </c>
      <c r="AE252" t="s">
        <v>126</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t="shared" ca="1" si="81"/>
        <v>{"dy":26,"sl":0,"tp":"fe","vl":"Equip0201","cn":1,"pt":"GO","pr":3100}</v>
      </c>
    </row>
    <row r="253" spans="1:40">
      <c r="A253">
        <v>26</v>
      </c>
      <c r="B253">
        <v>1</v>
      </c>
      <c r="C253">
        <f t="shared" si="72"/>
        <v>0</v>
      </c>
      <c r="D253">
        <f t="shared" ca="1" si="87"/>
        <v>0.89235040103614616</v>
      </c>
      <c r="E253">
        <f t="shared" ca="1" si="87"/>
        <v>0.93676297247809015</v>
      </c>
      <c r="F253">
        <f t="shared" ca="1" si="87"/>
        <v>0.78083665701996974</v>
      </c>
      <c r="G253">
        <f t="shared" ca="1" si="87"/>
        <v>0.32902537140448185</v>
      </c>
      <c r="H253">
        <f t="shared" ca="1" si="87"/>
        <v>0.64789129576901505</v>
      </c>
      <c r="I253">
        <f t="shared" ca="1" si="87"/>
        <v>0.53269832456778499</v>
      </c>
      <c r="M253" t="str">
        <f t="shared" ca="1" si="73"/>
        <v>지정 장비</v>
      </c>
      <c r="N253" t="str">
        <f t="shared" ca="1" si="74"/>
        <v>Equip8102</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8000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185</v>
      </c>
      <c r="W253">
        <v>1</v>
      </c>
      <c r="X253" t="s">
        <v>126</v>
      </c>
      <c r="Z253">
        <v>3800</v>
      </c>
      <c r="AA253" t="str">
        <f t="shared" ca="1" si="77"/>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t="shared" ca="1" si="81"/>
        <v>{"dy":26,"sl":1,"tp":"upn","vl":"5727","cn":9,"pt":"GO","pr":2700}</v>
      </c>
    </row>
    <row r="254" spans="1:40">
      <c r="A254">
        <v>26</v>
      </c>
      <c r="B254">
        <v>2</v>
      </c>
      <c r="C254">
        <f t="shared" si="72"/>
        <v>0</v>
      </c>
      <c r="D254">
        <f t="shared" ca="1" si="87"/>
        <v>0.41712583552249927</v>
      </c>
      <c r="E254">
        <f t="shared" ca="1" si="87"/>
        <v>0.13465445982181634</v>
      </c>
      <c r="F254">
        <f t="shared" ca="1" si="87"/>
        <v>0.65800003704007759</v>
      </c>
      <c r="G254">
        <f t="shared" ca="1" si="87"/>
        <v>0.62248991371304097</v>
      </c>
      <c r="H254">
        <f t="shared" ca="1" si="87"/>
        <v>0.32377507792302729</v>
      </c>
      <c r="I254">
        <f t="shared" ca="1" si="87"/>
        <v>0.36656395400132091</v>
      </c>
      <c r="M254" t="str">
        <f t="shared" ca="1" si="73"/>
        <v>안 지정 캐릭터 PP 영웅등급</v>
      </c>
      <c r="N254">
        <f t="shared" ca="1" si="74"/>
        <v>13465</v>
      </c>
      <c r="O254">
        <f t="shared" ca="1" si="75"/>
        <v>4</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1200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t="shared" ca="1" si="81"/>
        <v>{"dy":26,"sl":2,"tp":"upn","vl":"56908","cn":12,"pt":"GO","pr":3600}</v>
      </c>
    </row>
    <row r="255" spans="1:40">
      <c r="A255">
        <v>26</v>
      </c>
      <c r="B255">
        <v>3</v>
      </c>
      <c r="C255">
        <f t="shared" si="72"/>
        <v>0</v>
      </c>
      <c r="D255">
        <f t="shared" ca="1" si="87"/>
        <v>0.85189319536944852</v>
      </c>
      <c r="E255">
        <f t="shared" ca="1" si="87"/>
        <v>0.59058689265818087</v>
      </c>
      <c r="F255">
        <f t="shared" ca="1" si="87"/>
        <v>0.29445522751350506</v>
      </c>
      <c r="G255">
        <f t="shared" ca="1" si="87"/>
        <v>0.11891201837283083</v>
      </c>
      <c r="H255">
        <f t="shared" ca="1" si="87"/>
        <v>1.6424010670690992E-2</v>
      </c>
      <c r="I255">
        <f t="shared" ca="1" si="87"/>
        <v>0.86258424842452541</v>
      </c>
      <c r="M255" t="str">
        <f t="shared" ca="1" si="73"/>
        <v>안 지정 캐릭터 PP 일반등급</v>
      </c>
      <c r="N255">
        <f t="shared" ca="1" si="74"/>
        <v>59058</v>
      </c>
      <c r="O255">
        <f t="shared" ca="1" si="75"/>
        <v>10</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3000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fe</v>
      </c>
      <c r="AB255" t="s">
        <v>82</v>
      </c>
      <c r="AC255" t="s">
        <v>243</v>
      </c>
      <c r="AD255">
        <v>1</v>
      </c>
      <c r="AE255" t="s">
        <v>126</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t="shared" ca="1" si="81"/>
        <v>{"dy":26,"sl":3,"tp":"fe","vl":"Equip3101","cn":1,"pt":"GO","pr":1500}</v>
      </c>
    </row>
    <row r="256" spans="1:40">
      <c r="A256">
        <v>26</v>
      </c>
      <c r="B256">
        <v>4</v>
      </c>
      <c r="C256">
        <f t="shared" si="72"/>
        <v>0</v>
      </c>
      <c r="D256">
        <f t="shared" ca="1" si="87"/>
        <v>4.1030400049758886E-2</v>
      </c>
      <c r="E256">
        <f t="shared" ca="1" si="87"/>
        <v>0.19257025070892331</v>
      </c>
      <c r="F256">
        <f t="shared" ca="1" si="87"/>
        <v>0.54673044569300755</v>
      </c>
      <c r="G256">
        <f t="shared" ca="1" si="87"/>
        <v>1.6670148800830398E-2</v>
      </c>
      <c r="H256">
        <f t="shared" ca="1" si="87"/>
        <v>0.85389305726769504</v>
      </c>
      <c r="I256">
        <f t="shared" ca="1" si="87"/>
        <v>3.9323015139913209E-2</v>
      </c>
      <c r="M256" t="str">
        <f t="shared" ca="1" si="73"/>
        <v>안 지정 캐릭터 PP 일반등급</v>
      </c>
      <c r="N256">
        <f t="shared" ca="1" si="74"/>
        <v>19257</v>
      </c>
      <c r="O256">
        <f t="shared" ca="1" si="75"/>
        <v>5</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1500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fe</v>
      </c>
      <c r="AB256" t="s">
        <v>82</v>
      </c>
      <c r="AC256" t="s">
        <v>186</v>
      </c>
      <c r="AD256">
        <v>1</v>
      </c>
      <c r="AE256" t="s">
        <v>126</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t="shared" ca="1" si="81"/>
        <v>{"dy":26,"sl":4,"tp":"fe","vl":"Equip1302","cn":1,"pt":"GO","pr":7300}</v>
      </c>
    </row>
    <row r="257" spans="1:40">
      <c r="A257">
        <v>26</v>
      </c>
      <c r="B257">
        <v>5</v>
      </c>
      <c r="C257">
        <f t="shared" si="72"/>
        <v>0</v>
      </c>
      <c r="D257">
        <f t="shared" ca="1" si="87"/>
        <v>0.23198131341442318</v>
      </c>
      <c r="E257">
        <f t="shared" ca="1" si="87"/>
        <v>0.52406908168534561</v>
      </c>
      <c r="F257">
        <f t="shared" ca="1" si="87"/>
        <v>0.89444846313566118</v>
      </c>
      <c r="G257">
        <f t="shared" ca="1" si="87"/>
        <v>0.45398848559808291</v>
      </c>
      <c r="H257">
        <f t="shared" ca="1" si="87"/>
        <v>0.73809502042451536</v>
      </c>
      <c r="I257">
        <f t="shared" ca="1" si="87"/>
        <v>0.52584274768756933</v>
      </c>
      <c r="M257" t="str">
        <f t="shared" ca="1" si="73"/>
        <v>지정 장비</v>
      </c>
      <c r="N257" t="str">
        <f t="shared" ca="1" si="74"/>
        <v>Equip4202</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3000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fe</v>
      </c>
      <c r="AB257" t="s">
        <v>82</v>
      </c>
      <c r="AC257" t="s">
        <v>442</v>
      </c>
      <c r="AD257">
        <v>1</v>
      </c>
      <c r="AE257" t="s">
        <v>126</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t="shared" ca="1" si="81"/>
        <v>{"dy":26,"sl":5,"tp":"fe","vl":"Equip7002","cn":1,"pt":"GO","pr":1900}</v>
      </c>
    </row>
    <row r="258" spans="1:40">
      <c r="A258">
        <v>26</v>
      </c>
      <c r="B258">
        <v>6</v>
      </c>
      <c r="C258">
        <f t="shared" ref="C258:C321" si="88">IF(B258&lt;=9,0,
IF(B258=10,1,2))</f>
        <v>0</v>
      </c>
      <c r="D258">
        <f t="shared" ca="1" si="87"/>
        <v>9.6520921461061837E-3</v>
      </c>
      <c r="E258">
        <f t="shared" ca="1" si="87"/>
        <v>0.12871717989692533</v>
      </c>
      <c r="F258">
        <f t="shared" ca="1" si="87"/>
        <v>0.80650705383800503</v>
      </c>
      <c r="G258">
        <f t="shared" ca="1" si="87"/>
        <v>4.5673365948651234E-2</v>
      </c>
      <c r="H258">
        <f t="shared" ca="1" si="87"/>
        <v>0.43051211999339811</v>
      </c>
      <c r="I258">
        <f t="shared" ca="1" si="87"/>
        <v>6.7386233282790364E-2</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Equip1202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4</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260</v>
      </c>
      <c r="W258">
        <v>1</v>
      </c>
      <c r="X258" t="s">
        <v>126</v>
      </c>
      <c r="Z258">
        <v>3100</v>
      </c>
      <c r="AA258" t="str">
        <f t="shared" ref="AA258:AA321" ca="1" si="93">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 t="shared" si="88"/>
        <v>0</v>
      </c>
      <c r="D259">
        <f t="shared" ca="1" si="87"/>
        <v>0.45780923449534261</v>
      </c>
      <c r="E259">
        <f t="shared" ca="1" si="87"/>
        <v>0.14522700029203373</v>
      </c>
      <c r="F259">
        <f t="shared" ca="1" si="87"/>
        <v>0.86739115482034734</v>
      </c>
      <c r="G259">
        <f t="shared" ca="1" si="87"/>
        <v>0.23077134484449224</v>
      </c>
      <c r="H259">
        <f t="shared" ca="1" si="87"/>
        <v>0.53808741206873012</v>
      </c>
      <c r="I259">
        <f t="shared" ca="1" si="87"/>
        <v>0.10235510043887075</v>
      </c>
      <c r="M259" t="str">
        <f t="shared" ca="1" si="89"/>
        <v>지정 장비</v>
      </c>
      <c r="N259" t="str">
        <f t="shared" ca="1" si="90"/>
        <v>Equip1301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243</v>
      </c>
      <c r="W259">
        <v>1</v>
      </c>
      <c r="X259" t="s">
        <v>126</v>
      </c>
      <c r="Z259">
        <v>1500</v>
      </c>
      <c r="AA259" t="str">
        <f t="shared" ca="1" si="93"/>
        <v>fe</v>
      </c>
      <c r="AB259" t="s">
        <v>82</v>
      </c>
      <c r="AC259" t="s">
        <v>441</v>
      </c>
      <c r="AD259">
        <v>1</v>
      </c>
      <c r="AE259" t="s">
        <v>126</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t="shared" ca="1" si="97"/>
        <v>{"dy":26,"sl":7,"tp":"fe","vl":"Equip6102","cn":1,"pt":"GO","pr":3800}</v>
      </c>
    </row>
    <row r="260" spans="1:40">
      <c r="A260">
        <v>26</v>
      </c>
      <c r="B260">
        <v>8</v>
      </c>
      <c r="C260">
        <f t="shared" si="88"/>
        <v>0</v>
      </c>
      <c r="D260">
        <f t="shared" ca="1" si="87"/>
        <v>0.30279232998961203</v>
      </c>
      <c r="E260">
        <f t="shared" ca="1" si="87"/>
        <v>0.16260141552880603</v>
      </c>
      <c r="F260">
        <f t="shared" ca="1" si="87"/>
        <v>0.35875244342477097</v>
      </c>
      <c r="G260">
        <f t="shared" ca="1" si="87"/>
        <v>0.2765829197209172</v>
      </c>
      <c r="H260">
        <f t="shared" ca="1" si="87"/>
        <v>0.68627380500265955</v>
      </c>
      <c r="I260">
        <f t="shared" ca="1" si="87"/>
        <v>0.25852266032488269</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423</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t="shared" ca="1" si="97"/>
        <v>{"dy":26,"sl":8,"tp":"fl1","vl":"Actor2010","cn":1,"pt":"DI","pp":59,"pr":43}</v>
      </c>
    </row>
    <row r="261" spans="1:40">
      <c r="A261">
        <v>26</v>
      </c>
      <c r="B261">
        <v>9</v>
      </c>
      <c r="C261">
        <f t="shared" si="88"/>
        <v>0</v>
      </c>
      <c r="D261">
        <f t="shared" ca="1" si="87"/>
        <v>0.28496436658980839</v>
      </c>
      <c r="E261">
        <f t="shared" ca="1" si="87"/>
        <v>0.9273525854193756</v>
      </c>
      <c r="F261">
        <f t="shared" ca="1" si="87"/>
        <v>0.54769766268465181</v>
      </c>
      <c r="G261">
        <f t="shared" ca="1" si="87"/>
        <v>0.66195537085808376</v>
      </c>
      <c r="H261">
        <f t="shared" ca="1" si="87"/>
        <v>0.34103277153674549</v>
      </c>
      <c r="I261">
        <f t="shared" ca="1" si="87"/>
        <v>0.47589035431753923</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t="shared" ca="1" si="97"/>
        <v>{"dy":26,"sl":9}</v>
      </c>
    </row>
    <row r="262" spans="1:40">
      <c r="A262">
        <v>27</v>
      </c>
      <c r="B262">
        <v>0</v>
      </c>
      <c r="C262">
        <f t="shared" si="88"/>
        <v>0</v>
      </c>
      <c r="D262">
        <f t="shared" ref="D262:I271" ca="1" si="98">RAND()</f>
        <v>0.63134580587891376</v>
      </c>
      <c r="E262">
        <f t="shared" ca="1" si="98"/>
        <v>0.51837229670208407</v>
      </c>
      <c r="F262">
        <f t="shared" ca="1" si="98"/>
        <v>0.20774712381427374</v>
      </c>
      <c r="G262">
        <f t="shared" ca="1" si="98"/>
        <v>0.4043973452020454</v>
      </c>
      <c r="H262">
        <f t="shared" ca="1" si="98"/>
        <v>0.52228498866912387</v>
      </c>
      <c r="I262">
        <f t="shared" ca="1" si="98"/>
        <v>0.32606711059758453</v>
      </c>
      <c r="M262" t="str">
        <f t="shared" ca="1" si="89"/>
        <v>지정 장비</v>
      </c>
      <c r="N262" t="str">
        <f t="shared" ca="1" si="90"/>
        <v>Equip4202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4</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t="shared" ca="1" si="97"/>
        <v>{"dy":27,"sl":0,"tp":"fe","vl":"Equip4101","cn":1,"pt":"GO","pr":1400}</v>
      </c>
    </row>
    <row r="263" spans="1:40">
      <c r="A263">
        <v>27</v>
      </c>
      <c r="B263">
        <v>1</v>
      </c>
      <c r="C263">
        <f t="shared" si="88"/>
        <v>0</v>
      </c>
      <c r="D263">
        <f t="shared" ca="1" si="98"/>
        <v>0.48320925707465312</v>
      </c>
      <c r="E263">
        <f t="shared" ca="1" si="98"/>
        <v>0.19521159044973146</v>
      </c>
      <c r="F263">
        <f t="shared" ca="1" si="98"/>
        <v>0.34390219019717339</v>
      </c>
      <c r="G263">
        <f t="shared" ca="1" si="98"/>
        <v>0.59321688873770828</v>
      </c>
      <c r="H263">
        <f t="shared" ca="1" si="98"/>
        <v>0.42186688443075038</v>
      </c>
      <c r="I263">
        <f t="shared" ca="1" si="98"/>
        <v>0.11203967628592937</v>
      </c>
      <c r="M263" t="str">
        <f t="shared" ca="1" si="89"/>
        <v>지정 장비</v>
      </c>
      <c r="N263" t="str">
        <f t="shared" ca="1" si="90"/>
        <v>Equip1301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7100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279</v>
      </c>
      <c r="W263">
        <v>1</v>
      </c>
      <c r="X263" t="s">
        <v>126</v>
      </c>
      <c r="Z263">
        <v>1400</v>
      </c>
      <c r="AA263" t="str">
        <f t="shared" ca="1" si="93"/>
        <v>upn</v>
      </c>
      <c r="AB263" t="s">
        <v>92</v>
      </c>
      <c r="AC263">
        <v>46336</v>
      </c>
      <c r="AD263">
        <v>11</v>
      </c>
      <c r="AE263" t="s">
        <v>126</v>
      </c>
      <c r="AG263">
        <v>1100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v>
      </c>
      <c r="AN263" t="str">
        <f t="shared" ca="1" si="97"/>
        <v>{"dy":27,"sl":1,"tp":"upn","vl":"46336","cn":11,"pt":"GO","pr":1100}</v>
      </c>
    </row>
    <row r="264" spans="1:40">
      <c r="A264">
        <v>27</v>
      </c>
      <c r="B264">
        <v>2</v>
      </c>
      <c r="C264">
        <f t="shared" si="88"/>
        <v>0</v>
      </c>
      <c r="D264">
        <f t="shared" ca="1" si="98"/>
        <v>0.71979712578494992</v>
      </c>
      <c r="E264">
        <f t="shared" ca="1" si="98"/>
        <v>0.22039620473669641</v>
      </c>
      <c r="F264">
        <f t="shared" ca="1" si="98"/>
        <v>0.99237830421225015</v>
      </c>
      <c r="G264">
        <f t="shared" ca="1" si="98"/>
        <v>0.45768633682109006</v>
      </c>
      <c r="H264">
        <f t="shared" ca="1" si="98"/>
        <v>0.5130577009812044</v>
      </c>
      <c r="I264">
        <f t="shared" ca="1" si="98"/>
        <v>0.24048290474035372</v>
      </c>
      <c r="M264" t="str">
        <f t="shared" ca="1" si="89"/>
        <v>안 지정 캐릭터 PP 영웅등급</v>
      </c>
      <c r="N264">
        <f t="shared" ca="1" si="90"/>
        <v>22039</v>
      </c>
      <c r="O264">
        <f t="shared" ca="1" si="91"/>
        <v>5</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1500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fe</v>
      </c>
      <c r="AB264" t="s">
        <v>82</v>
      </c>
      <c r="AC264" t="s">
        <v>111</v>
      </c>
      <c r="AD264">
        <v>1</v>
      </c>
      <c r="AE264" t="s">
        <v>126</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v>
      </c>
      <c r="AN264" t="str">
        <f t="shared" ca="1" si="97"/>
        <v>{"dy":27,"sl":2,"tp":"fe","vl":"Equip6101","cn":1,"pt":"GO","pr":3200}</v>
      </c>
    </row>
    <row r="265" spans="1:40">
      <c r="A265">
        <v>27</v>
      </c>
      <c r="B265">
        <v>3</v>
      </c>
      <c r="C265">
        <f t="shared" si="88"/>
        <v>0</v>
      </c>
      <c r="D265">
        <f t="shared" ca="1" si="98"/>
        <v>0.46665008161447563</v>
      </c>
      <c r="E265">
        <f t="shared" ca="1" si="98"/>
        <v>0.94079656072799944</v>
      </c>
      <c r="F265">
        <f t="shared" ca="1" si="98"/>
        <v>0.61382118805489372</v>
      </c>
      <c r="G265">
        <f t="shared" ca="1" si="98"/>
        <v>0.47724795280887289</v>
      </c>
      <c r="H265">
        <f t="shared" ca="1" si="98"/>
        <v>0.19398581031713424</v>
      </c>
      <c r="I265">
        <f t="shared" ca="1" si="98"/>
        <v>0.70126307223733841</v>
      </c>
      <c r="M265" t="str">
        <f t="shared" ca="1" si="89"/>
        <v>안 지정 캐릭터 PP 일반등급</v>
      </c>
      <c r="N265">
        <f t="shared" ca="1" si="90"/>
        <v>94079</v>
      </c>
      <c r="O265">
        <f t="shared" ca="1" si="91"/>
        <v>14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4200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fe</v>
      </c>
      <c r="AB265" t="s">
        <v>82</v>
      </c>
      <c r="AC265" t="s">
        <v>193</v>
      </c>
      <c r="AD265">
        <v>1</v>
      </c>
      <c r="AE265" t="s">
        <v>126</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v>
      </c>
      <c r="AN265" t="str">
        <f t="shared" ca="1" si="97"/>
        <v>{"dy":27,"sl":3,"tp":"fe","vl":"Equip2102","cn":1,"pt":"GO","pr":1400}</v>
      </c>
    </row>
    <row r="266" spans="1:40">
      <c r="A266">
        <v>27</v>
      </c>
      <c r="B266">
        <v>4</v>
      </c>
      <c r="C266">
        <f t="shared" si="88"/>
        <v>0</v>
      </c>
      <c r="D266">
        <f t="shared" ca="1" si="98"/>
        <v>0.97674983182885644</v>
      </c>
      <c r="E266">
        <f t="shared" ca="1" si="98"/>
        <v>0.40753627583157881</v>
      </c>
      <c r="F266">
        <f t="shared" ca="1" si="98"/>
        <v>0.76037290307374583</v>
      </c>
      <c r="G266">
        <f t="shared" ca="1" si="98"/>
        <v>0.97780520902887458</v>
      </c>
      <c r="H266">
        <f t="shared" ca="1" si="98"/>
        <v>0.5224071083013675</v>
      </c>
      <c r="I266">
        <f t="shared" ca="1" si="98"/>
        <v>0.16880354577535184</v>
      </c>
      <c r="M266" t="str">
        <f t="shared" ca="1" si="89"/>
        <v>안 지정 캐릭터 PP 일반등급</v>
      </c>
      <c r="N266">
        <f t="shared" ca="1" si="90"/>
        <v>40753</v>
      </c>
      <c r="O266">
        <f t="shared" ca="1" si="91"/>
        <v>7</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2100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v>
      </c>
      <c r="AN266" t="str">
        <f t="shared" ca="1" si="97"/>
        <v>{"dy":27,"sl":4,"tp":"upn","vl":"58093","cn":12,"pt":"GO","pr":1200}</v>
      </c>
    </row>
    <row r="267" spans="1:40">
      <c r="A267">
        <v>27</v>
      </c>
      <c r="B267">
        <v>5</v>
      </c>
      <c r="C267">
        <f t="shared" si="88"/>
        <v>0</v>
      </c>
      <c r="D267">
        <f t="shared" ca="1" si="98"/>
        <v>0.48474062668210838</v>
      </c>
      <c r="E267">
        <f t="shared" ca="1" si="98"/>
        <v>0.7057361821404754</v>
      </c>
      <c r="F267">
        <f t="shared" ca="1" si="98"/>
        <v>0.28321602585074013</v>
      </c>
      <c r="G267">
        <f t="shared" ca="1" si="98"/>
        <v>0.7689985872601498</v>
      </c>
      <c r="H267">
        <f t="shared" ca="1" si="98"/>
        <v>0.8321205521641909</v>
      </c>
      <c r="I267">
        <f t="shared" ca="1" si="98"/>
        <v>0.18199461632807767</v>
      </c>
      <c r="M267" t="str">
        <f t="shared" ca="1" si="89"/>
        <v>지정 장비</v>
      </c>
      <c r="N267" t="str">
        <f t="shared" ca="1" si="90"/>
        <v>Equip6101</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3200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v>
      </c>
      <c r="AN267" t="str">
        <f t="shared" ca="1" si="97"/>
        <v>{"dy":27,"sl":5,"tp":"fe","vl":"Equip7002","cn":1,"pt":"GO","pr":2200}</v>
      </c>
    </row>
    <row r="268" spans="1:40">
      <c r="A268">
        <v>27</v>
      </c>
      <c r="B268">
        <v>6</v>
      </c>
      <c r="C268">
        <f t="shared" si="88"/>
        <v>0</v>
      </c>
      <c r="D268">
        <f t="shared" ca="1" si="98"/>
        <v>0.31310969350304152</v>
      </c>
      <c r="E268">
        <f t="shared" ca="1" si="98"/>
        <v>0.7050733481422774</v>
      </c>
      <c r="F268">
        <f t="shared" ca="1" si="98"/>
        <v>0.70595148733589497</v>
      </c>
      <c r="G268">
        <f t="shared" ca="1" si="98"/>
        <v>0.74103272577008283</v>
      </c>
      <c r="H268">
        <f t="shared" ca="1" si="98"/>
        <v>0.65111590150639398</v>
      </c>
      <c r="I268">
        <f t="shared" ca="1" si="98"/>
        <v>0.23777656902920907</v>
      </c>
      <c r="M268" t="str">
        <f t="shared" ca="1" si="89"/>
        <v>지정 장비</v>
      </c>
      <c r="N268" t="str">
        <f t="shared" ca="1" si="90"/>
        <v>Equip7001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1800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246</v>
      </c>
      <c r="W268">
        <v>1</v>
      </c>
      <c r="X268" t="s">
        <v>126</v>
      </c>
      <c r="Z268">
        <v>600</v>
      </c>
      <c r="AA268" t="str">
        <f t="shared" ca="1" si="93"/>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0.41474558561106312</v>
      </c>
      <c r="E269">
        <f t="shared" ca="1" si="98"/>
        <v>0.13732612954763845</v>
      </c>
      <c r="F269">
        <f t="shared" ca="1" si="98"/>
        <v>7.8456241796771797E-2</v>
      </c>
      <c r="G269">
        <f t="shared" ca="1" si="98"/>
        <v>0.50685836776450355</v>
      </c>
      <c r="H269">
        <f t="shared" ca="1" si="98"/>
        <v>9.672274930237712E-2</v>
      </c>
      <c r="I269">
        <f t="shared" ca="1" si="98"/>
        <v>0.57663332149644064</v>
      </c>
      <c r="M269" t="str">
        <f t="shared" ca="1" si="89"/>
        <v>지정 장비</v>
      </c>
      <c r="N269" t="str">
        <f t="shared" ca="1" si="90"/>
        <v>Equip1202</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3100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201</v>
      </c>
      <c r="W269">
        <v>1</v>
      </c>
      <c r="X269" t="s">
        <v>126</v>
      </c>
      <c r="Z269">
        <v>74600</v>
      </c>
      <c r="AA269" t="str">
        <f t="shared" ca="1" si="93"/>
        <v>uph</v>
      </c>
      <c r="AB269" t="s">
        <v>91</v>
      </c>
      <c r="AC269">
        <v>34952</v>
      </c>
      <c r="AD269">
        <v>11</v>
      </c>
      <c r="AE269" t="s">
        <v>126</v>
      </c>
      <c r="AG269">
        <v>1100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v>
      </c>
      <c r="AN269" t="str">
        <f t="shared" ca="1" si="97"/>
        <v>{"dy":27,"sl":7,"tp":"uph","vl":"34952","cn":11,"pt":"GO","pr":1100}</v>
      </c>
    </row>
    <row r="270" spans="1:40">
      <c r="A270">
        <v>27</v>
      </c>
      <c r="B270">
        <v>8</v>
      </c>
      <c r="C270">
        <f t="shared" si="88"/>
        <v>0</v>
      </c>
      <c r="D270">
        <f t="shared" ca="1" si="98"/>
        <v>0.15019876598807258</v>
      </c>
      <c r="E270">
        <f t="shared" ca="1" si="98"/>
        <v>0.23163556596654389</v>
      </c>
      <c r="F270">
        <f t="shared" ca="1" si="98"/>
        <v>0.79971506929119274</v>
      </c>
      <c r="G270">
        <f t="shared" ca="1" si="98"/>
        <v>0.6935460953102911</v>
      </c>
      <c r="H270">
        <f t="shared" ca="1" si="98"/>
        <v>0.64317316544559311</v>
      </c>
      <c r="I270">
        <f t="shared" ca="1" si="98"/>
        <v>0.75329659647250147</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v>
      </c>
      <c r="AN270" t="str">
        <f t="shared" ca="1" si="97"/>
        <v>{"dy":27,"sl":8}</v>
      </c>
    </row>
    <row r="271" spans="1:40">
      <c r="A271">
        <v>27</v>
      </c>
      <c r="B271">
        <v>9</v>
      </c>
      <c r="C271">
        <f t="shared" si="88"/>
        <v>0</v>
      </c>
      <c r="D271">
        <f t="shared" ca="1" si="98"/>
        <v>5.3492298216113232E-2</v>
      </c>
      <c r="E271">
        <f t="shared" ca="1" si="98"/>
        <v>0.6442385652011603</v>
      </c>
      <c r="F271">
        <f t="shared" ca="1" si="98"/>
        <v>0.30519784848171216</v>
      </c>
      <c r="G271">
        <f t="shared" ca="1" si="98"/>
        <v>0.8893358232725731</v>
      </c>
      <c r="H271">
        <f t="shared" ca="1" si="98"/>
        <v>0.92508703542846638</v>
      </c>
      <c r="I271">
        <f t="shared" ca="1" si="98"/>
        <v>0.91989996259487572</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v>
      </c>
      <c r="AN271" t="str">
        <f t="shared" ca="1" si="97"/>
        <v>{"dy":27,"sl":9}</v>
      </c>
    </row>
    <row r="272" spans="1:40">
      <c r="A272">
        <v>28</v>
      </c>
      <c r="B272">
        <v>0</v>
      </c>
      <c r="C272">
        <f t="shared" si="88"/>
        <v>0</v>
      </c>
      <c r="D272">
        <f t="shared" ref="D272:I281" ca="1" si="99">RAND()</f>
        <v>0.9591430922772276</v>
      </c>
      <c r="E272">
        <f t="shared" ca="1" si="99"/>
        <v>0.50365484871700539</v>
      </c>
      <c r="F272">
        <f t="shared" ca="1" si="99"/>
        <v>0.34063231817332662</v>
      </c>
      <c r="G272">
        <f t="shared" ca="1" si="99"/>
        <v>0.72525989013233017</v>
      </c>
      <c r="H272">
        <f t="shared" ca="1" si="99"/>
        <v>0.851163173383924</v>
      </c>
      <c r="I272">
        <f t="shared" ca="1" si="99"/>
        <v>1.3370792635228335E-2</v>
      </c>
      <c r="M272" t="str">
        <f t="shared" ca="1" si="89"/>
        <v>캐릭터 상자 영웅등급</v>
      </c>
      <c r="N272" t="str">
        <f t="shared" ca="1" si="90"/>
        <v>삭제</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149</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207</v>
      </c>
      <c r="W272">
        <v>1</v>
      </c>
      <c r="X272" t="s">
        <v>126</v>
      </c>
      <c r="Z272">
        <v>3200</v>
      </c>
      <c r="AA272" t="str">
        <f t="shared" ca="1" si="93"/>
        <v>fe</v>
      </c>
      <c r="AB272" t="s">
        <v>82</v>
      </c>
      <c r="AC272" t="s">
        <v>296</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v>
      </c>
      <c r="AN272" t="str">
        <f t="shared" ca="1" si="97"/>
        <v>{"dy":28,"sl":0,"tp":"fe","vl":"Equip1101","cn":1,"pt":"GO","pr":1100}</v>
      </c>
    </row>
    <row r="273" spans="1:40">
      <c r="A273">
        <v>28</v>
      </c>
      <c r="B273">
        <v>1</v>
      </c>
      <c r="C273">
        <f t="shared" si="88"/>
        <v>0</v>
      </c>
      <c r="D273">
        <f t="shared" ca="1" si="99"/>
        <v>0.63209944740288559</v>
      </c>
      <c r="E273">
        <f t="shared" ca="1" si="99"/>
        <v>0.59534439897204539</v>
      </c>
      <c r="F273">
        <f t="shared" ca="1" si="99"/>
        <v>0.79058454089219354</v>
      </c>
      <c r="G273">
        <f t="shared" ca="1" si="99"/>
        <v>9.8179703663821005E-2</v>
      </c>
      <c r="H273">
        <f t="shared" ca="1" si="99"/>
        <v>0.10164463713331706</v>
      </c>
      <c r="I273">
        <f t="shared" ca="1" si="99"/>
        <v>0.31209226643253973</v>
      </c>
      <c r="M273" t="str">
        <f t="shared" ca="1" si="89"/>
        <v>지정 장비</v>
      </c>
      <c r="N273" t="str">
        <f t="shared" ca="1" si="90"/>
        <v>Equip5101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1100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248</v>
      </c>
      <c r="W273">
        <v>1</v>
      </c>
      <c r="X273" t="s">
        <v>126</v>
      </c>
      <c r="Z273">
        <v>900</v>
      </c>
      <c r="AA273" t="str">
        <f t="shared" ca="1" si="93"/>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v>
      </c>
      <c r="AN273" t="str">
        <f t="shared" ca="1" si="97"/>
        <v>{"dy":28,"sl":1,"tp":"fe","vl":"Equip3201","cn":1,"pt":"DI","pr":4}</v>
      </c>
    </row>
    <row r="274" spans="1:40">
      <c r="A274">
        <v>28</v>
      </c>
      <c r="B274">
        <v>2</v>
      </c>
      <c r="C274">
        <f t="shared" si="88"/>
        <v>0</v>
      </c>
      <c r="D274">
        <f t="shared" ca="1" si="99"/>
        <v>0.58731877161939572</v>
      </c>
      <c r="E274">
        <f t="shared" ca="1" si="99"/>
        <v>0.51354993043763031</v>
      </c>
      <c r="F274">
        <f t="shared" ca="1" si="99"/>
        <v>0.86701530647866631</v>
      </c>
      <c r="G274">
        <f t="shared" ca="1" si="99"/>
        <v>0.57784400269594671</v>
      </c>
      <c r="H274">
        <f t="shared" ca="1" si="99"/>
        <v>0.27872835608985147</v>
      </c>
      <c r="I274">
        <f t="shared" ca="1" si="99"/>
        <v>0.72914817494239603</v>
      </c>
      <c r="M274" t="str">
        <f t="shared" ca="1" si="89"/>
        <v>안 지정 캐릭터 PP 영웅등급</v>
      </c>
      <c r="N274">
        <f t="shared" ca="1" si="90"/>
        <v>51354</v>
      </c>
      <c r="O274">
        <f t="shared" ca="1" si="91"/>
        <v>9</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2700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fe</v>
      </c>
      <c r="AB274" t="s">
        <v>82</v>
      </c>
      <c r="AC274" t="s">
        <v>450</v>
      </c>
      <c r="AD274">
        <v>1</v>
      </c>
      <c r="AE274" t="s">
        <v>126</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v>
      </c>
      <c r="AN274" t="str">
        <f t="shared" ca="1" si="97"/>
        <v>{"dy":28,"sl":2,"tp":"fe","vl":"Equip4301","cn":1,"pt":"GO","pr":7400}</v>
      </c>
    </row>
    <row r="275" spans="1:40">
      <c r="A275">
        <v>28</v>
      </c>
      <c r="B275">
        <v>3</v>
      </c>
      <c r="C275">
        <f t="shared" si="88"/>
        <v>0</v>
      </c>
      <c r="D275">
        <f t="shared" ca="1" si="99"/>
        <v>0.17850223123740172</v>
      </c>
      <c r="E275">
        <f t="shared" ca="1" si="99"/>
        <v>0.68418476866026945</v>
      </c>
      <c r="F275">
        <f t="shared" ca="1" si="99"/>
        <v>0.90232128283250002</v>
      </c>
      <c r="G275">
        <f t="shared" ca="1" si="99"/>
        <v>0.45631378015183366</v>
      </c>
      <c r="H275">
        <f t="shared" ca="1" si="99"/>
        <v>0.13754022889072126</v>
      </c>
      <c r="I275">
        <f t="shared" ca="1" si="99"/>
        <v>0.85005293449169095</v>
      </c>
      <c r="M275" t="str">
        <f t="shared" ca="1" si="89"/>
        <v>안 지정 캐릭터 PP 영웅등급</v>
      </c>
      <c r="N275">
        <f t="shared" ca="1" si="90"/>
        <v>68418</v>
      </c>
      <c r="O275">
        <f t="shared" ca="1" si="91"/>
        <v>11</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3300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fe</v>
      </c>
      <c r="AB275" t="s">
        <v>82</v>
      </c>
      <c r="AC275" t="s">
        <v>114</v>
      </c>
      <c r="AD275">
        <v>1</v>
      </c>
      <c r="AE275" t="s">
        <v>126</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v>
      </c>
      <c r="AN275" t="str">
        <f t="shared" ca="1" si="97"/>
        <v>{"dy":28,"sl":3,"tp":"fe","vl":"Equip0102","cn":1,"pt":"GO","pr":1200}</v>
      </c>
    </row>
    <row r="276" spans="1:40">
      <c r="A276">
        <v>28</v>
      </c>
      <c r="B276">
        <v>4</v>
      </c>
      <c r="C276">
        <f t="shared" si="88"/>
        <v>0</v>
      </c>
      <c r="D276">
        <f t="shared" ca="1" si="99"/>
        <v>0.24944887560485296</v>
      </c>
      <c r="E276">
        <f t="shared" ca="1" si="99"/>
        <v>1.0740844310895725E-2</v>
      </c>
      <c r="F276">
        <f t="shared" ca="1" si="99"/>
        <v>0.3128407750156772</v>
      </c>
      <c r="G276">
        <f t="shared" ca="1" si="99"/>
        <v>0.49038130164524407</v>
      </c>
      <c r="H276">
        <f t="shared" ca="1" si="99"/>
        <v>0.90002603211548149</v>
      </c>
      <c r="I276">
        <f t="shared" ca="1" si="99"/>
        <v>0.22984792942413312</v>
      </c>
      <c r="M276" t="str">
        <f t="shared" ca="1" si="89"/>
        <v>안 지정 캐릭터 PP 일반등급</v>
      </c>
      <c r="N276">
        <f t="shared" ca="1" si="90"/>
        <v>1074</v>
      </c>
      <c r="O276">
        <f t="shared" ca="1" si="91"/>
        <v>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fe</v>
      </c>
      <c r="AB276" t="s">
        <v>82</v>
      </c>
      <c r="AC276" t="s">
        <v>249</v>
      </c>
      <c r="AD276">
        <v>1</v>
      </c>
      <c r="AE276" t="s">
        <v>126</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v>
      </c>
      <c r="AN276" t="str">
        <f t="shared" ca="1" si="97"/>
        <v>{"dy":28,"sl":4,"tp":"fe","vl":"Equip7202","cn":1,"pt":"GO","pr":9600}</v>
      </c>
    </row>
    <row r="277" spans="1:40">
      <c r="A277">
        <v>28</v>
      </c>
      <c r="B277">
        <v>5</v>
      </c>
      <c r="C277">
        <f t="shared" si="88"/>
        <v>0</v>
      </c>
      <c r="D277">
        <f t="shared" ca="1" si="99"/>
        <v>9.8029307167028623E-2</v>
      </c>
      <c r="E277">
        <f t="shared" ca="1" si="99"/>
        <v>0.55270782917300154</v>
      </c>
      <c r="F277">
        <f t="shared" ca="1" si="99"/>
        <v>5.8642545680517855E-2</v>
      </c>
      <c r="G277">
        <f t="shared" ca="1" si="99"/>
        <v>6.022472186228256E-2</v>
      </c>
      <c r="H277">
        <f t="shared" ca="1" si="99"/>
        <v>0.69351039335160192</v>
      </c>
      <c r="I277">
        <f t="shared" ca="1" si="99"/>
        <v>0.53841074353813134</v>
      </c>
      <c r="M277" t="str">
        <f t="shared" ca="1" si="89"/>
        <v>지정 장비</v>
      </c>
      <c r="N277" t="str">
        <f t="shared" ca="1" si="90"/>
        <v>Equip4302</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DI</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11</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uph</v>
      </c>
      <c r="AB277" t="s">
        <v>91</v>
      </c>
      <c r="AC277">
        <v>35730</v>
      </c>
      <c r="AD277">
        <v>11</v>
      </c>
      <c r="AE277" t="s">
        <v>126</v>
      </c>
      <c r="AG277">
        <v>1100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v>
      </c>
      <c r="AN277" t="str">
        <f t="shared" ca="1" si="97"/>
        <v>{"dy":28,"sl":5,"tp":"uph","vl":"35730","cn":11,"pt":"GO","pr":1100}</v>
      </c>
    </row>
    <row r="278" spans="1:40">
      <c r="A278">
        <v>28</v>
      </c>
      <c r="B278">
        <v>6</v>
      </c>
      <c r="C278">
        <f t="shared" si="88"/>
        <v>0</v>
      </c>
      <c r="D278">
        <f t="shared" ca="1" si="99"/>
        <v>0.88536137839668416</v>
      </c>
      <c r="E278">
        <f t="shared" ca="1" si="99"/>
        <v>0.96867991781123086</v>
      </c>
      <c r="F278">
        <f t="shared" ca="1" si="99"/>
        <v>0.41073232957124295</v>
      </c>
      <c r="G278">
        <f t="shared" ca="1" si="99"/>
        <v>0.46930490791826018</v>
      </c>
      <c r="H278">
        <f t="shared" ca="1" si="99"/>
        <v>0.99702224178398546</v>
      </c>
      <c r="I278">
        <f t="shared" ca="1" si="99"/>
        <v>0.59316628491196177</v>
      </c>
      <c r="M278" t="str">
        <f t="shared" ca="1" si="89"/>
        <v>지정 장비</v>
      </c>
      <c r="N278" t="str">
        <f t="shared" ca="1" si="90"/>
        <v>Equip8201</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29500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262</v>
      </c>
      <c r="W278">
        <v>1</v>
      </c>
      <c r="X278" t="s">
        <v>126</v>
      </c>
      <c r="Z278">
        <v>8000</v>
      </c>
      <c r="AA278" t="str">
        <f t="shared" ca="1" si="93"/>
        <v>upn</v>
      </c>
      <c r="AB278" t="s">
        <v>92</v>
      </c>
      <c r="AC278">
        <v>13144</v>
      </c>
      <c r="AD278">
        <v>9</v>
      </c>
      <c r="AE278" t="s">
        <v>126</v>
      </c>
      <c r="AG278">
        <v>900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v>
      </c>
      <c r="AN278" t="str">
        <f t="shared" ca="1" si="97"/>
        <v>{"dy":28,"sl":6,"tp":"upn","vl":"13144","cn":9,"pt":"GO","pr":900}</v>
      </c>
    </row>
    <row r="279" spans="1:40">
      <c r="A279">
        <v>28</v>
      </c>
      <c r="B279">
        <v>7</v>
      </c>
      <c r="C279">
        <f t="shared" si="88"/>
        <v>0</v>
      </c>
      <c r="D279">
        <f t="shared" ca="1" si="99"/>
        <v>0.84869545657588219</v>
      </c>
      <c r="E279">
        <f t="shared" ca="1" si="99"/>
        <v>0.43255300609273861</v>
      </c>
      <c r="F279">
        <f t="shared" ca="1" si="99"/>
        <v>0.96434116449581564</v>
      </c>
      <c r="G279">
        <f t="shared" ca="1" si="99"/>
        <v>0.68634123504489186</v>
      </c>
      <c r="H279">
        <f t="shared" ca="1" si="99"/>
        <v>0.10936465503921711</v>
      </c>
      <c r="I279">
        <f t="shared" ca="1" si="99"/>
        <v>0.54756325874755429</v>
      </c>
      <c r="M279" t="str">
        <f t="shared" ca="1" si="89"/>
        <v>지정 장비</v>
      </c>
      <c r="N279" t="str">
        <f t="shared" ca="1" si="90"/>
        <v>Equip5002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800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258</v>
      </c>
      <c r="W279">
        <v>1</v>
      </c>
      <c r="X279" t="s">
        <v>126</v>
      </c>
      <c r="Z279">
        <v>2000</v>
      </c>
      <c r="AA279" t="str">
        <f t="shared" ca="1" si="93"/>
        <v>upn</v>
      </c>
      <c r="AB279" t="s">
        <v>92</v>
      </c>
      <c r="AC279">
        <v>41165</v>
      </c>
      <c r="AD279">
        <v>11</v>
      </c>
      <c r="AE279" t="s">
        <v>126</v>
      </c>
      <c r="AG279">
        <v>1100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v>
      </c>
      <c r="AN279" t="str">
        <f t="shared" ca="1" si="97"/>
        <v>{"dy":28,"sl":7,"tp":"upn","vl":"41165","cn":11,"pt":"GO","pr":1100}</v>
      </c>
    </row>
    <row r="280" spans="1:40">
      <c r="A280">
        <v>28</v>
      </c>
      <c r="B280">
        <v>8</v>
      </c>
      <c r="C280">
        <f t="shared" si="88"/>
        <v>0</v>
      </c>
      <c r="D280">
        <f t="shared" ca="1" si="99"/>
        <v>0.51336794465591273</v>
      </c>
      <c r="E280">
        <f t="shared" ca="1" si="99"/>
        <v>0.5084512061495492</v>
      </c>
      <c r="F280">
        <f t="shared" ca="1" si="99"/>
        <v>0.65682695840597027</v>
      </c>
      <c r="G280">
        <f t="shared" ca="1" si="99"/>
        <v>0.70153678108976325</v>
      </c>
      <c r="H280">
        <f t="shared" ca="1" si="99"/>
        <v>0.49094752613830217</v>
      </c>
      <c r="I280">
        <f t="shared" ca="1" si="99"/>
        <v>0.34670960258019234</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v>
      </c>
      <c r="AN280" t="str">
        <f t="shared" ca="1" si="97"/>
        <v>{"dy":28,"sl":8}</v>
      </c>
    </row>
    <row r="281" spans="1:40">
      <c r="A281">
        <v>28</v>
      </c>
      <c r="B281">
        <v>9</v>
      </c>
      <c r="C281">
        <f t="shared" si="88"/>
        <v>0</v>
      </c>
      <c r="D281">
        <f t="shared" ca="1" si="99"/>
        <v>0.5051903692180042</v>
      </c>
      <c r="E281">
        <f t="shared" ca="1" si="99"/>
        <v>2.7955932750763801E-2</v>
      </c>
      <c r="F281">
        <f t="shared" ca="1" si="99"/>
        <v>0.40079834940619019</v>
      </c>
      <c r="G281">
        <f t="shared" ca="1" si="99"/>
        <v>0.49286508997676282</v>
      </c>
      <c r="H281">
        <f t="shared" ca="1" si="99"/>
        <v>0.39026233050766412</v>
      </c>
      <c r="I281">
        <f t="shared" ca="1" si="99"/>
        <v>0.73607773574730351</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v>
      </c>
      <c r="AN281" t="str">
        <f t="shared" ca="1" si="97"/>
        <v>{"dy":28,"sl":9}</v>
      </c>
    </row>
    <row r="282" spans="1:40">
      <c r="A282">
        <v>29</v>
      </c>
      <c r="B282">
        <v>0</v>
      </c>
      <c r="C282">
        <f t="shared" si="88"/>
        <v>0</v>
      </c>
      <c r="D282">
        <f t="shared" ref="D282:I291" ca="1" si="100">RAND()</f>
        <v>0.10444131844033977</v>
      </c>
      <c r="E282">
        <f t="shared" ca="1" si="100"/>
        <v>0.60600396433192805</v>
      </c>
      <c r="F282">
        <f t="shared" ca="1" si="100"/>
        <v>0.5703966905827299</v>
      </c>
      <c r="G282">
        <f t="shared" ca="1" si="100"/>
        <v>0.58528620645146101</v>
      </c>
      <c r="H282">
        <f t="shared" ca="1" si="100"/>
        <v>0.42715806187139327</v>
      </c>
      <c r="I282">
        <f t="shared" ca="1" si="100"/>
        <v>0.86687474612183635</v>
      </c>
      <c r="M282" t="str">
        <f t="shared" ca="1" si="89"/>
        <v>지정 장비</v>
      </c>
      <c r="N282" t="str">
        <f t="shared" ca="1" si="90"/>
        <v>Equip5102</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1500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upn</v>
      </c>
      <c r="AB282" t="s">
        <v>92</v>
      </c>
      <c r="AC282">
        <v>4898</v>
      </c>
      <c r="AD282">
        <v>9</v>
      </c>
      <c r="AE282" t="s">
        <v>126</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v>
      </c>
      <c r="AN282" t="str">
        <f t="shared" ca="1" si="97"/>
        <v>{"dy":29,"sl":0,"tp":"upn","vl":"4898","cn":9,"pt":"GO","pr":2700}</v>
      </c>
    </row>
    <row r="283" spans="1:40">
      <c r="A283">
        <v>29</v>
      </c>
      <c r="B283">
        <v>1</v>
      </c>
      <c r="C283">
        <f t="shared" si="88"/>
        <v>0</v>
      </c>
      <c r="D283">
        <f t="shared" ca="1" si="100"/>
        <v>0.8638387778415122</v>
      </c>
      <c r="E283">
        <f t="shared" ca="1" si="100"/>
        <v>6.5741815855245411E-2</v>
      </c>
      <c r="F283">
        <f t="shared" ca="1" si="100"/>
        <v>0.13846320817536639</v>
      </c>
      <c r="G283">
        <f t="shared" ca="1" si="100"/>
        <v>0.44224742320182764</v>
      </c>
      <c r="H283">
        <f t="shared" ca="1" si="100"/>
        <v>0.77743826635766533</v>
      </c>
      <c r="I283">
        <f t="shared" ca="1" si="100"/>
        <v>0.91616841295287166</v>
      </c>
      <c r="M283" t="str">
        <f t="shared" ca="1" si="89"/>
        <v>지정 장비</v>
      </c>
      <c r="N283" t="str">
        <f t="shared" ca="1" si="90"/>
        <v>Equip0201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5</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202</v>
      </c>
      <c r="W283">
        <v>1</v>
      </c>
      <c r="X283" t="s">
        <v>126</v>
      </c>
      <c r="Z283">
        <v>3200</v>
      </c>
      <c r="AA283" t="str">
        <f t="shared" ca="1" si="93"/>
        <v>fe</v>
      </c>
      <c r="AB283" t="s">
        <v>82</v>
      </c>
      <c r="AC283" t="s">
        <v>189</v>
      </c>
      <c r="AD283">
        <v>1</v>
      </c>
      <c r="AE283" t="s">
        <v>126</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v>
      </c>
      <c r="AN283" t="str">
        <f t="shared" ca="1" si="97"/>
        <v>{"dy":29,"sl":1,"tp":"fe","vl":"Equip2002","cn":1,"pt":"GO","pr":600}</v>
      </c>
    </row>
    <row r="284" spans="1:40">
      <c r="A284">
        <v>29</v>
      </c>
      <c r="B284">
        <v>2</v>
      </c>
      <c r="C284">
        <f t="shared" si="88"/>
        <v>0</v>
      </c>
      <c r="D284">
        <f t="shared" ca="1" si="100"/>
        <v>0.50338175593178747</v>
      </c>
      <c r="E284">
        <f t="shared" ca="1" si="100"/>
        <v>0.87785916426490429</v>
      </c>
      <c r="F284">
        <f t="shared" ca="1" si="100"/>
        <v>0.14328694486002702</v>
      </c>
      <c r="G284">
        <f t="shared" ca="1" si="100"/>
        <v>0.23957637659174247</v>
      </c>
      <c r="H284">
        <f t="shared" ca="1" si="100"/>
        <v>0.35806849434812094</v>
      </c>
      <c r="I284">
        <f t="shared" ca="1" si="100"/>
        <v>0.3545253198924524</v>
      </c>
      <c r="M284" t="str">
        <f t="shared" ca="1" si="89"/>
        <v>안 지정 캐릭터 PP 영웅등급</v>
      </c>
      <c r="N284">
        <f t="shared" ca="1" si="90"/>
        <v>87785</v>
      </c>
      <c r="O284">
        <f t="shared" ca="1" si="91"/>
        <v>13</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3900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uph</v>
      </c>
      <c r="AB284" t="s">
        <v>91</v>
      </c>
      <c r="AC284">
        <v>91067</v>
      </c>
      <c r="AD284">
        <v>11</v>
      </c>
      <c r="AE284" t="s">
        <v>126</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v>
      </c>
      <c r="AN284" t="str">
        <f t="shared" ca="1" si="97"/>
        <v>{"dy":29,"sl":2,"tp":"uph","vl":"91067","cn":11,"pt":"GO","pr":3300}</v>
      </c>
    </row>
    <row r="285" spans="1:40">
      <c r="A285">
        <v>29</v>
      </c>
      <c r="B285">
        <v>3</v>
      </c>
      <c r="C285">
        <f t="shared" si="88"/>
        <v>0</v>
      </c>
      <c r="D285">
        <f t="shared" ca="1" si="100"/>
        <v>0.29095423528587727</v>
      </c>
      <c r="E285">
        <f t="shared" ca="1" si="100"/>
        <v>0.27217377382508601</v>
      </c>
      <c r="F285">
        <f t="shared" ca="1" si="100"/>
        <v>0.121958650567908</v>
      </c>
      <c r="G285">
        <f t="shared" ca="1" si="100"/>
        <v>0.56826355007021678</v>
      </c>
      <c r="H285">
        <f t="shared" ca="1" si="100"/>
        <v>0.39749769727864059</v>
      </c>
      <c r="I285">
        <f t="shared" ca="1" si="100"/>
        <v>0.59280618593093226</v>
      </c>
      <c r="M285" t="str">
        <f t="shared" ca="1" si="89"/>
        <v>안 지정 캐릭터 PP 일반등급</v>
      </c>
      <c r="N285">
        <f t="shared" ca="1" si="90"/>
        <v>27217</v>
      </c>
      <c r="O285">
        <f t="shared" ca="1" si="91"/>
        <v>6</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1800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fe</v>
      </c>
      <c r="AB285" t="s">
        <v>82</v>
      </c>
      <c r="AC285" t="s">
        <v>458</v>
      </c>
      <c r="AD285">
        <v>1</v>
      </c>
      <c r="AE285" t="s">
        <v>126</v>
      </c>
      <c r="AG285">
        <v>1300</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v>
      </c>
      <c r="AN285" t="str">
        <f t="shared" ca="1" si="97"/>
        <v>{"dy":29,"sl":3,"tp":"fe","vl":"Equip1102","cn":1,"pt":"GO","pr":1300}</v>
      </c>
    </row>
    <row r="286" spans="1:40">
      <c r="A286">
        <v>29</v>
      </c>
      <c r="B286">
        <v>4</v>
      </c>
      <c r="C286">
        <f t="shared" si="88"/>
        <v>0</v>
      </c>
      <c r="D286">
        <f t="shared" ca="1" si="100"/>
        <v>0.13060129740671156</v>
      </c>
      <c r="E286">
        <f t="shared" ca="1" si="100"/>
        <v>0.13581345245022403</v>
      </c>
      <c r="F286">
        <f t="shared" ca="1" si="100"/>
        <v>0.71275841841961973</v>
      </c>
      <c r="G286">
        <f t="shared" ca="1" si="100"/>
        <v>0.86184252985270282</v>
      </c>
      <c r="H286">
        <f t="shared" ca="1" si="100"/>
        <v>0.2851227259004766</v>
      </c>
      <c r="I286">
        <f t="shared" ca="1" si="100"/>
        <v>0.3547883158739672</v>
      </c>
      <c r="M286" t="str">
        <f t="shared" ca="1" si="89"/>
        <v>안 지정 캐릭터 PP 일반등급</v>
      </c>
      <c r="N286">
        <f t="shared" ca="1" si="90"/>
        <v>13581</v>
      </c>
      <c r="O286">
        <f t="shared" ca="1" si="91"/>
        <v>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14370</v>
      </c>
      <c r="AD286">
        <v>10</v>
      </c>
      <c r="AE286" t="s">
        <v>126</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v>
      </c>
      <c r="AN286" t="str">
        <f t="shared" ca="1" si="97"/>
        <v>{"dy":29,"sl":4,"tp":"upn","vl":"14370","cn":10,"pt":"GO","pr":3000}</v>
      </c>
    </row>
    <row r="287" spans="1:40">
      <c r="A287">
        <v>29</v>
      </c>
      <c r="B287">
        <v>5</v>
      </c>
      <c r="C287">
        <f t="shared" si="88"/>
        <v>0</v>
      </c>
      <c r="D287">
        <f t="shared" ca="1" si="100"/>
        <v>0.53260765270539212</v>
      </c>
      <c r="E287">
        <f t="shared" ca="1" si="100"/>
        <v>0.98010780687642585</v>
      </c>
      <c r="F287">
        <f t="shared" ca="1" si="100"/>
        <v>0.26387353468860453</v>
      </c>
      <c r="G287">
        <f t="shared" ca="1" si="100"/>
        <v>0.19750590800623435</v>
      </c>
      <c r="H287">
        <f t="shared" ca="1" si="100"/>
        <v>0.36748338758372245</v>
      </c>
      <c r="I287">
        <f t="shared" ca="1" si="100"/>
        <v>0.96438731122564125</v>
      </c>
      <c r="M287" t="str">
        <f t="shared" ca="1" si="89"/>
        <v>안 지정 캐릭터 PP 영웅등급</v>
      </c>
      <c r="N287">
        <f t="shared" ca="1" si="90"/>
        <v>98010</v>
      </c>
      <c r="O287">
        <f t="shared" ca="1" si="91"/>
        <v>14</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4200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180</v>
      </c>
      <c r="AD287">
        <v>1</v>
      </c>
      <c r="AE287" t="s">
        <v>126</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v>
      </c>
      <c r="AN287" t="str">
        <f t="shared" ca="1" si="97"/>
        <v>{"dy":29,"sl":5,"tp":"fe","vl":"Equip5001","cn":1,"pt":"GO","pr":700}</v>
      </c>
    </row>
    <row r="288" spans="1:40">
      <c r="A288">
        <v>29</v>
      </c>
      <c r="B288">
        <v>6</v>
      </c>
      <c r="C288">
        <f t="shared" si="88"/>
        <v>0</v>
      </c>
      <c r="D288">
        <f t="shared" ca="1" si="100"/>
        <v>0.41620946585409813</v>
      </c>
      <c r="E288">
        <f t="shared" ca="1" si="100"/>
        <v>0.36640799353248099</v>
      </c>
      <c r="F288">
        <f t="shared" ca="1" si="100"/>
        <v>0.99722971548434713</v>
      </c>
      <c r="G288">
        <f t="shared" ca="1" si="100"/>
        <v>0.98595523375275651</v>
      </c>
      <c r="H288">
        <f t="shared" ca="1" si="100"/>
        <v>0.85338225383788902</v>
      </c>
      <c r="I288">
        <f t="shared" ca="1" si="100"/>
        <v>0.73143309287487712</v>
      </c>
      <c r="M288" t="str">
        <f t="shared" ca="1" si="89"/>
        <v>지정 장비</v>
      </c>
      <c r="N288" t="str">
        <f t="shared" ca="1" si="90"/>
        <v>Equip4202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3300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183</v>
      </c>
      <c r="AD288">
        <v>1</v>
      </c>
      <c r="AE288" t="s">
        <v>126</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v>
      </c>
      <c r="AN288" t="str">
        <f t="shared" ca="1" si="97"/>
        <v>{"dy":29,"sl":6,"tp":"fe","vl":"Equip7201","cn":1,"pt":"GO","pr":9500}</v>
      </c>
    </row>
    <row r="289" spans="1:40">
      <c r="A289">
        <v>29</v>
      </c>
      <c r="B289">
        <v>7</v>
      </c>
      <c r="C289">
        <f t="shared" si="88"/>
        <v>0</v>
      </c>
      <c r="D289">
        <f t="shared" ca="1" si="100"/>
        <v>0.4199288385690999</v>
      </c>
      <c r="E289">
        <f t="shared" ca="1" si="100"/>
        <v>0.32016293128874007</v>
      </c>
      <c r="F289">
        <f t="shared" ca="1" si="100"/>
        <v>0.96085846789911866</v>
      </c>
      <c r="G289">
        <f t="shared" ca="1" si="100"/>
        <v>5.7563858108790167E-2</v>
      </c>
      <c r="H289">
        <f t="shared" ca="1" si="100"/>
        <v>0.9041416075198363</v>
      </c>
      <c r="I289">
        <f t="shared" ca="1" si="100"/>
        <v>0.53116977035118229</v>
      </c>
      <c r="M289" t="str">
        <f t="shared" ca="1" si="89"/>
        <v>지정 장비</v>
      </c>
      <c r="N289" t="str">
        <f t="shared" ca="1" si="90"/>
        <v>Equip3301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DI</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11</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184</v>
      </c>
      <c r="W289">
        <v>1</v>
      </c>
      <c r="X289" t="s">
        <v>126</v>
      </c>
      <c r="Z289">
        <v>2900</v>
      </c>
      <c r="AA289" t="str">
        <f t="shared" ca="1" si="93"/>
        <v>fe</v>
      </c>
      <c r="AB289" t="s">
        <v>82</v>
      </c>
      <c r="AC289" t="s">
        <v>190</v>
      </c>
      <c r="AD289">
        <v>1</v>
      </c>
      <c r="AE289" t="s">
        <v>126</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t="shared" ca="1" si="97"/>
        <v>{"dy":29,"sl":7,"tp":"fe","vl":"Equip8101","cn":1,"pt":"GO","pr":8500}</v>
      </c>
    </row>
    <row r="290" spans="1:40">
      <c r="A290">
        <v>29</v>
      </c>
      <c r="B290">
        <v>8</v>
      </c>
      <c r="C290">
        <f t="shared" si="88"/>
        <v>0</v>
      </c>
      <c r="D290">
        <f t="shared" ca="1" si="100"/>
        <v>0.55466776705455656</v>
      </c>
      <c r="E290">
        <f t="shared" ca="1" si="100"/>
        <v>0.23063915262309143</v>
      </c>
      <c r="F290">
        <f t="shared" ca="1" si="100"/>
        <v>0.10816530126137858</v>
      </c>
      <c r="G290">
        <f t="shared" ca="1" si="100"/>
        <v>0.38103632060279369</v>
      </c>
      <c r="H290">
        <f t="shared" ca="1" si="100"/>
        <v>0.27525555662203094</v>
      </c>
      <c r="I290">
        <f t="shared" ca="1" si="100"/>
        <v>7.2680400585070859E-2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t="shared" ca="1" si="97"/>
        <v>{"dy":29,"sl":8}</v>
      </c>
    </row>
    <row r="291" spans="1:40">
      <c r="A291">
        <v>29</v>
      </c>
      <c r="B291">
        <v>9</v>
      </c>
      <c r="C291">
        <f t="shared" si="88"/>
        <v>0</v>
      </c>
      <c r="D291">
        <f t="shared" ca="1" si="100"/>
        <v>0.94364471532842231</v>
      </c>
      <c r="E291">
        <f t="shared" ca="1" si="100"/>
        <v>0.42028741170538331</v>
      </c>
      <c r="F291">
        <f t="shared" ca="1" si="100"/>
        <v>0.67547364258923281</v>
      </c>
      <c r="G291">
        <f t="shared" ca="1" si="100"/>
        <v>0.34670449676104342</v>
      </c>
      <c r="H291">
        <f t="shared" ca="1" si="100"/>
        <v>0.76536956414689206</v>
      </c>
      <c r="I291">
        <f t="shared" ca="1" si="100"/>
        <v>0.23615861303602281</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t="shared" ca="1" si="97"/>
        <v>{"dy":29,"sl":9}</v>
      </c>
    </row>
    <row r="292" spans="1:40">
      <c r="A292">
        <v>30</v>
      </c>
      <c r="B292">
        <v>0</v>
      </c>
      <c r="C292">
        <f t="shared" si="88"/>
        <v>0</v>
      </c>
      <c r="D292">
        <f t="shared" ref="D292:I301" ca="1" si="101">RAND()</f>
        <v>0.67138370031238892</v>
      </c>
      <c r="E292">
        <f t="shared" ca="1" si="101"/>
        <v>0.38522144665211289</v>
      </c>
      <c r="F292">
        <f t="shared" ca="1" si="101"/>
        <v>0.31107425692279522</v>
      </c>
      <c r="G292">
        <f t="shared" ca="1" si="101"/>
        <v>0.94074809564953155</v>
      </c>
      <c r="H292">
        <f t="shared" ca="1" si="101"/>
        <v>2.3548125889399585E-2</v>
      </c>
      <c r="I292">
        <f t="shared" ca="1" si="101"/>
        <v>0.43204351369916949</v>
      </c>
      <c r="M292" t="str">
        <f t="shared" ca="1" si="89"/>
        <v>지정 장비</v>
      </c>
      <c r="N292" t="str">
        <f t="shared" ca="1" si="90"/>
        <v>Equip3102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1200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248</v>
      </c>
      <c r="W292">
        <v>1</v>
      </c>
      <c r="X292" t="s">
        <v>126</v>
      </c>
      <c r="Z292">
        <v>600</v>
      </c>
      <c r="AA292" t="str">
        <f t="shared" ca="1" si="93"/>
        <v>fe</v>
      </c>
      <c r="AB292" t="s">
        <v>82</v>
      </c>
      <c r="AC292" t="s">
        <v>206</v>
      </c>
      <c r="AD292">
        <v>1</v>
      </c>
      <c r="AE292" t="s">
        <v>126</v>
      </c>
      <c r="AG292">
        <v>3200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잔혹한 지배자</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v>
      </c>
      <c r="AN292" t="str">
        <f t="shared" ca="1" si="97"/>
        <v>{"dy":30,"sl":0,"tp":"fe","vl":"Equip4201","cn":1,"pt":"GO","pr":3200}</v>
      </c>
    </row>
    <row r="293" spans="1:40">
      <c r="A293">
        <v>30</v>
      </c>
      <c r="B293">
        <v>1</v>
      </c>
      <c r="C293">
        <f t="shared" si="88"/>
        <v>0</v>
      </c>
      <c r="D293">
        <f t="shared" ca="1" si="101"/>
        <v>0.85184293772722874</v>
      </c>
      <c r="E293">
        <f t="shared" ca="1" si="101"/>
        <v>0.76578189670255192</v>
      </c>
      <c r="F293">
        <f t="shared" ca="1" si="101"/>
        <v>0.44872262557483966</v>
      </c>
      <c r="G293">
        <f t="shared" ca="1" si="101"/>
        <v>0.48937322311177534</v>
      </c>
      <c r="H293">
        <f t="shared" ca="1" si="101"/>
        <v>0.13621613315124581</v>
      </c>
      <c r="I293">
        <f t="shared" ca="1" si="101"/>
        <v>0.70260463220322988</v>
      </c>
      <c r="M293" t="str">
        <f t="shared" ca="1" si="89"/>
        <v>지정 장비</v>
      </c>
      <c r="N293" t="str">
        <f t="shared" ca="1" si="90"/>
        <v>Equip6302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36</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243</v>
      </c>
      <c r="W293">
        <v>1</v>
      </c>
      <c r="X293" t="s">
        <v>126</v>
      </c>
      <c r="Z293">
        <v>1300</v>
      </c>
      <c r="AA293" t="str">
        <f t="shared" ca="1" si="93"/>
        <v>fe</v>
      </c>
      <c r="AB293" t="s">
        <v>82</v>
      </c>
      <c r="AC293" t="s">
        <v>262</v>
      </c>
      <c r="AD293">
        <v>1</v>
      </c>
      <c r="AE293" t="s">
        <v>130</v>
      </c>
      <c r="AG293">
        <v>10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태양과 달과 별</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v>
      </c>
      <c r="AN293" t="str">
        <f t="shared" ca="1" si="97"/>
        <v>{"dy":30,"sl":1,"tp":"fe","vl":"Equip3302","cn":1,"pt":"DI","pr":10}</v>
      </c>
    </row>
    <row r="294" spans="1:40">
      <c r="A294">
        <v>30</v>
      </c>
      <c r="B294">
        <v>2</v>
      </c>
      <c r="C294">
        <f t="shared" si="88"/>
        <v>0</v>
      </c>
      <c r="D294">
        <f t="shared" ca="1" si="101"/>
        <v>0.43201395631867334</v>
      </c>
      <c r="E294">
        <f t="shared" ca="1" si="101"/>
        <v>0.78275275245559361</v>
      </c>
      <c r="F294">
        <f t="shared" ca="1" si="101"/>
        <v>0.47859464078856684</v>
      </c>
      <c r="G294">
        <f t="shared" ca="1" si="101"/>
        <v>0.33795470979564624</v>
      </c>
      <c r="H294">
        <f t="shared" ca="1" si="101"/>
        <v>0.45058964314124683</v>
      </c>
      <c r="I294">
        <f t="shared" ca="1" si="101"/>
        <v>0.53737017669306153</v>
      </c>
      <c r="M294" t="str">
        <f t="shared" ca="1" si="89"/>
        <v>안 지정 캐릭터 PP 영웅등급</v>
      </c>
      <c r="N294">
        <f t="shared" ca="1" si="90"/>
        <v>78275</v>
      </c>
      <c r="O294">
        <f t="shared" ca="1" si="91"/>
        <v>12</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3600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uph</v>
      </c>
      <c r="AB294" t="s">
        <v>91</v>
      </c>
      <c r="AC294">
        <v>75139</v>
      </c>
      <c r="AD294">
        <v>12</v>
      </c>
      <c r="AE294" t="s">
        <v>126</v>
      </c>
      <c r="AG294">
        <v>3600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v>
      </c>
      <c r="AN294" t="str">
        <f t="shared" ca="1" si="97"/>
        <v>{"dy":30,"sl":2,"tp":"uph","vl":"75139","cn":12,"pt":"GO","pr":3600}</v>
      </c>
    </row>
    <row r="295" spans="1:40">
      <c r="A295">
        <v>30</v>
      </c>
      <c r="B295">
        <v>3</v>
      </c>
      <c r="C295">
        <f t="shared" si="88"/>
        <v>0</v>
      </c>
      <c r="D295">
        <f t="shared" ca="1" si="101"/>
        <v>0.49374159475876078</v>
      </c>
      <c r="E295">
        <f t="shared" ca="1" si="101"/>
        <v>0.96046161836599353</v>
      </c>
      <c r="F295">
        <f t="shared" ca="1" si="101"/>
        <v>0.28543719991022265</v>
      </c>
      <c r="G295">
        <f t="shared" ca="1" si="101"/>
        <v>0.66775303097657046</v>
      </c>
      <c r="H295">
        <f t="shared" ca="1" si="101"/>
        <v>0.73826290366625791</v>
      </c>
      <c r="I295">
        <f t="shared" ca="1" si="101"/>
        <v>0.72972377717461945</v>
      </c>
      <c r="M295" t="str">
        <f t="shared" ca="1" si="89"/>
        <v>안 지정 캐릭터 PP 일반등급</v>
      </c>
      <c r="N295">
        <f t="shared" ca="1" si="90"/>
        <v>96046</v>
      </c>
      <c r="O295">
        <f t="shared" ca="1" si="91"/>
        <v>14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4200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uph</v>
      </c>
      <c r="AB295" t="s">
        <v>91</v>
      </c>
      <c r="AC295">
        <v>41845</v>
      </c>
      <c r="AD295">
        <v>8</v>
      </c>
      <c r="AE295" t="s">
        <v>126</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v>
      </c>
      <c r="AN295" t="str">
        <f t="shared" ca="1" si="97"/>
        <v>{"dy":30,"sl":3,"tp":"uph","vl":"41845","cn":8,"pt":"GO","pr":2400}</v>
      </c>
    </row>
    <row r="296" spans="1:40">
      <c r="A296">
        <v>30</v>
      </c>
      <c r="B296">
        <v>4</v>
      </c>
      <c r="C296">
        <f t="shared" si="88"/>
        <v>0</v>
      </c>
      <c r="D296">
        <f t="shared" ca="1" si="101"/>
        <v>0.30572994164152933</v>
      </c>
      <c r="E296">
        <f t="shared" ca="1" si="101"/>
        <v>0.64517872985580882</v>
      </c>
      <c r="F296">
        <f t="shared" ca="1" si="101"/>
        <v>0.74961720360646267</v>
      </c>
      <c r="G296">
        <f t="shared" ca="1" si="101"/>
        <v>0.16599711507078196</v>
      </c>
      <c r="H296">
        <f t="shared" ca="1" si="101"/>
        <v>0.29144638216108587</v>
      </c>
      <c r="I296">
        <f t="shared" ca="1" si="101"/>
        <v>0.40822651545349142</v>
      </c>
      <c r="M296" t="str">
        <f t="shared" ca="1" si="89"/>
        <v>안 지정 캐릭터 PP 일반등급</v>
      </c>
      <c r="N296">
        <f t="shared" ca="1" si="90"/>
        <v>64517</v>
      </c>
      <c r="O296">
        <f t="shared" ca="1" si="91"/>
        <v>10</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3000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upn</v>
      </c>
      <c r="AB296" t="s">
        <v>92</v>
      </c>
      <c r="AC296">
        <v>5133</v>
      </c>
      <c r="AD296">
        <v>3</v>
      </c>
      <c r="AE296" t="s">
        <v>126</v>
      </c>
      <c r="AG296">
        <v>900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v>
      </c>
      <c r="AN296" t="str">
        <f t="shared" ca="1" si="97"/>
        <v>{"dy":30,"sl":4,"tp":"upn","vl":"5133","cn":3,"pt":"GO","pr":900}</v>
      </c>
    </row>
    <row r="297" spans="1:40">
      <c r="A297">
        <v>30</v>
      </c>
      <c r="B297">
        <v>5</v>
      </c>
      <c r="C297">
        <f t="shared" si="88"/>
        <v>0</v>
      </c>
      <c r="D297">
        <f t="shared" ca="1" si="101"/>
        <v>0.48486859718789155</v>
      </c>
      <c r="E297">
        <f t="shared" ca="1" si="101"/>
        <v>0.15430451809869239</v>
      </c>
      <c r="F297">
        <f t="shared" ca="1" si="101"/>
        <v>0.23743765446303011</v>
      </c>
      <c r="G297">
        <f t="shared" ca="1" si="101"/>
        <v>0.79404954878286804</v>
      </c>
      <c r="H297">
        <f t="shared" ca="1" si="101"/>
        <v>0.74891385113091247</v>
      </c>
      <c r="I297">
        <f t="shared" ca="1" si="101"/>
        <v>0.66352188906034248</v>
      </c>
      <c r="M297" t="str">
        <f t="shared" ca="1" si="89"/>
        <v>지정 장비</v>
      </c>
      <c r="N297" t="str">
        <f t="shared" ca="1" si="90"/>
        <v>Equip1102</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1300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fe</v>
      </c>
      <c r="AB297" t="s">
        <v>82</v>
      </c>
      <c r="AC297" t="s">
        <v>455</v>
      </c>
      <c r="AD297">
        <v>1</v>
      </c>
      <c r="AE297" t="s">
        <v>130</v>
      </c>
      <c r="AG297">
        <v>33</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광학발생기</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v>
      </c>
      <c r="AN297" t="str">
        <f t="shared" ca="1" si="97"/>
        <v>{"dy":30,"sl":5,"tp":"fe","vl":"Equip6301","cn":1,"pt":"DI","pr":33}</v>
      </c>
    </row>
    <row r="298" spans="1:40">
      <c r="A298">
        <v>30</v>
      </c>
      <c r="B298">
        <v>6</v>
      </c>
      <c r="C298">
        <f t="shared" si="88"/>
        <v>0</v>
      </c>
      <c r="D298">
        <f t="shared" ca="1" si="101"/>
        <v>0.26835966528029398</v>
      </c>
      <c r="E298">
        <f t="shared" ca="1" si="101"/>
        <v>0.22012609294972596</v>
      </c>
      <c r="F298">
        <f t="shared" ca="1" si="101"/>
        <v>0.53790941190920216</v>
      </c>
      <c r="G298">
        <f t="shared" ca="1" si="101"/>
        <v>0.51652630619951534</v>
      </c>
      <c r="H298">
        <f t="shared" ca="1" si="101"/>
        <v>0.24136001219352254</v>
      </c>
      <c r="I298">
        <f t="shared" ca="1" si="101"/>
        <v>0.48614180738494339</v>
      </c>
      <c r="M298" t="str">
        <f t="shared" ca="1" si="89"/>
        <v>지정 장비</v>
      </c>
      <c r="N298" t="str">
        <f t="shared" ca="1" si="90"/>
        <v>Equip2301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7500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240</v>
      </c>
      <c r="AD298">
        <v>1</v>
      </c>
      <c r="AE298" t="s">
        <v>126</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v>
      </c>
      <c r="AN298" t="str">
        <f t="shared" ca="1" si="97"/>
        <v>{"dy":30,"sl":6,"tp":"fe","vl":"Equip8102","cn":1,"pt":"GO","pr":8100}</v>
      </c>
    </row>
    <row r="299" spans="1:40">
      <c r="A299">
        <v>30</v>
      </c>
      <c r="B299">
        <v>7</v>
      </c>
      <c r="C299">
        <f t="shared" si="88"/>
        <v>0</v>
      </c>
      <c r="D299">
        <f t="shared" ca="1" si="101"/>
        <v>0.37099140529300412</v>
      </c>
      <c r="E299">
        <f t="shared" ca="1" si="101"/>
        <v>8.3760809552372306E-3</v>
      </c>
      <c r="F299">
        <f t="shared" ca="1" si="101"/>
        <v>0.61056265002436483</v>
      </c>
      <c r="G299">
        <f t="shared" ca="1" si="101"/>
        <v>0.91620269169224944</v>
      </c>
      <c r="H299">
        <f t="shared" ca="1" si="101"/>
        <v>6.4806401793067292E-2</v>
      </c>
      <c r="I299">
        <f t="shared" ca="1" si="101"/>
        <v>0.57907495658785757</v>
      </c>
      <c r="M299" t="str">
        <f t="shared" ca="1" si="89"/>
        <v>지정 장비</v>
      </c>
      <c r="N299" t="str">
        <f t="shared" ca="1" si="90"/>
        <v>Equip0001</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800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280</v>
      </c>
      <c r="W299">
        <v>1</v>
      </c>
      <c r="X299" t="s">
        <v>126</v>
      </c>
      <c r="Z299">
        <v>3300</v>
      </c>
      <c r="AA299" t="str">
        <f t="shared" ca="1" si="93"/>
        <v>fe</v>
      </c>
      <c r="AB299" t="s">
        <v>82</v>
      </c>
      <c r="AC299" t="s">
        <v>240</v>
      </c>
      <c r="AD299">
        <v>1</v>
      </c>
      <c r="AE299" t="s">
        <v>126</v>
      </c>
      <c r="AG299">
        <v>7900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왕조의 블레이드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v>
      </c>
      <c r="AN299" t="str">
        <f t="shared" ca="1" si="97"/>
        <v>{"dy":30,"sl":7,"tp":"fe","vl":"Equip8102","cn":1,"pt":"GO","pr":7900}</v>
      </c>
    </row>
    <row r="300" spans="1:40">
      <c r="A300">
        <v>30</v>
      </c>
      <c r="B300">
        <v>8</v>
      </c>
      <c r="C300">
        <f t="shared" si="88"/>
        <v>0</v>
      </c>
      <c r="D300">
        <f t="shared" ca="1" si="101"/>
        <v>0.18337004601816065</v>
      </c>
      <c r="E300">
        <f t="shared" ca="1" si="101"/>
        <v>0.6305343343398041</v>
      </c>
      <c r="F300">
        <f t="shared" ca="1" si="101"/>
        <v>0.42299278933997719</v>
      </c>
      <c r="G300">
        <f t="shared" ca="1" si="101"/>
        <v>0.96941326882788403</v>
      </c>
      <c r="H300">
        <f t="shared" ca="1" si="101"/>
        <v>0.66519634970357167</v>
      </c>
      <c r="I300">
        <f t="shared" ca="1" si="101"/>
        <v>0.52724726982250492</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v>
      </c>
      <c r="AN300" t="str">
        <f t="shared" ca="1" si="97"/>
        <v>{"dy":30,"sl":8}</v>
      </c>
    </row>
    <row r="301" spans="1:40">
      <c r="A301">
        <v>30</v>
      </c>
      <c r="B301">
        <v>9</v>
      </c>
      <c r="C301">
        <f t="shared" si="88"/>
        <v>0</v>
      </c>
      <c r="D301">
        <f t="shared" ca="1" si="101"/>
        <v>0.26804807514528073</v>
      </c>
      <c r="E301">
        <f t="shared" ca="1" si="101"/>
        <v>0.90214977776119398</v>
      </c>
      <c r="F301">
        <f t="shared" ca="1" si="101"/>
        <v>2.9690543513708367E-2</v>
      </c>
      <c r="G301">
        <f t="shared" ca="1" si="101"/>
        <v>0.86728493118846006</v>
      </c>
      <c r="H301">
        <f t="shared" ca="1" si="101"/>
        <v>0.16309552102335401</v>
      </c>
      <c r="I301">
        <f t="shared" ca="1" si="101"/>
        <v>0.18289031984626125</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v>
      </c>
      <c r="AN301" t="str">
        <f t="shared" ca="1" si="97"/>
        <v>{"dy":30,"sl":9}</v>
      </c>
    </row>
    <row r="302" spans="1:40">
      <c r="A302">
        <v>31</v>
      </c>
      <c r="B302">
        <v>0</v>
      </c>
      <c r="C302">
        <f t="shared" si="88"/>
        <v>0</v>
      </c>
      <c r="D302">
        <f t="shared" ref="D302:I311" ca="1" si="102">RAND()</f>
        <v>0.21454993735543415</v>
      </c>
      <c r="E302">
        <f t="shared" ca="1" si="102"/>
        <v>0.79760422525766483</v>
      </c>
      <c r="F302">
        <f t="shared" ca="1" si="102"/>
        <v>0.64479570576803413</v>
      </c>
      <c r="G302">
        <f t="shared" ca="1" si="102"/>
        <v>0.99557508519472371</v>
      </c>
      <c r="H302">
        <f t="shared" ca="1" si="102"/>
        <v>0.46458577694453795</v>
      </c>
      <c r="I302">
        <f t="shared" ca="1" si="102"/>
        <v>0.23807676540281553</v>
      </c>
      <c r="M302" t="str">
        <f t="shared" ca="1" si="89"/>
        <v>지정 장비</v>
      </c>
      <c r="N302" t="str">
        <f t="shared" ca="1" si="90"/>
        <v>Equip7002</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1800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248</v>
      </c>
      <c r="W302">
        <v>1</v>
      </c>
      <c r="X302" t="s">
        <v>126</v>
      </c>
      <c r="Z302">
        <v>900</v>
      </c>
      <c r="AA302" t="str">
        <f t="shared" ca="1" si="93"/>
        <v>fe</v>
      </c>
      <c r="AB302" t="s">
        <v>82</v>
      </c>
      <c r="AC302" t="s">
        <v>456</v>
      </c>
      <c r="AD302">
        <v>1</v>
      </c>
      <c r="AE302" t="s">
        <v>130</v>
      </c>
      <c r="AG302">
        <v>10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흑진주 칼날</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v>
      </c>
      <c r="AN302" t="str">
        <f t="shared" ca="1" si="97"/>
        <v>{"dy":31,"sl":0,"tp":"fe","vl":"Equip1302","cn":1,"pt":"DI","pr":10}</v>
      </c>
    </row>
    <row r="303" spans="1:40">
      <c r="A303">
        <v>31</v>
      </c>
      <c r="B303">
        <v>1</v>
      </c>
      <c r="C303">
        <f t="shared" si="88"/>
        <v>0</v>
      </c>
      <c r="D303">
        <f t="shared" ca="1" si="102"/>
        <v>0.20953650376035049</v>
      </c>
      <c r="E303">
        <f t="shared" ca="1" si="102"/>
        <v>0.50179583273708428</v>
      </c>
      <c r="F303">
        <f t="shared" ca="1" si="102"/>
        <v>0.47173391664471764</v>
      </c>
      <c r="G303">
        <f t="shared" ca="1" si="102"/>
        <v>0.39307370026981048</v>
      </c>
      <c r="H303">
        <f t="shared" ca="1" si="102"/>
        <v>0.43516836153085992</v>
      </c>
      <c r="I303">
        <f t="shared" ca="1" si="102"/>
        <v>0.5811400494514628</v>
      </c>
      <c r="M303" t="str">
        <f t="shared" ca="1" si="89"/>
        <v>지정 장비</v>
      </c>
      <c r="N303" t="str">
        <f t="shared" ca="1" si="90"/>
        <v>Equip4201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5</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256</v>
      </c>
      <c r="W303">
        <v>1</v>
      </c>
      <c r="X303" t="s">
        <v>126</v>
      </c>
      <c r="Z303">
        <v>3800</v>
      </c>
      <c r="AA303" t="str">
        <f t="shared" ca="1" si="93"/>
        <v>fe</v>
      </c>
      <c r="AB303" t="s">
        <v>82</v>
      </c>
      <c r="AC303" t="s">
        <v>199</v>
      </c>
      <c r="AD303">
        <v>1</v>
      </c>
      <c r="AE303" t="s">
        <v>130</v>
      </c>
      <c r="AG303">
        <v>11</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잿더미 스톤해머</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v>
      </c>
      <c r="AN303" t="str">
        <f t="shared" ca="1" si="97"/>
        <v>{"dy":31,"sl":1,"tp":"fe","vl":"Equip4302","cn":1,"pt":"DI","pr":11}</v>
      </c>
    </row>
    <row r="304" spans="1:40">
      <c r="A304">
        <v>31</v>
      </c>
      <c r="B304">
        <v>2</v>
      </c>
      <c r="C304">
        <f t="shared" si="88"/>
        <v>0</v>
      </c>
      <c r="D304">
        <f t="shared" ca="1" si="102"/>
        <v>0.36513901341419575</v>
      </c>
      <c r="E304">
        <f t="shared" ca="1" si="102"/>
        <v>4.9802550176930582E-3</v>
      </c>
      <c r="F304">
        <f t="shared" ca="1" si="102"/>
        <v>7.0128737648269213E-2</v>
      </c>
      <c r="G304">
        <f t="shared" ca="1" si="102"/>
        <v>0.51886590738430094</v>
      </c>
      <c r="H304">
        <f t="shared" ca="1" si="102"/>
        <v>0.85597434968225705</v>
      </c>
      <c r="I304">
        <f t="shared" ca="1" si="102"/>
        <v>0.45100410555280168</v>
      </c>
      <c r="M304" t="str">
        <f t="shared" ca="1" si="89"/>
        <v>안 지정 캐릭터 PP 영웅등급</v>
      </c>
      <c r="N304">
        <f t="shared" ca="1" si="90"/>
        <v>498</v>
      </c>
      <c r="O304">
        <f t="shared" ca="1" si="91"/>
        <v>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13217</v>
      </c>
      <c r="AD304">
        <v>4</v>
      </c>
      <c r="AE304" t="s">
        <v>126</v>
      </c>
      <c r="AG304">
        <v>1200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v>
      </c>
      <c r="AN304" t="str">
        <f t="shared" ca="1" si="97"/>
        <v>{"dy":31,"sl":2,"tp":"uph","vl":"13217","cn":4,"pt":"GO","pr":1200}</v>
      </c>
    </row>
    <row r="305" spans="1:40">
      <c r="A305">
        <v>31</v>
      </c>
      <c r="B305">
        <v>3</v>
      </c>
      <c r="C305">
        <f t="shared" si="88"/>
        <v>0</v>
      </c>
      <c r="D305">
        <f t="shared" ca="1" si="102"/>
        <v>0.56425428839913627</v>
      </c>
      <c r="E305">
        <f t="shared" ca="1" si="102"/>
        <v>0.86482683142204175</v>
      </c>
      <c r="F305">
        <f t="shared" ca="1" si="102"/>
        <v>0.55755951902189005</v>
      </c>
      <c r="G305">
        <f t="shared" ca="1" si="102"/>
        <v>0.42231042056360235</v>
      </c>
      <c r="H305">
        <f t="shared" ca="1" si="102"/>
        <v>4.100019204656502E-2</v>
      </c>
      <c r="I305">
        <f t="shared" ca="1" si="102"/>
        <v>0.2465069140479631</v>
      </c>
      <c r="M305" t="str">
        <f t="shared" ca="1" si="89"/>
        <v>안 지정 캐릭터 PP 일반등급</v>
      </c>
      <c r="N305">
        <f t="shared" ca="1" si="90"/>
        <v>86482</v>
      </c>
      <c r="O305">
        <f t="shared" ca="1" si="91"/>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3900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82505</v>
      </c>
      <c r="AD305">
        <v>12</v>
      </c>
      <c r="AE305" t="s">
        <v>126</v>
      </c>
      <c r="AG305">
        <v>3600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v>
      </c>
      <c r="AN305" t="str">
        <f t="shared" ca="1" si="97"/>
        <v>{"dy":31,"sl":3,"tp":"upn","vl":"82505","cn":12,"pt":"GO","pr":3600}</v>
      </c>
    </row>
    <row r="306" spans="1:40">
      <c r="A306">
        <v>31</v>
      </c>
      <c r="B306">
        <v>4</v>
      </c>
      <c r="C306">
        <f t="shared" si="88"/>
        <v>0</v>
      </c>
      <c r="D306">
        <f t="shared" ca="1" si="102"/>
        <v>0.15679915803956901</v>
      </c>
      <c r="E306">
        <f t="shared" ca="1" si="102"/>
        <v>7.7576480142678594E-2</v>
      </c>
      <c r="F306">
        <f t="shared" ca="1" si="102"/>
        <v>0.15470854168887804</v>
      </c>
      <c r="G306">
        <f t="shared" ca="1" si="102"/>
        <v>0.31889409780052802</v>
      </c>
      <c r="H306">
        <f t="shared" ca="1" si="102"/>
        <v>0.73604320128192657</v>
      </c>
      <c r="I306">
        <f t="shared" ca="1" si="102"/>
        <v>0.58687698536640054</v>
      </c>
      <c r="M306" t="str">
        <f t="shared" ca="1" si="89"/>
        <v>안 지정 캐릭터 PP 일반등급</v>
      </c>
      <c r="N306">
        <f t="shared" ca="1" si="90"/>
        <v>7757</v>
      </c>
      <c r="O306">
        <f t="shared" ca="1" si="91"/>
        <v>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38931</v>
      </c>
      <c r="AD306">
        <v>7</v>
      </c>
      <c r="AE306" t="s">
        <v>126</v>
      </c>
      <c r="AG306">
        <v>2100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v>
      </c>
      <c r="AN306" t="str">
        <f t="shared" ca="1" si="97"/>
        <v>{"dy":31,"sl":4,"tp":"upn","vl":"38931","cn":7,"pt":"GO","pr":2100}</v>
      </c>
    </row>
    <row r="307" spans="1:40">
      <c r="A307">
        <v>31</v>
      </c>
      <c r="B307">
        <v>5</v>
      </c>
      <c r="C307">
        <f t="shared" si="88"/>
        <v>0</v>
      </c>
      <c r="D307">
        <f t="shared" ca="1" si="102"/>
        <v>0.12560600224784679</v>
      </c>
      <c r="E307">
        <f t="shared" ca="1" si="102"/>
        <v>1.0917991688030759E-2</v>
      </c>
      <c r="F307">
        <f t="shared" ca="1" si="102"/>
        <v>0.44288036517567497</v>
      </c>
      <c r="G307">
        <f t="shared" ca="1" si="102"/>
        <v>0.27750246281520952</v>
      </c>
      <c r="H307">
        <f t="shared" ca="1" si="102"/>
        <v>0.47564519013574047</v>
      </c>
      <c r="I307">
        <f t="shared" ca="1" si="102"/>
        <v>0.2344486038968735</v>
      </c>
      <c r="M307" t="str">
        <f t="shared" ca="1" si="89"/>
        <v>지정 장비</v>
      </c>
      <c r="N307" t="str">
        <f t="shared" ca="1" si="90"/>
        <v>Equip0001</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600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fe</v>
      </c>
      <c r="AB307" t="s">
        <v>82</v>
      </c>
      <c r="AC307" t="s">
        <v>181</v>
      </c>
      <c r="AD307">
        <v>1</v>
      </c>
      <c r="AE307" t="s">
        <v>126</v>
      </c>
      <c r="AG307">
        <v>22900</v>
      </c>
      <c r="AH307" t="str">
        <f ca="1">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 ca="1">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블룸 유탄발사기</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v>
      </c>
      <c r="AN307" t="str">
        <f t="shared" ca="1" si="97"/>
        <v>{"dy":31,"sl":5,"tp":"fe","vl":"Equip6302","cn":1,"pt":"GO","pr":22900}</v>
      </c>
    </row>
    <row r="308" spans="1:40">
      <c r="A308">
        <v>31</v>
      </c>
      <c r="B308">
        <v>6</v>
      </c>
      <c r="C308">
        <f t="shared" si="88"/>
        <v>0</v>
      </c>
      <c r="D308">
        <f t="shared" ca="1" si="102"/>
        <v>0.55286692219692812</v>
      </c>
      <c r="E308">
        <f t="shared" ca="1" si="102"/>
        <v>0.9494530136941145</v>
      </c>
      <c r="F308">
        <f t="shared" ca="1" si="102"/>
        <v>0.33168152013737995</v>
      </c>
      <c r="G308">
        <f t="shared" ca="1" si="102"/>
        <v>0.92172391109281215</v>
      </c>
      <c r="H308">
        <f t="shared" ca="1" si="102"/>
        <v>0.71685385755099107</v>
      </c>
      <c r="I308">
        <f t="shared" ca="1" si="102"/>
        <v>0.92924305140217922</v>
      </c>
      <c r="M308" t="str">
        <f t="shared" ca="1" si="89"/>
        <v>지정 장비</v>
      </c>
      <c r="N308" t="str">
        <f t="shared" ca="1" si="90"/>
        <v>Equip8101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8500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257</v>
      </c>
      <c r="W308">
        <v>1</v>
      </c>
      <c r="X308" t="s">
        <v>126</v>
      </c>
      <c r="Z308">
        <v>3300</v>
      </c>
      <c r="AA308" t="str">
        <f t="shared" ca="1" si="93"/>
        <v>fe</v>
      </c>
      <c r="AB308" t="s">
        <v>82</v>
      </c>
      <c r="AC308" t="s">
        <v>457</v>
      </c>
      <c r="AD308">
        <v>1</v>
      </c>
      <c r="AE308" t="s">
        <v>126</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v>
      </c>
      <c r="AN308" t="str">
        <f t="shared" ca="1" si="97"/>
        <v>{"dy":31,"sl":6,"tp":"fe","vl":"Equip7201","cn":1,"pt":"GO","pr":9200}</v>
      </c>
    </row>
    <row r="309" spans="1:40">
      <c r="A309">
        <v>31</v>
      </c>
      <c r="B309">
        <v>7</v>
      </c>
      <c r="C309">
        <f t="shared" si="88"/>
        <v>0</v>
      </c>
      <c r="D309">
        <f t="shared" ca="1" si="102"/>
        <v>0.36318912698867378</v>
      </c>
      <c r="E309">
        <f t="shared" ca="1" si="102"/>
        <v>0.63982569373197251</v>
      </c>
      <c r="F309">
        <f t="shared" ca="1" si="102"/>
        <v>0.24349414438643557</v>
      </c>
      <c r="G309">
        <f t="shared" ca="1" si="102"/>
        <v>0.62045923211463538</v>
      </c>
      <c r="H309">
        <f t="shared" ca="1" si="102"/>
        <v>0.18016051022646784</v>
      </c>
      <c r="I309">
        <f t="shared" ca="1" si="102"/>
        <v>0.50809015541218416</v>
      </c>
      <c r="M309" t="str">
        <f t="shared" ca="1" si="89"/>
        <v>지정 장비</v>
      </c>
      <c r="N309" t="str">
        <f t="shared" ca="1" si="90"/>
        <v>Equip7202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9400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251</v>
      </c>
      <c r="W309">
        <v>1</v>
      </c>
      <c r="X309" t="s">
        <v>126</v>
      </c>
      <c r="Z309">
        <v>3200</v>
      </c>
      <c r="AA309" t="str">
        <f t="shared" ca="1" si="93"/>
        <v>fe</v>
      </c>
      <c r="AB309" t="s">
        <v>82</v>
      </c>
      <c r="AC309" t="s">
        <v>187</v>
      </c>
      <c r="AD309">
        <v>1</v>
      </c>
      <c r="AE309" t="s">
        <v>126</v>
      </c>
      <c r="AG309">
        <v>73900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우주의 조각</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v>
      </c>
      <c r="AN309" t="str">
        <f t="shared" ca="1" si="97"/>
        <v>{"dy":31,"sl":7,"tp":"fe","vl":"Equip8301","cn":1,"pt":"GO","pr":73900}</v>
      </c>
    </row>
    <row r="310" spans="1:40">
      <c r="A310">
        <v>31</v>
      </c>
      <c r="B310">
        <v>8</v>
      </c>
      <c r="C310">
        <f t="shared" si="88"/>
        <v>0</v>
      </c>
      <c r="D310">
        <f t="shared" ca="1" si="102"/>
        <v>0.47544695170088003</v>
      </c>
      <c r="E310">
        <f t="shared" ca="1" si="102"/>
        <v>0.31064577229579771</v>
      </c>
      <c r="F310">
        <f t="shared" ca="1" si="102"/>
        <v>0.93056889679468846</v>
      </c>
      <c r="G310">
        <f t="shared" ca="1" si="102"/>
        <v>0.79132072685360666</v>
      </c>
      <c r="H310">
        <f t="shared" ca="1" si="102"/>
        <v>0.21103408573533322</v>
      </c>
      <c r="I310">
        <f t="shared" ca="1" si="102"/>
        <v>0.32457495189776386</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v>
      </c>
      <c r="AN310" t="str">
        <f t="shared" ca="1" si="97"/>
        <v>{"dy":31,"sl":8}</v>
      </c>
    </row>
    <row r="311" spans="1:40">
      <c r="A311">
        <v>31</v>
      </c>
      <c r="B311">
        <v>9</v>
      </c>
      <c r="C311">
        <f t="shared" si="88"/>
        <v>0</v>
      </c>
      <c r="D311">
        <f t="shared" ca="1" si="102"/>
        <v>0.2285540536905305</v>
      </c>
      <c r="E311">
        <f t="shared" ca="1" si="102"/>
        <v>0.38791649584746779</v>
      </c>
      <c r="F311">
        <f t="shared" ca="1" si="102"/>
        <v>7.5434653356953874E-3</v>
      </c>
      <c r="G311">
        <f t="shared" ca="1" si="102"/>
        <v>0.20577357555457854</v>
      </c>
      <c r="H311">
        <f t="shared" ca="1" si="102"/>
        <v>0.26388275317884535</v>
      </c>
      <c r="I311">
        <f t="shared" ca="1" si="102"/>
        <v>0.21519987044948508</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v>
      </c>
      <c r="AN311" t="str">
        <f t="shared" ca="1" si="97"/>
        <v>{"dy":31,"sl":9}</v>
      </c>
    </row>
    <row r="312" spans="1:40">
      <c r="A312">
        <v>1</v>
      </c>
      <c r="B312">
        <v>10</v>
      </c>
      <c r="C312">
        <f t="shared" si="88"/>
        <v>1</v>
      </c>
      <c r="D312">
        <f t="shared" ref="D312:I321" ca="1" si="103">RAND()</f>
        <v>0.39511700759374246</v>
      </c>
      <c r="E312">
        <f t="shared" ca="1" si="103"/>
        <v>0.80819532208592193</v>
      </c>
      <c r="F312">
        <f t="shared" ca="1" si="103"/>
        <v>0.45627210268961005</v>
      </c>
      <c r="G312">
        <f t="shared" ca="1" si="103"/>
        <v>0.17450997435187821</v>
      </c>
      <c r="H312">
        <f t="shared" ca="1" si="103"/>
        <v>0.8411178414704632</v>
      </c>
      <c r="I312">
        <f t="shared" ca="1" si="103"/>
        <v>0.13924759886744187</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v>
      </c>
      <c r="AN312" t="str">
        <f t="shared" ca="1" si="97"/>
        <v>{"dy":1,"sl":10}</v>
      </c>
    </row>
    <row r="313" spans="1:40">
      <c r="A313">
        <v>2</v>
      </c>
      <c r="B313">
        <v>10</v>
      </c>
      <c r="C313">
        <f t="shared" si="88"/>
        <v>1</v>
      </c>
      <c r="D313">
        <f t="shared" ca="1" si="103"/>
        <v>0.40783031425785765</v>
      </c>
      <c r="E313">
        <f t="shared" ca="1" si="103"/>
        <v>0.8901827214377136</v>
      </c>
      <c r="F313">
        <f t="shared" ca="1" si="103"/>
        <v>0.6727137894103189</v>
      </c>
      <c r="G313">
        <f t="shared" ca="1" si="103"/>
        <v>0.87808096664240531</v>
      </c>
      <c r="H313">
        <f t="shared" ca="1" si="103"/>
        <v>0.76141491728271493</v>
      </c>
      <c r="I313">
        <f t="shared" ca="1" si="103"/>
        <v>0.17923844010690837</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v>
      </c>
      <c r="AN313" t="str">
        <f t="shared" ca="1" si="97"/>
        <v>{"dy":2,"sl":10}</v>
      </c>
    </row>
    <row r="314" spans="1:40">
      <c r="A314">
        <v>3</v>
      </c>
      <c r="B314">
        <v>10</v>
      </c>
      <c r="C314">
        <f t="shared" si="88"/>
        <v>1</v>
      </c>
      <c r="D314">
        <f t="shared" ca="1" si="103"/>
        <v>0.11719721431780838</v>
      </c>
      <c r="E314">
        <f t="shared" ca="1" si="103"/>
        <v>0.32860571960549645</v>
      </c>
      <c r="F314">
        <f t="shared" ca="1" si="103"/>
        <v>2.2006796429838382E-2</v>
      </c>
      <c r="G314">
        <f t="shared" ca="1" si="103"/>
        <v>0.25943144937329221</v>
      </c>
      <c r="H314">
        <f t="shared" ca="1" si="103"/>
        <v>0.21076036523066666</v>
      </c>
      <c r="I314">
        <f t="shared" ca="1" si="103"/>
        <v>0.55344525175788906</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v>
      </c>
      <c r="AN314" t="str">
        <f t="shared" ca="1" si="97"/>
        <v>{"dy":3,"sl":10}</v>
      </c>
    </row>
    <row r="315" spans="1:40">
      <c r="A315">
        <v>4</v>
      </c>
      <c r="B315">
        <v>10</v>
      </c>
      <c r="C315">
        <f t="shared" si="88"/>
        <v>1</v>
      </c>
      <c r="D315">
        <f t="shared" ca="1" si="103"/>
        <v>0.8392783421018789</v>
      </c>
      <c r="E315">
        <f t="shared" ca="1" si="103"/>
        <v>0.17211256357962768</v>
      </c>
      <c r="F315">
        <f t="shared" ca="1" si="103"/>
        <v>0.25862255157596781</v>
      </c>
      <c r="G315">
        <f t="shared" ca="1" si="103"/>
        <v>0.84003467320845526</v>
      </c>
      <c r="H315">
        <f t="shared" ca="1" si="103"/>
        <v>8.9319422751410249E-2</v>
      </c>
      <c r="I315">
        <f t="shared" ca="1" si="103"/>
        <v>0.73605405868531726</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v>
      </c>
      <c r="AN315" t="str">
        <f t="shared" ca="1" si="97"/>
        <v>{"dy":4,"sl":10}</v>
      </c>
    </row>
    <row r="316" spans="1:40">
      <c r="A316">
        <v>5</v>
      </c>
      <c r="B316">
        <v>10</v>
      </c>
      <c r="C316">
        <f t="shared" si="88"/>
        <v>1</v>
      </c>
      <c r="D316">
        <f t="shared" ca="1" si="103"/>
        <v>0.7900130266993034</v>
      </c>
      <c r="E316">
        <f t="shared" ca="1" si="103"/>
        <v>0.82609657801456149</v>
      </c>
      <c r="F316">
        <f t="shared" ca="1" si="103"/>
        <v>0.48983193470976005</v>
      </c>
      <c r="G316">
        <f t="shared" ca="1" si="103"/>
        <v>0.3400026619963239</v>
      </c>
      <c r="H316">
        <f t="shared" ca="1" si="103"/>
        <v>0.75261460732833396</v>
      </c>
      <c r="I316">
        <f t="shared" ca="1" si="103"/>
        <v>0.90394020478976411</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v>
      </c>
      <c r="AN316" t="str">
        <f t="shared" ca="1" si="97"/>
        <v>{"dy":5,"sl":10}</v>
      </c>
    </row>
    <row r="317" spans="1:40">
      <c r="A317">
        <v>6</v>
      </c>
      <c r="B317">
        <v>10</v>
      </c>
      <c r="C317">
        <f t="shared" si="88"/>
        <v>1</v>
      </c>
      <c r="D317">
        <f t="shared" ca="1" si="103"/>
        <v>0.94195491954669763</v>
      </c>
      <c r="E317">
        <f t="shared" ca="1" si="103"/>
        <v>0.71312770655081092</v>
      </c>
      <c r="F317">
        <f t="shared" ca="1" si="103"/>
        <v>0.92299866329590008</v>
      </c>
      <c r="G317">
        <f t="shared" ca="1" si="103"/>
        <v>0.36287987263506427</v>
      </c>
      <c r="H317">
        <f t="shared" ca="1" si="103"/>
        <v>0.41409807383190023</v>
      </c>
      <c r="I317">
        <f t="shared" ca="1" si="103"/>
        <v>0.58699960881499269</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v>
      </c>
      <c r="AN317" t="str">
        <f t="shared" ca="1" si="97"/>
        <v>{"dy":6,"sl":10}</v>
      </c>
    </row>
    <row r="318" spans="1:40">
      <c r="A318">
        <v>7</v>
      </c>
      <c r="B318">
        <v>10</v>
      </c>
      <c r="C318">
        <f t="shared" si="88"/>
        <v>1</v>
      </c>
      <c r="D318">
        <f t="shared" ca="1" si="103"/>
        <v>0.83770380536677602</v>
      </c>
      <c r="E318">
        <f t="shared" ca="1" si="103"/>
        <v>5.1544318678760748E-2</v>
      </c>
      <c r="F318">
        <f t="shared" ca="1" si="103"/>
        <v>0.65667070086127444</v>
      </c>
      <c r="G318">
        <f t="shared" ca="1" si="103"/>
        <v>9.9310743889943542E-2</v>
      </c>
      <c r="H318">
        <f t="shared" ca="1" si="103"/>
        <v>0.98008134743285347</v>
      </c>
      <c r="I318">
        <f t="shared" ca="1" si="103"/>
        <v>0.76199768927315681</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v>
      </c>
      <c r="AN318" t="str">
        <f t="shared" ca="1" si="97"/>
        <v>{"dy":7,"sl":10}</v>
      </c>
    </row>
    <row r="319" spans="1:40">
      <c r="A319">
        <v>8</v>
      </c>
      <c r="B319">
        <v>10</v>
      </c>
      <c r="C319">
        <f t="shared" si="88"/>
        <v>1</v>
      </c>
      <c r="D319">
        <f t="shared" ca="1" si="103"/>
        <v>0.45863913344352636</v>
      </c>
      <c r="E319">
        <f t="shared" ca="1" si="103"/>
        <v>0.55455800388424348</v>
      </c>
      <c r="F319">
        <f t="shared" ca="1" si="103"/>
        <v>0.43468378855082779</v>
      </c>
      <c r="G319">
        <f t="shared" ca="1" si="103"/>
        <v>0.44786545337682304</v>
      </c>
      <c r="H319">
        <f t="shared" ca="1" si="103"/>
        <v>0.52240846407043107</v>
      </c>
      <c r="I319">
        <f t="shared" ca="1" si="103"/>
        <v>0.61170518542262864</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v>
      </c>
      <c r="AN319" t="str">
        <f t="shared" ca="1" si="97"/>
        <v>{"dy":8,"sl":10}</v>
      </c>
    </row>
    <row r="320" spans="1:40">
      <c r="A320">
        <v>9</v>
      </c>
      <c r="B320">
        <v>10</v>
      </c>
      <c r="C320">
        <f t="shared" si="88"/>
        <v>1</v>
      </c>
      <c r="D320">
        <f t="shared" ca="1" si="103"/>
        <v>0.40647505839972919</v>
      </c>
      <c r="E320">
        <f t="shared" ca="1" si="103"/>
        <v>7.9145405246505263E-2</v>
      </c>
      <c r="F320">
        <f t="shared" ca="1" si="103"/>
        <v>0.75653909723155088</v>
      </c>
      <c r="G320">
        <f t="shared" ca="1" si="103"/>
        <v>0.20774460166282427</v>
      </c>
      <c r="H320">
        <f t="shared" ca="1" si="103"/>
        <v>0.28917703187536081</v>
      </c>
      <c r="I320">
        <f t="shared" ca="1" si="103"/>
        <v>0.38227762505053708</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v>
      </c>
      <c r="AN320" t="str">
        <f t="shared" ca="1" si="97"/>
        <v>{"dy":9,"sl":10}</v>
      </c>
    </row>
    <row r="321" spans="1:40">
      <c r="A321">
        <v>10</v>
      </c>
      <c r="B321">
        <v>10</v>
      </c>
      <c r="C321">
        <f t="shared" si="88"/>
        <v>1</v>
      </c>
      <c r="D321">
        <f t="shared" ca="1" si="103"/>
        <v>0.54581014644522852</v>
      </c>
      <c r="E321">
        <f t="shared" ca="1" si="103"/>
        <v>0.55875623103387051</v>
      </c>
      <c r="F321">
        <f t="shared" ca="1" si="103"/>
        <v>0.96001140786685413</v>
      </c>
      <c r="G321">
        <f t="shared" ca="1" si="103"/>
        <v>0.42887402966979749</v>
      </c>
      <c r="H321">
        <f t="shared" ca="1" si="103"/>
        <v>0.98137697803839175</v>
      </c>
      <c r="I321">
        <f t="shared" ca="1" si="103"/>
        <v>0.60530467715174341</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0.98850425296780675</v>
      </c>
      <c r="E322">
        <f t="shared" ca="1" si="105"/>
        <v>0.30036752519265808</v>
      </c>
      <c r="F322">
        <f t="shared" ca="1" si="105"/>
        <v>0.71207695890550393</v>
      </c>
      <c r="G322">
        <f t="shared" ca="1" si="105"/>
        <v>0.53624743997438851</v>
      </c>
      <c r="H322">
        <f t="shared" ca="1" si="105"/>
        <v>0.30706207992239309</v>
      </c>
      <c r="I322">
        <f t="shared" ca="1" si="105"/>
        <v>0.15443153995861436</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0.96639806056991118</v>
      </c>
      <c r="E323">
        <f t="shared" ca="1" si="105"/>
        <v>0.59486273227844133</v>
      </c>
      <c r="F323">
        <f t="shared" ca="1" si="105"/>
        <v>8.8709845988299563E-4</v>
      </c>
      <c r="G323">
        <f t="shared" ca="1" si="105"/>
        <v>0.38518408491408551</v>
      </c>
      <c r="H323">
        <f t="shared" ca="1" si="105"/>
        <v>2.3451577222651454E-2</v>
      </c>
      <c r="I323">
        <f t="shared" ca="1" si="105"/>
        <v>0.30153706361384169</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v>
      </c>
      <c r="AN323" t="str">
        <f t="shared" ca="1" si="114"/>
        <v>{"dy":12,"sl":10}</v>
      </c>
    </row>
    <row r="324" spans="1:40">
      <c r="A324">
        <v>13</v>
      </c>
      <c r="B324">
        <v>10</v>
      </c>
      <c r="C324">
        <f t="shared" si="104"/>
        <v>1</v>
      </c>
      <c r="D324">
        <f t="shared" ca="1" si="105"/>
        <v>0.70052411958058514</v>
      </c>
      <c r="E324">
        <f t="shared" ca="1" si="105"/>
        <v>0.30390348815757617</v>
      </c>
      <c r="F324">
        <f t="shared" ca="1" si="105"/>
        <v>0.16502072088328179</v>
      </c>
      <c r="G324">
        <f t="shared" ca="1" si="105"/>
        <v>0.37561717526325944</v>
      </c>
      <c r="H324">
        <f t="shared" ca="1" si="105"/>
        <v>0.70568244467712893</v>
      </c>
      <c r="I324">
        <f t="shared" ca="1" si="105"/>
        <v>0.31249863049952986</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v>
      </c>
      <c r="AN324" t="str">
        <f t="shared" ca="1" si="114"/>
        <v>{"dy":13,"sl":10}</v>
      </c>
    </row>
    <row r="325" spans="1:40">
      <c r="A325">
        <v>14</v>
      </c>
      <c r="B325">
        <v>10</v>
      </c>
      <c r="C325">
        <f t="shared" si="104"/>
        <v>1</v>
      </c>
      <c r="D325">
        <f t="shared" ca="1" si="105"/>
        <v>0.36294716785826686</v>
      </c>
      <c r="E325">
        <f t="shared" ca="1" si="105"/>
        <v>0.7956348327420506</v>
      </c>
      <c r="F325">
        <f t="shared" ca="1" si="105"/>
        <v>0.57598088151468851</v>
      </c>
      <c r="G325">
        <f t="shared" ca="1" si="105"/>
        <v>0.47009075240507869</v>
      </c>
      <c r="H325">
        <f t="shared" ca="1" si="105"/>
        <v>0.9896737193156272</v>
      </c>
      <c r="I325">
        <f t="shared" ca="1" si="105"/>
        <v>0.34405443185941442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0.41041624982424652</v>
      </c>
      <c r="E326">
        <f t="shared" ca="1" si="105"/>
        <v>8.1137084570773732E-3</v>
      </c>
      <c r="F326">
        <f t="shared" ca="1" si="105"/>
        <v>0.90872862253316966</v>
      </c>
      <c r="G326">
        <f t="shared" ca="1" si="105"/>
        <v>0.5693940987212921</v>
      </c>
      <c r="H326">
        <f t="shared" ca="1" si="105"/>
        <v>0.9417148238043459</v>
      </c>
      <c r="I326">
        <f t="shared" ca="1" si="105"/>
        <v>0.16315827295850549</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0.88560408254736234</v>
      </c>
      <c r="E327">
        <f t="shared" ca="1" si="105"/>
        <v>0.57988086234060243</v>
      </c>
      <c r="F327">
        <f t="shared" ca="1" si="105"/>
        <v>0.4243651249738789</v>
      </c>
      <c r="G327">
        <f t="shared" ca="1" si="105"/>
        <v>0.2460662364980768</v>
      </c>
      <c r="H327">
        <f t="shared" ca="1" si="105"/>
        <v>9.0541512582668071E-2</v>
      </c>
      <c r="I327">
        <f t="shared" ca="1" si="105"/>
        <v>0.16396687249484965</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0.49061431775718711</v>
      </c>
      <c r="E328">
        <f t="shared" ca="1" si="105"/>
        <v>0.82886762949531301</v>
      </c>
      <c r="F328">
        <f t="shared" ca="1" si="105"/>
        <v>0.77853389546579455</v>
      </c>
      <c r="G328">
        <f t="shared" ca="1" si="105"/>
        <v>0.77169032274010863</v>
      </c>
      <c r="H328">
        <f t="shared" ca="1" si="105"/>
        <v>0.58609701165759853</v>
      </c>
      <c r="I328">
        <f t="shared" ca="1" si="105"/>
        <v>0.43204076971085459</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0.13138265553726158</v>
      </c>
      <c r="E329">
        <f t="shared" ca="1" si="105"/>
        <v>0.51408145404466388</v>
      </c>
      <c r="F329">
        <f t="shared" ca="1" si="105"/>
        <v>0.81774737408565534</v>
      </c>
      <c r="G329">
        <f t="shared" ca="1" si="105"/>
        <v>0.51758782113077573</v>
      </c>
      <c r="H329">
        <f t="shared" ca="1" si="105"/>
        <v>0.68890621561735532</v>
      </c>
      <c r="I329">
        <f t="shared" ca="1" si="105"/>
        <v>0.40796416717777528</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0.67299102424223556</v>
      </c>
      <c r="E330">
        <f t="shared" ca="1" si="105"/>
        <v>0.3452170262121288</v>
      </c>
      <c r="F330">
        <f t="shared" ca="1" si="105"/>
        <v>0.14021709459620091</v>
      </c>
      <c r="G330">
        <f t="shared" ca="1" si="105"/>
        <v>0.72868541246476537</v>
      </c>
      <c r="H330">
        <f t="shared" ca="1" si="105"/>
        <v>0.15846825900816708</v>
      </c>
      <c r="I330">
        <f t="shared" ca="1" si="105"/>
        <v>0.98618666404337263</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0.46712501558476871</v>
      </c>
      <c r="E331">
        <f t="shared" ca="1" si="105"/>
        <v>0.70490382488637449</v>
      </c>
      <c r="F331">
        <f t="shared" ca="1" si="105"/>
        <v>0.29855934802069739</v>
      </c>
      <c r="G331">
        <f t="shared" ca="1" si="105"/>
        <v>0.40799865399953561</v>
      </c>
      <c r="H331">
        <f t="shared" ca="1" si="105"/>
        <v>0.22790811697869395</v>
      </c>
      <c r="I331">
        <f t="shared" ca="1" si="105"/>
        <v>0.42428770467338661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0.24385796622487144</v>
      </c>
      <c r="E332">
        <f t="shared" ca="1" si="115"/>
        <v>0.85183671307151798</v>
      </c>
      <c r="F332">
        <f t="shared" ca="1" si="115"/>
        <v>0.60209479163191926</v>
      </c>
      <c r="G332">
        <f t="shared" ca="1" si="115"/>
        <v>0.92330983486509621</v>
      </c>
      <c r="H332">
        <f t="shared" ca="1" si="115"/>
        <v>0.13147646303543348</v>
      </c>
      <c r="I332">
        <f t="shared" ca="1" si="115"/>
        <v>0.73780423100923742</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0.68009636660433803</v>
      </c>
      <c r="E333">
        <f t="shared" ca="1" si="115"/>
        <v>0.82925467142050679</v>
      </c>
      <c r="F333">
        <f t="shared" ca="1" si="115"/>
        <v>0.99296266864787996</v>
      </c>
      <c r="G333">
        <f t="shared" ca="1" si="115"/>
        <v>0.11581388565311557</v>
      </c>
      <c r="H333">
        <f t="shared" ca="1" si="115"/>
        <v>0.70784832707935086</v>
      </c>
      <c r="I333">
        <f t="shared" ca="1" si="115"/>
        <v>0.66657144283794689</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0.82601244881829505</v>
      </c>
      <c r="E334">
        <f t="shared" ca="1" si="115"/>
        <v>0.33817343434267133</v>
      </c>
      <c r="F334">
        <f t="shared" ca="1" si="115"/>
        <v>0.65344323774227675</v>
      </c>
      <c r="G334">
        <f t="shared" ca="1" si="115"/>
        <v>3.6705627244692174E-2</v>
      </c>
      <c r="H334">
        <f t="shared" ca="1" si="115"/>
        <v>0.9134179721297383</v>
      </c>
      <c r="I334">
        <f t="shared" ca="1" si="115"/>
        <v>0.35396468597148456</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0.719954548810116</v>
      </c>
      <c r="E335">
        <f t="shared" ca="1" si="115"/>
        <v>0.12302325352039323</v>
      </c>
      <c r="F335">
        <f t="shared" ca="1" si="115"/>
        <v>0.23192928326761475</v>
      </c>
      <c r="G335">
        <f t="shared" ca="1" si="115"/>
        <v>0.18347988107897673</v>
      </c>
      <c r="H335">
        <f t="shared" ca="1" si="115"/>
        <v>0.76558784416821168</v>
      </c>
      <c r="I335">
        <f t="shared" ca="1" si="115"/>
        <v>0.70571674985431476</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0.95552107827535004</v>
      </c>
      <c r="E336">
        <f t="shared" ca="1" si="115"/>
        <v>0.53407477737324704</v>
      </c>
      <c r="F336">
        <f t="shared" ca="1" si="115"/>
        <v>0.66765177609144011</v>
      </c>
      <c r="G336">
        <f t="shared" ca="1" si="115"/>
        <v>0.41017074506217199</v>
      </c>
      <c r="H336">
        <f t="shared" ca="1" si="115"/>
        <v>0.4807433673838023</v>
      </c>
      <c r="I336">
        <f t="shared" ca="1" si="115"/>
        <v>0.29121775716996412</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0.83316073279904634</v>
      </c>
      <c r="E337">
        <f t="shared" ca="1" si="115"/>
        <v>0.24511314750605617</v>
      </c>
      <c r="F337">
        <f t="shared" ca="1" si="115"/>
        <v>0.50792705545340788</v>
      </c>
      <c r="G337">
        <f t="shared" ca="1" si="115"/>
        <v>0.83089640522712438</v>
      </c>
      <c r="H337">
        <f t="shared" ca="1" si="115"/>
        <v>5.4049259454368559E-2</v>
      </c>
      <c r="I337">
        <f t="shared" ca="1" si="115"/>
        <v>0.19934863980129702</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0.61285855841617209</v>
      </c>
      <c r="E338">
        <f t="shared" ca="1" si="115"/>
        <v>0.82247379305689328</v>
      </c>
      <c r="F338">
        <f t="shared" ca="1" si="115"/>
        <v>0.16574448261557895</v>
      </c>
      <c r="G338">
        <f t="shared" ca="1" si="115"/>
        <v>0.71331392277262817</v>
      </c>
      <c r="H338">
        <f t="shared" ca="1" si="115"/>
        <v>0.1799560260978964</v>
      </c>
      <c r="I338">
        <f t="shared" ca="1" si="115"/>
        <v>0.3580820770976898</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fl2</v>
      </c>
      <c r="AB338" t="s">
        <v>88</v>
      </c>
      <c r="AC338" t="s">
        <v>449</v>
      </c>
      <c r="AD338">
        <v>1</v>
      </c>
      <c r="AE338" t="s">
        <v>130</v>
      </c>
      <c r="AF338">
        <v>70</v>
      </c>
      <c r="AG338">
        <v>49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소하</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v>
      </c>
      <c r="AN338" t="str">
        <f t="shared" ca="1" si="114"/>
        <v>{"dy":27,"sl":10,"tp":"fl2","vl":"Actor1002","cn":1,"pt":"DI","pp":70,"pr":49}</v>
      </c>
    </row>
    <row r="339" spans="1:40">
      <c r="A339">
        <v>28</v>
      </c>
      <c r="B339">
        <v>10</v>
      </c>
      <c r="C339">
        <f t="shared" si="104"/>
        <v>1</v>
      </c>
      <c r="D339">
        <f t="shared" ca="1" si="115"/>
        <v>0.21826084415315972</v>
      </c>
      <c r="E339">
        <f t="shared" ca="1" si="115"/>
        <v>0.58265152329553604</v>
      </c>
      <c r="F339">
        <f t="shared" ca="1" si="115"/>
        <v>0.3241804105911632</v>
      </c>
      <c r="G339">
        <f t="shared" ca="1" si="115"/>
        <v>0.67364234754228325</v>
      </c>
      <c r="H339">
        <f t="shared" ca="1" si="115"/>
        <v>0.62876376251208277</v>
      </c>
      <c r="I339">
        <f t="shared" ca="1" si="115"/>
        <v>0.44299451482931085</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fl2</v>
      </c>
      <c r="AB339" t="s">
        <v>88</v>
      </c>
      <c r="AC339" t="s">
        <v>449</v>
      </c>
      <c r="AD339">
        <v>1</v>
      </c>
      <c r="AE339" t="s">
        <v>130</v>
      </c>
      <c r="AF339">
        <v>70</v>
      </c>
      <c r="AG339">
        <v>49</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소하</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v>
      </c>
      <c r="AN339" t="str">
        <f t="shared" ca="1" si="114"/>
        <v>{"dy":28,"sl":10,"tp":"fl2","vl":"Actor1002","cn":1,"pt":"DI","pp":70,"pr":49}</v>
      </c>
    </row>
    <row r="340" spans="1:40">
      <c r="A340">
        <v>29</v>
      </c>
      <c r="B340">
        <v>10</v>
      </c>
      <c r="C340">
        <f t="shared" si="104"/>
        <v>1</v>
      </c>
      <c r="D340">
        <f t="shared" ca="1" si="115"/>
        <v>0.16845647515478956</v>
      </c>
      <c r="E340">
        <f t="shared" ca="1" si="115"/>
        <v>0.52753376941648267</v>
      </c>
      <c r="F340">
        <f t="shared" ca="1" si="115"/>
        <v>0.29501162382241564</v>
      </c>
      <c r="G340">
        <f t="shared" ca="1" si="115"/>
        <v>0.88901644920084699</v>
      </c>
      <c r="H340">
        <f t="shared" ca="1" si="115"/>
        <v>0.32826944755726206</v>
      </c>
      <c r="I340">
        <f t="shared" ca="1" si="115"/>
        <v>0.17852372558534524</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v>
      </c>
      <c r="AN340" t="str">
        <f t="shared" ca="1" si="114"/>
        <v>{"dy":29,"sl":10}</v>
      </c>
    </row>
    <row r="341" spans="1:40">
      <c r="A341">
        <v>30</v>
      </c>
      <c r="B341">
        <v>10</v>
      </c>
      <c r="C341">
        <f t="shared" si="104"/>
        <v>1</v>
      </c>
      <c r="D341">
        <f t="shared" ca="1" si="115"/>
        <v>0.32391080001810457</v>
      </c>
      <c r="E341">
        <f t="shared" ca="1" si="115"/>
        <v>5.1472749737226597E-2</v>
      </c>
      <c r="F341">
        <f t="shared" ca="1" si="115"/>
        <v>0.19502476952924697</v>
      </c>
      <c r="G341">
        <f t="shared" ca="1" si="115"/>
        <v>0.24083857785136831</v>
      </c>
      <c r="H341">
        <f t="shared" ca="1" si="115"/>
        <v>0.6466142009469994</v>
      </c>
      <c r="I341">
        <f t="shared" ca="1" si="115"/>
        <v>0.37062852599168328</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fl2</v>
      </c>
      <c r="AB341" t="s">
        <v>88</v>
      </c>
      <c r="AC341" t="s">
        <v>384</v>
      </c>
      <c r="AD341">
        <v>1</v>
      </c>
      <c r="AE341" t="s">
        <v>130</v>
      </c>
      <c r="AF341">
        <v>70</v>
      </c>
      <c r="AG341">
        <v>49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젤리아</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v>
      </c>
      <c r="AN341" t="str">
        <f t="shared" ca="1" si="114"/>
        <v>{"dy":30,"sl":10,"tp":"fl2","vl":"Actor1005","cn":1,"pt":"DI","pp":70,"pr":49}</v>
      </c>
    </row>
    <row r="342" spans="1:40">
      <c r="A342">
        <v>31</v>
      </c>
      <c r="B342">
        <v>10</v>
      </c>
      <c r="C342">
        <f t="shared" si="104"/>
        <v>1</v>
      </c>
      <c r="D342">
        <f t="shared" ref="D342:I351" ca="1" si="116">RAND()</f>
        <v>0.12659835151841259</v>
      </c>
      <c r="E342">
        <f t="shared" ca="1" si="116"/>
        <v>0.13814648377514982</v>
      </c>
      <c r="F342">
        <f t="shared" ca="1" si="116"/>
        <v>0.94955436253875813</v>
      </c>
      <c r="G342">
        <f t="shared" ca="1" si="116"/>
        <v>0.66325017903435324</v>
      </c>
      <c r="H342">
        <f t="shared" ca="1" si="116"/>
        <v>0.10803734574762736</v>
      </c>
      <c r="I342">
        <f t="shared" ca="1" si="116"/>
        <v>0.36715453881204685</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fl2</v>
      </c>
      <c r="AB342" t="s">
        <v>88</v>
      </c>
      <c r="AC342" t="s">
        <v>384</v>
      </c>
      <c r="AD342">
        <v>1</v>
      </c>
      <c r="AE342" t="s">
        <v>130</v>
      </c>
      <c r="AF342">
        <v>70</v>
      </c>
      <c r="AG342">
        <v>49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젤리아</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v>
      </c>
      <c r="AN342" t="str">
        <f t="shared" ca="1" si="114"/>
        <v>{"dy":31,"sl":10,"tp":"fl2","vl":"Actor1005","cn":1,"pt":"DI","pp":70,"pr":49}</v>
      </c>
    </row>
    <row r="343" spans="1:40">
      <c r="A343">
        <v>1</v>
      </c>
      <c r="B343">
        <v>11</v>
      </c>
      <c r="C343">
        <f t="shared" si="104"/>
        <v>2</v>
      </c>
      <c r="D343">
        <f t="shared" ca="1" si="116"/>
        <v>0.45287033654637388</v>
      </c>
      <c r="E343">
        <f t="shared" ca="1" si="116"/>
        <v>0.88946776922481308</v>
      </c>
      <c r="F343">
        <f t="shared" ca="1" si="116"/>
        <v>6.1748072662719644E-2</v>
      </c>
      <c r="G343">
        <f t="shared" ca="1" si="116"/>
        <v>0.59737762154134899</v>
      </c>
      <c r="H343">
        <f t="shared" ca="1" si="116"/>
        <v>0.28476645268211898</v>
      </c>
      <c r="I343">
        <f t="shared" ca="1" si="116"/>
        <v>0.20477513888316634</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v>
      </c>
      <c r="AN343" t="str">
        <f t="shared" ca="1" si="114"/>
        <v>{"dy":1,"sl":11}</v>
      </c>
    </row>
    <row r="344" spans="1:40">
      <c r="A344">
        <v>2</v>
      </c>
      <c r="B344">
        <v>11</v>
      </c>
      <c r="C344">
        <f t="shared" si="104"/>
        <v>2</v>
      </c>
      <c r="D344">
        <f t="shared" ca="1" si="116"/>
        <v>0.21035613159640332</v>
      </c>
      <c r="E344">
        <f t="shared" ca="1" si="116"/>
        <v>0.41050929307492678</v>
      </c>
      <c r="F344">
        <f t="shared" ca="1" si="116"/>
        <v>0.59911711322563177</v>
      </c>
      <c r="G344">
        <f t="shared" ca="1" si="116"/>
        <v>0.56223980217008873</v>
      </c>
      <c r="H344">
        <f t="shared" ca="1" si="116"/>
        <v>0.39683316258974111</v>
      </c>
      <c r="I344">
        <f t="shared" ca="1" si="116"/>
        <v>0.97593698814015939</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v>
      </c>
      <c r="AN344" t="str">
        <f t="shared" ca="1" si="114"/>
        <v>{"dy":2,"sl":11}</v>
      </c>
    </row>
    <row r="345" spans="1:40">
      <c r="A345">
        <v>3</v>
      </c>
      <c r="B345">
        <v>11</v>
      </c>
      <c r="C345">
        <f t="shared" si="104"/>
        <v>2</v>
      </c>
      <c r="D345">
        <f t="shared" ca="1" si="116"/>
        <v>0.6510578628968734</v>
      </c>
      <c r="E345">
        <f t="shared" ca="1" si="116"/>
        <v>8.4849159155130693E-2</v>
      </c>
      <c r="F345">
        <f t="shared" ca="1" si="116"/>
        <v>0.37950567294006432</v>
      </c>
      <c r="G345">
        <f t="shared" ca="1" si="116"/>
        <v>0.66526518633456999</v>
      </c>
      <c r="H345">
        <f t="shared" ca="1" si="116"/>
        <v>0.48812379778196457</v>
      </c>
      <c r="I345">
        <f t="shared" ca="1" si="116"/>
        <v>0.72800926438224844</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v>
      </c>
      <c r="AN345" t="str">
        <f t="shared" ca="1" si="114"/>
        <v>{"dy":3,"sl":11}</v>
      </c>
    </row>
    <row r="346" spans="1:40">
      <c r="A346">
        <v>4</v>
      </c>
      <c r="B346">
        <v>11</v>
      </c>
      <c r="C346">
        <f t="shared" si="104"/>
        <v>2</v>
      </c>
      <c r="D346">
        <f t="shared" ca="1" si="116"/>
        <v>0.33698574275566084</v>
      </c>
      <c r="E346">
        <f t="shared" ca="1" si="116"/>
        <v>7.1577150316565197E-2</v>
      </c>
      <c r="F346">
        <f t="shared" ca="1" si="116"/>
        <v>0.43329042217041747</v>
      </c>
      <c r="G346">
        <f t="shared" ca="1" si="116"/>
        <v>0.71184627061339822</v>
      </c>
      <c r="H346">
        <f t="shared" ca="1" si="116"/>
        <v>0.95644059571099183</v>
      </c>
      <c r="I346">
        <f t="shared" ca="1" si="116"/>
        <v>9.2305323813796192E-2</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v>
      </c>
      <c r="AN346" t="str">
        <f t="shared" ca="1" si="114"/>
        <v>{"dy":4,"sl":11}</v>
      </c>
    </row>
    <row r="347" spans="1:40">
      <c r="A347">
        <v>5</v>
      </c>
      <c r="B347">
        <v>11</v>
      </c>
      <c r="C347">
        <f t="shared" si="104"/>
        <v>2</v>
      </c>
      <c r="D347">
        <f t="shared" ca="1" si="116"/>
        <v>0.84439251915059521</v>
      </c>
      <c r="E347">
        <f t="shared" ca="1" si="116"/>
        <v>0.93863066992506583</v>
      </c>
      <c r="F347">
        <f t="shared" ca="1" si="116"/>
        <v>0.2117658007564599</v>
      </c>
      <c r="G347">
        <f t="shared" ca="1" si="116"/>
        <v>0.89152679871047424</v>
      </c>
      <c r="H347">
        <f t="shared" ca="1" si="116"/>
        <v>0.7830602303763885</v>
      </c>
      <c r="I347">
        <f t="shared" ca="1" si="116"/>
        <v>0.76710628480661669</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v>
      </c>
      <c r="AN347" t="str">
        <f t="shared" ca="1" si="114"/>
        <v>{"dy":5,"sl":11}</v>
      </c>
    </row>
    <row r="348" spans="1:40">
      <c r="A348">
        <v>6</v>
      </c>
      <c r="B348">
        <v>11</v>
      </c>
      <c r="C348">
        <f t="shared" si="104"/>
        <v>2</v>
      </c>
      <c r="D348">
        <f t="shared" ca="1" si="116"/>
        <v>0.50328970292491582</v>
      </c>
      <c r="E348">
        <f t="shared" ca="1" si="116"/>
        <v>0.61164037693775275</v>
      </c>
      <c r="F348">
        <f t="shared" ca="1" si="116"/>
        <v>0.29420391206995755</v>
      </c>
      <c r="G348">
        <f t="shared" ca="1" si="116"/>
        <v>0.70209364596156953</v>
      </c>
      <c r="H348">
        <f t="shared" ca="1" si="116"/>
        <v>0.18685680643634139</v>
      </c>
      <c r="I348">
        <f t="shared" ca="1" si="116"/>
        <v>0.77082719849235426</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v>
      </c>
      <c r="AN348" t="str">
        <f t="shared" ca="1" si="114"/>
        <v>{"dy":6,"sl":11}</v>
      </c>
    </row>
    <row r="349" spans="1:40">
      <c r="A349">
        <v>7</v>
      </c>
      <c r="B349">
        <v>11</v>
      </c>
      <c r="C349">
        <f t="shared" si="104"/>
        <v>2</v>
      </c>
      <c r="D349">
        <f t="shared" ca="1" si="116"/>
        <v>0.10492463048468526</v>
      </c>
      <c r="E349">
        <f t="shared" ca="1" si="116"/>
        <v>0.91834094831819435</v>
      </c>
      <c r="F349">
        <f t="shared" ca="1" si="116"/>
        <v>0.48780068330242154</v>
      </c>
      <c r="G349">
        <f t="shared" ca="1" si="116"/>
        <v>0.78661677054297985</v>
      </c>
      <c r="H349">
        <f t="shared" ca="1" si="116"/>
        <v>0.90117559544646808</v>
      </c>
      <c r="I349">
        <f t="shared" ca="1" si="116"/>
        <v>0.40752462844669213</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v>
      </c>
      <c r="AN349" t="str">
        <f t="shared" ca="1" si="114"/>
        <v>{"dy":7,"sl":11}</v>
      </c>
    </row>
    <row r="350" spans="1:40">
      <c r="A350">
        <v>8</v>
      </c>
      <c r="B350">
        <v>11</v>
      </c>
      <c r="C350">
        <f t="shared" si="104"/>
        <v>2</v>
      </c>
      <c r="D350">
        <f t="shared" ca="1" si="116"/>
        <v>0.26255038014759158</v>
      </c>
      <c r="E350">
        <f t="shared" ca="1" si="116"/>
        <v>0.51718760708295286</v>
      </c>
      <c r="F350">
        <f t="shared" ca="1" si="116"/>
        <v>0.61029868170999724</v>
      </c>
      <c r="G350">
        <f t="shared" ca="1" si="116"/>
        <v>0.47464334486054016</v>
      </c>
      <c r="H350">
        <f t="shared" ca="1" si="116"/>
        <v>0.59693018407433251</v>
      </c>
      <c r="I350">
        <f t="shared" ca="1" si="116"/>
        <v>0.14494127761328446</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v>
      </c>
      <c r="AN350" t="str">
        <f t="shared" ca="1" si="114"/>
        <v>{"dy":8,"sl":11}</v>
      </c>
    </row>
    <row r="351" spans="1:40">
      <c r="A351">
        <v>9</v>
      </c>
      <c r="B351">
        <v>11</v>
      </c>
      <c r="C351">
        <f t="shared" si="104"/>
        <v>2</v>
      </c>
      <c r="D351">
        <f t="shared" ca="1" si="116"/>
        <v>0.13423117774130011</v>
      </c>
      <c r="E351">
        <f t="shared" ca="1" si="116"/>
        <v>0.37125697307550198</v>
      </c>
      <c r="F351">
        <f t="shared" ca="1" si="116"/>
        <v>0.73306269429971771</v>
      </c>
      <c r="G351">
        <f t="shared" ca="1" si="116"/>
        <v>0.86350039251746002</v>
      </c>
      <c r="H351">
        <f t="shared" ca="1" si="116"/>
        <v>0.41002774767132755</v>
      </c>
      <c r="I351">
        <f t="shared" ca="1" si="116"/>
        <v>0.13315240517118898</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v>
      </c>
      <c r="AN351" t="str">
        <f t="shared" ca="1" si="114"/>
        <v>{"dy":9,"sl":11}</v>
      </c>
    </row>
    <row r="352" spans="1:40">
      <c r="A352">
        <v>10</v>
      </c>
      <c r="B352">
        <v>11</v>
      </c>
      <c r="C352">
        <f t="shared" si="104"/>
        <v>2</v>
      </c>
      <c r="D352">
        <f t="shared" ref="D352:I361" ca="1" si="117">RAND()</f>
        <v>0.17035882547387882</v>
      </c>
      <c r="E352">
        <f t="shared" ca="1" si="117"/>
        <v>0.67474795730145887</v>
      </c>
      <c r="F352">
        <f t="shared" ca="1" si="117"/>
        <v>0.83430287068887643</v>
      </c>
      <c r="G352">
        <f t="shared" ca="1" si="117"/>
        <v>0.55669851832131878</v>
      </c>
      <c r="H352">
        <f t="shared" ca="1" si="117"/>
        <v>0.95220965653575229</v>
      </c>
      <c r="I352">
        <f t="shared" ca="1" si="117"/>
        <v>0.76014298366226141</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v>
      </c>
      <c r="AN352" t="str">
        <f t="shared" ca="1" si="114"/>
        <v>{"dy":10,"sl":11}</v>
      </c>
    </row>
    <row r="353" spans="1:40">
      <c r="A353">
        <v>11</v>
      </c>
      <c r="B353">
        <v>11</v>
      </c>
      <c r="C353">
        <f t="shared" si="104"/>
        <v>2</v>
      </c>
      <c r="D353">
        <f t="shared" ca="1" si="117"/>
        <v>0.73162684254900046</v>
      </c>
      <c r="E353">
        <f t="shared" ca="1" si="117"/>
        <v>0.24834000693977509</v>
      </c>
      <c r="F353">
        <f t="shared" ca="1" si="117"/>
        <v>0.31851894492960098</v>
      </c>
      <c r="G353">
        <f t="shared" ca="1" si="117"/>
        <v>0.19526063714163822</v>
      </c>
      <c r="H353">
        <f t="shared" ca="1" si="117"/>
        <v>0.29455170255839469</v>
      </c>
      <c r="I353">
        <f t="shared" ca="1" si="117"/>
        <v>0.10868084218600271</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v>
      </c>
      <c r="AN353" t="str">
        <f t="shared" ca="1" si="114"/>
        <v>{"dy":11,"sl":11}</v>
      </c>
    </row>
    <row r="354" spans="1:40">
      <c r="A354">
        <v>12</v>
      </c>
      <c r="B354">
        <v>11</v>
      </c>
      <c r="C354">
        <f t="shared" si="104"/>
        <v>2</v>
      </c>
      <c r="D354">
        <f t="shared" ca="1" si="117"/>
        <v>0.2713866537927222</v>
      </c>
      <c r="E354">
        <f t="shared" ca="1" si="117"/>
        <v>0.69934402060500389</v>
      </c>
      <c r="F354">
        <f t="shared" ca="1" si="117"/>
        <v>0.27788773148463441</v>
      </c>
      <c r="G354">
        <f t="shared" ca="1" si="117"/>
        <v>0.27489354209181893</v>
      </c>
      <c r="H354">
        <f t="shared" ca="1" si="117"/>
        <v>0.64782150461264831</v>
      </c>
      <c r="I354">
        <f t="shared" ca="1" si="117"/>
        <v>0.61526831168609564</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v>
      </c>
      <c r="AN354" t="str">
        <f t="shared" ca="1" si="114"/>
        <v>{"dy":12,"sl":11}</v>
      </c>
    </row>
    <row r="355" spans="1:40">
      <c r="A355">
        <v>13</v>
      </c>
      <c r="B355">
        <v>11</v>
      </c>
      <c r="C355">
        <f t="shared" si="104"/>
        <v>2</v>
      </c>
      <c r="D355">
        <f t="shared" ca="1" si="117"/>
        <v>0.33352810577701653</v>
      </c>
      <c r="E355">
        <f t="shared" ca="1" si="117"/>
        <v>0.97078418800451116</v>
      </c>
      <c r="F355">
        <f t="shared" ca="1" si="117"/>
        <v>0.20909020772474662</v>
      </c>
      <c r="G355">
        <f t="shared" ca="1" si="117"/>
        <v>0.13822885390838979</v>
      </c>
      <c r="H355">
        <f t="shared" ca="1" si="117"/>
        <v>0.80175470362719636</v>
      </c>
      <c r="I355">
        <f t="shared" ca="1" si="117"/>
        <v>0.99174990493271487</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v>
      </c>
      <c r="AN355" t="str">
        <f t="shared" ca="1" si="114"/>
        <v>{"dy":13,"sl":11}</v>
      </c>
    </row>
    <row r="356" spans="1:40">
      <c r="A356">
        <v>14</v>
      </c>
      <c r="B356">
        <v>11</v>
      </c>
      <c r="C356">
        <f t="shared" si="104"/>
        <v>2</v>
      </c>
      <c r="D356">
        <f t="shared" ca="1" si="117"/>
        <v>0.83373344603128352</v>
      </c>
      <c r="E356">
        <f t="shared" ca="1" si="117"/>
        <v>0.56954882403814289</v>
      </c>
      <c r="F356">
        <f t="shared" ca="1" si="117"/>
        <v>0.86746839093292727</v>
      </c>
      <c r="G356">
        <f t="shared" ca="1" si="117"/>
        <v>0.8561366258184302</v>
      </c>
      <c r="H356">
        <f t="shared" ca="1" si="117"/>
        <v>0.27991239357111941</v>
      </c>
      <c r="I356">
        <f t="shared" ca="1" si="117"/>
        <v>0.86653365683870975</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v>
      </c>
      <c r="AN356" t="str">
        <f t="shared" ca="1" si="114"/>
        <v>{"dy":14,"sl":11}</v>
      </c>
    </row>
    <row r="357" spans="1:40">
      <c r="A357">
        <v>15</v>
      </c>
      <c r="B357">
        <v>11</v>
      </c>
      <c r="C357">
        <f t="shared" si="104"/>
        <v>2</v>
      </c>
      <c r="D357">
        <f t="shared" ca="1" si="117"/>
        <v>0.15774940753232902</v>
      </c>
      <c r="E357">
        <f t="shared" ca="1" si="117"/>
        <v>0.89604870500758305</v>
      </c>
      <c r="F357">
        <f t="shared" ca="1" si="117"/>
        <v>0.51662054159815129</v>
      </c>
      <c r="G357">
        <f t="shared" ca="1" si="117"/>
        <v>0.63042220879446431</v>
      </c>
      <c r="H357">
        <f t="shared" ca="1" si="117"/>
        <v>0.20900142979891079</v>
      </c>
      <c r="I357">
        <f t="shared" ca="1" si="117"/>
        <v>0.60705830833205521</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v>
      </c>
      <c r="AN357" t="str">
        <f t="shared" ca="1" si="114"/>
        <v>{"dy":15,"sl":11}</v>
      </c>
    </row>
    <row r="358" spans="1:40">
      <c r="A358">
        <v>16</v>
      </c>
      <c r="B358">
        <v>11</v>
      </c>
      <c r="C358">
        <f t="shared" si="104"/>
        <v>2</v>
      </c>
      <c r="D358">
        <f t="shared" ca="1" si="117"/>
        <v>0.5753442558313302</v>
      </c>
      <c r="E358">
        <f t="shared" ca="1" si="117"/>
        <v>3.7314411758768817E-2</v>
      </c>
      <c r="F358">
        <f t="shared" ca="1" si="117"/>
        <v>0.56482376314644578</v>
      </c>
      <c r="G358">
        <f t="shared" ca="1" si="117"/>
        <v>0.68442573365538373</v>
      </c>
      <c r="H358">
        <f t="shared" ca="1" si="117"/>
        <v>0.79486772594037036</v>
      </c>
      <c r="I358">
        <f t="shared" ca="1" si="117"/>
        <v>0.3532018402975029</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0.25218572299121278</v>
      </c>
      <c r="E359">
        <f t="shared" ca="1" si="117"/>
        <v>0.1890548972439835</v>
      </c>
      <c r="F359">
        <f t="shared" ca="1" si="117"/>
        <v>0.91327311196171179</v>
      </c>
      <c r="G359">
        <f t="shared" ca="1" si="117"/>
        <v>0.69923114603980474</v>
      </c>
      <c r="H359">
        <f t="shared" ca="1" si="117"/>
        <v>0.86258497278421309</v>
      </c>
      <c r="I359">
        <f t="shared" ca="1" si="117"/>
        <v>0.669869402700911</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0.90759665971551529</v>
      </c>
      <c r="E360">
        <f t="shared" ca="1" si="117"/>
        <v>1.1937744103752368E-2</v>
      </c>
      <c r="F360">
        <f t="shared" ca="1" si="117"/>
        <v>0.47231406136273335</v>
      </c>
      <c r="G360">
        <f t="shared" ca="1" si="117"/>
        <v>0.59635037774294397</v>
      </c>
      <c r="H360">
        <f t="shared" ca="1" si="117"/>
        <v>0.87432463280537343</v>
      </c>
      <c r="I360">
        <f t="shared" ca="1" si="117"/>
        <v>0.55823956077671066</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0.51259600349501433</v>
      </c>
      <c r="E361">
        <f t="shared" ca="1" si="117"/>
        <v>0.66712561369575685</v>
      </c>
      <c r="F361">
        <f t="shared" ca="1" si="117"/>
        <v>0.76708971815600124</v>
      </c>
      <c r="G361">
        <f t="shared" ca="1" si="117"/>
        <v>0.69290999232032213</v>
      </c>
      <c r="H361">
        <f t="shared" ca="1" si="117"/>
        <v>0.15825376661581669</v>
      </c>
      <c r="I361">
        <f t="shared" ca="1" si="117"/>
        <v>0.99058703740743348</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0.30096652366800525</v>
      </c>
      <c r="E362">
        <f t="shared" ca="1" si="118"/>
        <v>0.43962111524753178</v>
      </c>
      <c r="F362">
        <f t="shared" ca="1" si="118"/>
        <v>0.34879938576336933</v>
      </c>
      <c r="G362">
        <f t="shared" ca="1" si="118"/>
        <v>0.62388327978349123</v>
      </c>
      <c r="H362">
        <f t="shared" ca="1" si="118"/>
        <v>0.59267508229349863</v>
      </c>
      <c r="I362">
        <f t="shared" ca="1" si="118"/>
        <v>0.89780844082398903</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0.75738464731309962</v>
      </c>
      <c r="E363">
        <f t="shared" ca="1" si="118"/>
        <v>0.79930913427722416</v>
      </c>
      <c r="F363">
        <f t="shared" ca="1" si="118"/>
        <v>0.92689058993255058</v>
      </c>
      <c r="G363">
        <f t="shared" ca="1" si="118"/>
        <v>0.72910717907945299</v>
      </c>
      <c r="H363">
        <f t="shared" ca="1" si="118"/>
        <v>0.2570704058072204</v>
      </c>
      <c r="I363">
        <f t="shared" ca="1" si="118"/>
        <v>0.73586915849515167</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0.625002038761721</v>
      </c>
      <c r="E364">
        <f t="shared" ca="1" si="118"/>
        <v>0.90605975541413752</v>
      </c>
      <c r="F364">
        <f t="shared" ca="1" si="118"/>
        <v>0.40667699474669872</v>
      </c>
      <c r="G364">
        <f t="shared" ca="1" si="118"/>
        <v>4.9796820591589408E-2</v>
      </c>
      <c r="H364">
        <f t="shared" ca="1" si="118"/>
        <v>0.3426635012570679</v>
      </c>
      <c r="I364">
        <f t="shared" ca="1" si="118"/>
        <v>0.32795762612672275</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0.37505944619450238</v>
      </c>
      <c r="E365">
        <f t="shared" ca="1" si="118"/>
        <v>0.57004898580575203</v>
      </c>
      <c r="F365">
        <f t="shared" ca="1" si="118"/>
        <v>3.9523779093046607E-2</v>
      </c>
      <c r="G365">
        <f t="shared" ca="1" si="118"/>
        <v>0.77125104808507561</v>
      </c>
      <c r="H365">
        <f t="shared" ca="1" si="118"/>
        <v>0.90501594734126711</v>
      </c>
      <c r="I365">
        <f t="shared" ca="1" si="118"/>
        <v>0.76867586695649792</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0.51716711010027927</v>
      </c>
      <c r="E366">
        <f t="shared" ca="1" si="118"/>
        <v>0.56439280656972957</v>
      </c>
      <c r="F366">
        <f t="shared" ca="1" si="118"/>
        <v>0.97585510234431805</v>
      </c>
      <c r="G366">
        <f t="shared" ca="1" si="118"/>
        <v>0.24564320549902996</v>
      </c>
      <c r="H366">
        <f t="shared" ca="1" si="118"/>
        <v>0.22357796474689873</v>
      </c>
      <c r="I366">
        <f t="shared" ca="1" si="118"/>
        <v>0.2284691738631095</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0.23177648970812326</v>
      </c>
      <c r="E367">
        <f t="shared" ca="1" si="118"/>
        <v>6.0574725831500476E-2</v>
      </c>
      <c r="F367">
        <f t="shared" ca="1" si="118"/>
        <v>0.70696757713689851</v>
      </c>
      <c r="G367">
        <f t="shared" ca="1" si="118"/>
        <v>3.884543664653517E-2</v>
      </c>
      <c r="H367">
        <f t="shared" ca="1" si="118"/>
        <v>0.16326879572365449</v>
      </c>
      <c r="I367">
        <f t="shared" ca="1" si="118"/>
        <v>0.33259179912007164</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0.55639337446566606</v>
      </c>
      <c r="E368">
        <f t="shared" ca="1" si="118"/>
        <v>0.13485664725094859</v>
      </c>
      <c r="F368">
        <f t="shared" ca="1" si="118"/>
        <v>0.81548521136667818</v>
      </c>
      <c r="G368">
        <f t="shared" ca="1" si="118"/>
        <v>0.53041104256452998</v>
      </c>
      <c r="H368">
        <f t="shared" ca="1" si="118"/>
        <v>0.77846136763612472</v>
      </c>
      <c r="I368">
        <f t="shared" ca="1" si="118"/>
        <v>0.9745931820407705</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0.59984320444671779</v>
      </c>
      <c r="E369">
        <f t="shared" ca="1" si="118"/>
        <v>0.42977964173194794</v>
      </c>
      <c r="F369">
        <f t="shared" ca="1" si="118"/>
        <v>0.62369205824313056</v>
      </c>
      <c r="G369">
        <f t="shared" ca="1" si="118"/>
        <v>0.22053858594219522</v>
      </c>
      <c r="H369">
        <f t="shared" ca="1" si="118"/>
        <v>0.22787933284215067</v>
      </c>
      <c r="I369">
        <f t="shared" ca="1" si="118"/>
        <v>5.4368644699015922E-2</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fl3</v>
      </c>
      <c r="AB369" t="s">
        <v>89</v>
      </c>
      <c r="AC369" t="s">
        <v>449</v>
      </c>
      <c r="AD369">
        <v>1</v>
      </c>
      <c r="AE369" t="s">
        <v>130</v>
      </c>
      <c r="AF369">
        <v>70</v>
      </c>
      <c r="AG369">
        <v>49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소하</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dy":26,"sl":11},{"dy":27,"sl":11,"tp":"fl3","vl":"Actor1002","cn":1,"pt":"DI","pp":70,"pr":49}</v>
      </c>
      <c r="AN369" t="str">
        <f t="shared" ca="1" si="114"/>
        <v>{"dy":27,"sl":11,"tp":"fl3","vl":"Actor1002","cn":1,"pt":"DI","pp":70,"pr":49}</v>
      </c>
    </row>
    <row r="370" spans="1:40">
      <c r="A370">
        <v>28</v>
      </c>
      <c r="B370">
        <v>11</v>
      </c>
      <c r="C370">
        <f t="shared" si="104"/>
        <v>2</v>
      </c>
      <c r="D370">
        <f t="shared" ca="1" si="118"/>
        <v>0.89283786133543008</v>
      </c>
      <c r="E370">
        <f t="shared" ca="1" si="118"/>
        <v>0.41222775061105454</v>
      </c>
      <c r="F370">
        <f t="shared" ca="1" si="118"/>
        <v>0.23665884344344779</v>
      </c>
      <c r="G370">
        <f t="shared" ca="1" si="118"/>
        <v>0.84325288238777363</v>
      </c>
      <c r="H370">
        <f t="shared" ca="1" si="118"/>
        <v>0.88599308392718146</v>
      </c>
      <c r="I370">
        <f t="shared" ca="1" si="118"/>
        <v>0.44161367323671608</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fl3</v>
      </c>
      <c r="AB370" t="s">
        <v>89</v>
      </c>
      <c r="AC370" t="s">
        <v>449</v>
      </c>
      <c r="AD370">
        <v>1</v>
      </c>
      <c r="AE370" t="s">
        <v>130</v>
      </c>
      <c r="AF370">
        <v>70</v>
      </c>
      <c r="AG370">
        <v>49</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소하</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dy":26,"sl":11},{"dy":27,"sl":11,"tp":"fl3","vl":"Actor1002","cn":1,"pt":"DI","pp":70,"pr":49},{"dy":28,"sl":11,"tp":"fl3","vl":"Actor1002","cn":1,"pt":"DI","pp":70,"pr":49}</v>
      </c>
      <c r="AN370" t="str">
        <f t="shared" ca="1" si="114"/>
        <v>{"dy":28,"sl":11,"tp":"fl3","vl":"Actor1002","cn":1,"pt":"DI","pp":70,"pr":49}</v>
      </c>
    </row>
    <row r="371" spans="1:40">
      <c r="A371">
        <v>29</v>
      </c>
      <c r="B371">
        <v>11</v>
      </c>
      <c r="C371">
        <f t="shared" si="104"/>
        <v>2</v>
      </c>
      <c r="D371">
        <f t="shared" ca="1" si="118"/>
        <v>0.33842204405617604</v>
      </c>
      <c r="E371">
        <f t="shared" ca="1" si="118"/>
        <v>0.13272595980358448</v>
      </c>
      <c r="F371">
        <f t="shared" ca="1" si="118"/>
        <v>0.29242263552526604</v>
      </c>
      <c r="G371">
        <f t="shared" ca="1" si="118"/>
        <v>0.4937910965036828</v>
      </c>
      <c r="H371">
        <f t="shared" ca="1" si="118"/>
        <v>0.93200306038219094</v>
      </c>
      <c r="I371">
        <f t="shared" ca="1" si="118"/>
        <v>0.36150820770016578</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dy":26,"sl":11},{"dy":27,"sl":11,"tp":"fl3","vl":"Actor1002","cn":1,"pt":"DI","pp":70,"pr":49},{"dy":28,"sl":11,"tp":"fl3","vl":"Actor1002","cn":1,"pt":"DI","pp":70,"pr":49},{"dy":29,"sl":11}</v>
      </c>
      <c r="AN371" t="str">
        <f t="shared" ca="1" si="114"/>
        <v>{"dy":29,"sl":11}</v>
      </c>
    </row>
    <row r="372" spans="1:40">
      <c r="A372">
        <v>30</v>
      </c>
      <c r="B372">
        <v>11</v>
      </c>
      <c r="C372">
        <f t="shared" si="104"/>
        <v>2</v>
      </c>
      <c r="D372">
        <f t="shared" ca="1" si="118"/>
        <v>0.11882931702384247</v>
      </c>
      <c r="E372">
        <f t="shared" ca="1" si="118"/>
        <v>0.39522220002121222</v>
      </c>
      <c r="F372">
        <f t="shared" ca="1" si="118"/>
        <v>0.32415972175882879</v>
      </c>
      <c r="G372">
        <f t="shared" ca="1" si="118"/>
        <v>0.13799317667709776</v>
      </c>
      <c r="H372">
        <f t="shared" ca="1" si="118"/>
        <v>9.2653155107221163E-2</v>
      </c>
      <c r="I372">
        <f t="shared" ca="1" si="118"/>
        <v>0.5908485168191705</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fl3</v>
      </c>
      <c r="AB372" t="s">
        <v>89</v>
      </c>
      <c r="AC372" t="s">
        <v>384</v>
      </c>
      <c r="AD372">
        <v>1</v>
      </c>
      <c r="AE372" t="s">
        <v>130</v>
      </c>
      <c r="AF372">
        <v>70</v>
      </c>
      <c r="AG372">
        <v>49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젤리아</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dy":26,"sl":11},{"dy":27,"sl":11,"tp":"fl3","vl":"Actor1002","cn":1,"pt":"DI","pp":70,"pr":49},{"dy":28,"sl":11,"tp":"fl3","vl":"Actor1002","cn":1,"pt":"DI","pp":70,"pr":49},{"dy":29,"sl":11},{"dy":30,"sl":11,"tp":"fl3","vl":"Actor1005","cn":1,"pt":"DI","pp":70,"pr":49}</v>
      </c>
      <c r="AN372" t="str">
        <f t="shared" ca="1" si="114"/>
        <v>{"dy":30,"sl":11,"tp":"fl3","vl":"Actor1005","cn":1,"pt":"DI","pp":70,"pr":49}</v>
      </c>
    </row>
    <row r="373" spans="1:40">
      <c r="A373">
        <v>31</v>
      </c>
      <c r="B373">
        <v>11</v>
      </c>
      <c r="C373">
        <f t="shared" si="104"/>
        <v>2</v>
      </c>
      <c r="D373">
        <f t="shared" ca="1" si="118"/>
        <v>0.88389437175239605</v>
      </c>
      <c r="E373">
        <f t="shared" ca="1" si="118"/>
        <v>0.95472498055151811</v>
      </c>
      <c r="F373">
        <f t="shared" ca="1" si="118"/>
        <v>0.26059778848760207</v>
      </c>
      <c r="G373">
        <f t="shared" ca="1" si="118"/>
        <v>0.34529176125667005</v>
      </c>
      <c r="H373">
        <f t="shared" ca="1" si="118"/>
        <v>0.66937544895652745</v>
      </c>
      <c r="I373">
        <f t="shared" ca="1" si="118"/>
        <v>0.24545752239357277</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fl3</v>
      </c>
      <c r="AB373" t="s">
        <v>89</v>
      </c>
      <c r="AC373" t="s">
        <v>384</v>
      </c>
      <c r="AD373">
        <v>1</v>
      </c>
      <c r="AE373" t="s">
        <v>130</v>
      </c>
      <c r="AF373">
        <v>70</v>
      </c>
      <c r="AG373">
        <v>49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젤리아</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4201","cn":1,"pt":"GO","pr":3200},{"dy":30,"sl":1,"tp":"fe","vl":"Equip3302","cn":1,"pt":"DI","pr":10},{"dy":30,"sl":2,"tp":"uph","vl":"75139","cn":12,"pt":"GO","pr":3600},{"dy":30,"sl":3,"tp":"uph","vl":"41845","cn":8,"pt":"GO","pr":2400},{"dy":30,"sl":4,"tp":"upn","vl":"5133","cn":3,"pt":"GO","pr":900},{"dy":30,"sl":5,"tp":"fe","vl":"Equip6301","cn":1,"pt":"DI","pr":33},{"dy":30,"sl":6,"tp":"fe","vl":"Equip8102","cn":1,"pt":"GO","pr":8100},{"dy":30,"sl":7,"tp":"fe","vl":"Equip8102","cn":1,"pt":"GO","pr":7900},{"dy":30,"sl":8},{"dy":30,"sl":9},{"dy":31,"sl":0,"tp":"fe","vl":"Equip1302","cn":1,"pt":"DI","pr":10},{"dy":31,"sl":1,"tp":"fe","vl":"Equip4302","cn":1,"pt":"DI","pr":11},{"dy":31,"sl":2,"tp":"uph","vl":"13217","cn":4,"pt":"GO","pr":1200},{"dy":31,"sl":3,"tp":"upn","vl":"82505","cn":12,"pt":"GO","pr":3600},{"dy":31,"sl":4,"tp":"upn","vl":"38931","cn":7,"pt":"GO","pr":2100},{"dy":31,"sl":5,"tp":"fe","vl":"Equip6302","cn":1,"pt":"GO","pr":22900},{"dy":31,"sl":6,"tp":"fe","vl":"Equip7201","cn":1,"pt":"GO","pr":9200},{"dy":31,"sl":7,"tp":"fe","vl":"Equip8301","cn":1,"pt":"GO","pr":73900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dy":26,"sl":11},{"dy":27,"sl":11,"tp":"fl3","vl":"Actor1002","cn":1,"pt":"DI","pp":70,"pr":49},{"dy":28,"sl":11,"tp":"fl3","vl":"Actor1002","cn":1,"pt":"DI","pp":70,"pr":49},{"dy":29,"sl":11},{"dy":30,"sl":11,"tp":"fl3","vl":"Actor1005","cn":1,"pt":"DI","pp":70,"pr":49},{"dy":31,"sl":11,"tp":"fl3","vl":"Actor1005","cn":1,"pt":"DI","pp":70,"pr":49}</v>
      </c>
      <c r="AN373" t="str">
        <f t="shared" ca="1" si="114"/>
        <v>{"dy":31,"sl":11,"tp":"fl3","vl":"Actor1005","cn":1,"pt":"DI","pp":70,"pr":49}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workbookViewId="1">
      <pane ySplit="1" topLeftCell="A50" activePane="bottomLeft" state="frozen"/>
      <selection pane="bottomLeft" activeCell="A61" sqref="A61"/>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367</v>
      </c>
      <c r="D1" t="s">
        <v>332</v>
      </c>
      <c r="E1" t="s">
        <v>372</v>
      </c>
      <c r="F1" t="s">
        <v>319</v>
      </c>
      <c r="G1" t="s">
        <v>324</v>
      </c>
      <c r="H1" t="s">
        <v>325</v>
      </c>
      <c r="I1" t="s">
        <v>320</v>
      </c>
      <c r="J1" t="s">
        <v>321</v>
      </c>
      <c r="K1" t="s">
        <v>322</v>
      </c>
      <c r="L1" t="s">
        <v>323</v>
      </c>
      <c r="M1" t="s">
        <v>326</v>
      </c>
      <c r="N1" t="s">
        <v>327</v>
      </c>
      <c r="O1" t="s">
        <v>328</v>
      </c>
      <c r="P1" t="s">
        <v>329</v>
      </c>
      <c r="Q1" t="s">
        <v>330</v>
      </c>
      <c r="R1" t="s">
        <v>331</v>
      </c>
      <c r="S1" t="s">
        <v>369</v>
      </c>
      <c r="T1" t="s">
        <v>368</v>
      </c>
      <c r="U1" t="s">
        <v>373</v>
      </c>
      <c r="V1" t="s">
        <v>374</v>
      </c>
      <c r="X1" t="s">
        <v>375</v>
      </c>
      <c r="Z1" t="s">
        <v>363</v>
      </c>
      <c r="AA1" t="s">
        <v>364</v>
      </c>
      <c r="AC1" t="s">
        <v>365</v>
      </c>
      <c r="AD1" t="s">
        <v>366</v>
      </c>
    </row>
    <row r="2" spans="1:30">
      <c r="A2">
        <v>1</v>
      </c>
      <c r="B2">
        <v>1</v>
      </c>
      <c r="C2" t="str">
        <f t="shared" ref="C2:C34" ca="1" si="0">VLOOKUP(RANDBETWEEN(1,COUNTA(Z:Z)-1),Z:AA,2,0)</f>
        <v>Actor1039m</v>
      </c>
      <c r="D2" t="str">
        <f>IF(ISBLANK(F2),"",
IFERROR(VLOOKUP(F2,[2]ActorTable!$A:$H,MATCH("이름참고",[2]ActorTable!$1:$1,0),0),"캐릭터없음"))</f>
        <v>프로토27</v>
      </c>
      <c r="E2" t="str">
        <f t="shared" ref="E2:E37" si="1">IF(AND(B2=1,NOT(ISBLANK(F2))),
IF(F2=F3,"같음",""),"")</f>
        <v/>
      </c>
      <c r="F2" t="s">
        <v>346</v>
      </c>
      <c r="G2">
        <v>3</v>
      </c>
      <c r="H2">
        <v>6</v>
      </c>
      <c r="I2">
        <v>0</v>
      </c>
      <c r="J2">
        <v>15</v>
      </c>
      <c r="K2">
        <v>0</v>
      </c>
      <c r="L2">
        <v>0</v>
      </c>
      <c r="M2">
        <v>0</v>
      </c>
      <c r="N2">
        <v>0</v>
      </c>
      <c r="O2">
        <v>0</v>
      </c>
      <c r="P2">
        <v>0</v>
      </c>
      <c r="Q2">
        <v>18</v>
      </c>
      <c r="R2">
        <v>193</v>
      </c>
      <c r="S2" t="str">
        <f>IFERROR(VLOOKUP(R2,[2]WingLookTable!$A:$B,2,0),"캐릭터없음")</f>
        <v>Wing_DustYellowOtherNoiseOtherSlow</v>
      </c>
      <c r="T2">
        <f t="shared" ref="T2:T34" ca="1" si="2">VLOOKUP(RANDBETWEEN(1,COUNTA(AC:AC)-1),AC:AD,2,0)</f>
        <v>276</v>
      </c>
      <c r="U2" t="str">
        <f t="shared" ref="U2:U65" ca="1" si="3">IF(ROW()=2,V2,OFFSET(U2,-1,0)&amp;IF(LEN(V2)=0,"",","&amp;V2))</f>
        <v>{"dy":1,"sl":1,"id":"Actor1216m","stats":{"tr":3,"trp":6,"str":0,"dex":15,"int":0,"vit":0,"train":0,"wgGr0":0,"wgGr1":0,"wgGr2":0,"wgGr3":18,"wgLk":193}}</v>
      </c>
      <c r="V2" t="str">
        <f t="shared" ref="V2:V34"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{"dy":1,"sl":1,"id":"Actor1216m","stats":{"tr":3,"trp":6,"str":0,"dex":15,"int":0,"vit":0,"train":0,"wgGr0":0,"wgGr1":0,"wgGr2":0,"wgGr3":18,"wgLk":193}}</v>
      </c>
      <c r="X2" t="str">
        <f ca="1">"["&amp;
IF(LEFT(OFFSET(U1,COUNTA(U:U)-1,0),1)=",",SUBSTITUTE(OFFSET(U1,COUNTA(U:U)-1,0),",","",1),OFFSET(U1,COUNTA(U:U)-1,0))
&amp;"]"</f>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Z2">
        <v>1</v>
      </c>
      <c r="AA2" t="s">
        <v>333</v>
      </c>
      <c r="AC2">
        <v>1</v>
      </c>
      <c r="AD2">
        <v>101</v>
      </c>
    </row>
    <row r="3" spans="1:30">
      <c r="A3">
        <v>1</v>
      </c>
      <c r="B3">
        <v>2</v>
      </c>
      <c r="C3" t="str">
        <f t="shared" ca="1" si="0"/>
        <v>Actor2103m</v>
      </c>
      <c r="D3" t="str">
        <f>IF(ISBLANK(F3),"",
IFERROR(VLOOKUP(F3,[2]ActorTable!$A:$H,MATCH("이름참고",[2]ActorTable!$1:$1,0),0),"캐릭터없음"))</f>
        <v/>
      </c>
      <c r="E3" t="str">
        <f>IF(AND(B3=1,NOT(ISBLANK(F3))),
IF(F3=F5,"같음",""),"")</f>
        <v/>
      </c>
      <c r="G3">
        <v>3</v>
      </c>
      <c r="H3">
        <v>6</v>
      </c>
      <c r="I3">
        <v>0</v>
      </c>
      <c r="J3">
        <v>0</v>
      </c>
      <c r="K3">
        <v>15</v>
      </c>
      <c r="L3">
        <v>0</v>
      </c>
      <c r="M3">
        <v>0</v>
      </c>
      <c r="N3">
        <v>0</v>
      </c>
      <c r="O3">
        <v>0</v>
      </c>
      <c r="P3">
        <v>0</v>
      </c>
      <c r="Q3">
        <v>18</v>
      </c>
      <c r="R3">
        <v>223</v>
      </c>
      <c r="S3" t="str">
        <f>IFERROR(VLOOKUP(R3,[2]WingLookTable!$A:$B,2,0),"캐릭터없음")</f>
        <v>Wing_MultiFullOtherFullFast</v>
      </c>
      <c r="T3">
        <f t="shared" ca="1" si="2"/>
        <v>232</v>
      </c>
      <c r="U3" t="str">
        <f t="shared" ca="1" si="3"/>
        <v>{"dy":1,"sl":1,"id":"Actor1216m","stats":{"tr":3,"trp":6,"str":0,"dex":15,"int":0,"vit":0,"train":0,"wgGr0":0,"wgGr1":0,"wgGr2":0,"wgGr3":18,"wgLk":193}},{"dy":1,"sl":2}</v>
      </c>
      <c r="V3" t="str">
        <f t="shared" si="4"/>
        <v>{"dy":1,"sl":2}</v>
      </c>
      <c r="Z3">
        <v>2</v>
      </c>
      <c r="AA3" t="s">
        <v>334</v>
      </c>
      <c r="AC3">
        <v>2</v>
      </c>
      <c r="AD3">
        <v>105</v>
      </c>
    </row>
    <row r="4" spans="1:30">
      <c r="A4">
        <v>1</v>
      </c>
      <c r="B4">
        <v>3</v>
      </c>
      <c r="C4" t="str">
        <f t="shared" ref="C4" ca="1" si="5">VLOOKUP(RANDBETWEEN(1,COUNTA(Z:Z)-1),Z:AA,2,0)</f>
        <v>Actor1108m</v>
      </c>
      <c r="D4" t="str">
        <f>IF(ISBLANK(F4),"",
IFERROR(VLOOKUP(F4,[2]ActorTable!$A:$H,MATCH("이름참고",[2]ActorTable!$1:$1,0),0),"캐릭터없음"))</f>
        <v/>
      </c>
      <c r="E4" t="str">
        <f>IF(AND(B4=1,NOT(ISBLANK(F4))),
IF(F4=F6,"같음",""),"")</f>
        <v/>
      </c>
      <c r="G4">
        <v>3</v>
      </c>
      <c r="H4">
        <v>6</v>
      </c>
      <c r="I4">
        <v>0</v>
      </c>
      <c r="J4">
        <v>0</v>
      </c>
      <c r="K4">
        <v>15</v>
      </c>
      <c r="L4">
        <v>0</v>
      </c>
      <c r="M4">
        <v>0</v>
      </c>
      <c r="N4">
        <v>0</v>
      </c>
      <c r="O4">
        <v>0</v>
      </c>
      <c r="P4">
        <v>0</v>
      </c>
      <c r="Q4">
        <v>18</v>
      </c>
      <c r="R4">
        <v>223</v>
      </c>
      <c r="S4" t="str">
        <f>IFERROR(VLOOKUP(R4,[2]WingLookTable!$A:$B,2,0),"캐릭터없음")</f>
        <v>Wing_MultiFullOtherFullFast</v>
      </c>
      <c r="T4">
        <f t="shared" ref="T4" ca="1" si="6">VLOOKUP(RANDBETWEEN(1,COUNTA(AC:AC)-1),AC:AD,2,0)</f>
        <v>303</v>
      </c>
      <c r="U4" t="str">
        <f t="shared" ref="U4" ca="1" si="7">IF(ROW()=2,V4,OFFSET(U4,-1,0)&amp;IF(LEN(V4)=0,"",","&amp;V4))</f>
        <v>{"dy":1,"sl":1,"id":"Actor1216m","stats":{"tr":3,"trp":6,"str":0,"dex":15,"int":0,"vit":0,"train":0,"wgGr0":0,"wgGr1":0,"wgGr2":0,"wgGr3":18,"wgLk":193}},{"dy":1,"sl":2},{"dy":1,"sl":3}</v>
      </c>
      <c r="V4" t="str">
        <f t="shared" ref="V4" si="8">"{"""&amp;A$1&amp;""":"&amp;A4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v>
      </c>
      <c r="Z4">
        <v>3</v>
      </c>
      <c r="AA4" t="s">
        <v>335</v>
      </c>
      <c r="AC4">
        <v>3</v>
      </c>
      <c r="AD4">
        <v>109</v>
      </c>
    </row>
    <row r="5" spans="1:30">
      <c r="A5">
        <v>2</v>
      </c>
      <c r="B5">
        <v>1</v>
      </c>
      <c r="C5" t="str">
        <f t="shared" ca="1" si="0"/>
        <v>Actor1216m</v>
      </c>
      <c r="D5" t="str">
        <f>IF(ISBLANK(F5),"",
IFERROR(VLOOKUP(F5,[2]ActorTable!$A:$H,MATCH("이름참고",[2]ActorTable!$1:$1,0),0),"캐릭터없음"))</f>
        <v>카츄진</v>
      </c>
      <c r="E5" t="str">
        <f t="shared" si="1"/>
        <v/>
      </c>
      <c r="F5" t="s">
        <v>376</v>
      </c>
      <c r="G5">
        <v>3</v>
      </c>
      <c r="H5">
        <v>6</v>
      </c>
      <c r="I5">
        <v>0</v>
      </c>
      <c r="J5">
        <v>15</v>
      </c>
      <c r="K5">
        <v>0</v>
      </c>
      <c r="L5">
        <v>0</v>
      </c>
      <c r="M5">
        <v>0</v>
      </c>
      <c r="N5">
        <v>0</v>
      </c>
      <c r="O5">
        <v>0</v>
      </c>
      <c r="P5">
        <v>0</v>
      </c>
      <c r="Q5">
        <v>18</v>
      </c>
      <c r="R5">
        <v>248</v>
      </c>
      <c r="S5" t="str">
        <f>IFERROR(VLOOKUP(R5,[2]WingLookTable!$A:$B,2,0),"캐릭터없음")</f>
        <v>Wing_RedOtherOtherFullFast</v>
      </c>
      <c r="T5">
        <f t="shared" ca="1" si="2"/>
        <v>113</v>
      </c>
      <c r="U5" t="str">
        <f t="shared" ca="1" si="3"/>
        <v>{"dy":1,"sl":1,"id":"Actor1216m","stats":{"tr":3,"trp":6,"str":0,"dex":15,"int":0,"vit":0,"train":0,"wgGr0":0,"wgGr1":0,"wgGr2":0,"wgGr3":18,"wgLk":193}},{"dy":1,"sl":2},{"dy":1,"sl":3},{"dy":2,"sl":1,"id":"Actor3117m","stats":{"tr":3,"trp":6,"str":0,"dex":15,"int":0,"vit":0,"train":0,"wgGr0":0,"wgGr1":0,"wgGr2":0,"wgGr3":18,"wgLk":248}}</v>
      </c>
      <c r="V5" t="str">
        <f t="shared" si="4"/>
        <v>{"dy":2,"sl":1,"id":"Actor3117m","stats":{"tr":3,"trp":6,"str":0,"dex":15,"int":0,"vit":0,"train":0,"wgGr0":0,"wgGr1":0,"wgGr2":0,"wgGr3":18,"wgLk":248}}</v>
      </c>
      <c r="Z5">
        <v>4</v>
      </c>
      <c r="AA5" t="s">
        <v>336</v>
      </c>
      <c r="AC5">
        <v>4</v>
      </c>
      <c r="AD5">
        <v>113</v>
      </c>
    </row>
    <row r="6" spans="1:30">
      <c r="A6">
        <v>2</v>
      </c>
      <c r="B6">
        <v>2</v>
      </c>
      <c r="C6" t="str">
        <f t="shared" ca="1" si="0"/>
        <v>Actor1109m</v>
      </c>
      <c r="D6" t="str">
        <f>IF(ISBLANK(F6),"",
IFERROR(VLOOKUP(F6,[2]ActorTable!$A:$H,MATCH("이름참고",[2]ActorTable!$1:$1,0),0),"캐릭터없음"))</f>
        <v>클레타</v>
      </c>
      <c r="E6" t="str">
        <f t="shared" si="1"/>
        <v/>
      </c>
      <c r="F6" t="s">
        <v>361</v>
      </c>
      <c r="G6">
        <v>3</v>
      </c>
      <c r="H6">
        <v>6</v>
      </c>
      <c r="I6">
        <v>0</v>
      </c>
      <c r="J6">
        <v>0</v>
      </c>
      <c r="K6">
        <v>15</v>
      </c>
      <c r="L6">
        <v>0</v>
      </c>
      <c r="M6">
        <v>0</v>
      </c>
      <c r="N6">
        <v>0</v>
      </c>
      <c r="O6">
        <v>0</v>
      </c>
      <c r="P6">
        <v>0</v>
      </c>
      <c r="Q6">
        <v>18</v>
      </c>
      <c r="R6">
        <v>163</v>
      </c>
      <c r="S6" t="str">
        <f>IFERROR(VLOOKUP(R6,[2]WingLookTable!$A:$B,2,0),"캐릭터없음")</f>
        <v>Wing_DustGreenSineOtherFullFast</v>
      </c>
      <c r="T6">
        <f t="shared" ca="1" si="2"/>
        <v>214</v>
      </c>
      <c r="U6"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v>
      </c>
      <c r="V6" t="str">
        <f t="shared" si="4"/>
        <v>{"dy":2,"sl":2,"id":"Actor0240m","stats":{"tr":3,"trp":6,"str":0,"dex":0,"int":15,"vit":0,"train":0,"wgGr0":0,"wgGr1":0,"wgGr2":0,"wgGr3":18,"wgLk":163}}</v>
      </c>
      <c r="Z6">
        <v>5</v>
      </c>
      <c r="AA6" t="s">
        <v>337</v>
      </c>
      <c r="AC6">
        <v>5</v>
      </c>
      <c r="AD6">
        <v>117</v>
      </c>
    </row>
    <row r="7" spans="1:30">
      <c r="A7">
        <v>3</v>
      </c>
      <c r="B7">
        <v>1</v>
      </c>
      <c r="C7" t="str">
        <f t="shared" ca="1" si="0"/>
        <v>Actor2011m</v>
      </c>
      <c r="D7" t="str">
        <f>IF(ISBLANK(F7),"",
IFERROR(VLOOKUP(F7,[2]ActorTable!$A:$H,MATCH("이름참고",[2]ActorTable!$1:$1,0),0),"캐릭터없음"))</f>
        <v>러센트</v>
      </c>
      <c r="E7" t="str">
        <f t="shared" si="1"/>
        <v/>
      </c>
      <c r="F7" t="s">
        <v>352</v>
      </c>
      <c r="G7">
        <v>3</v>
      </c>
      <c r="H7">
        <v>6</v>
      </c>
      <c r="I7">
        <v>0</v>
      </c>
      <c r="J7">
        <v>15</v>
      </c>
      <c r="K7">
        <v>0</v>
      </c>
      <c r="L7">
        <v>0</v>
      </c>
      <c r="M7">
        <v>0</v>
      </c>
      <c r="N7">
        <v>0</v>
      </c>
      <c r="O7">
        <v>0</v>
      </c>
      <c r="P7">
        <v>0</v>
      </c>
      <c r="Q7">
        <v>18</v>
      </c>
      <c r="R7">
        <v>306</v>
      </c>
      <c r="S7" t="str">
        <f>IFERROR(VLOOKUP(R7,[2]WingLookTable!$A:$B,2,0),"캐릭터없음")</f>
        <v>Wing_DustGreenSineOtherOtherFast</v>
      </c>
      <c r="T7">
        <f t="shared" ca="1" si="2"/>
        <v>151</v>
      </c>
      <c r="U7"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v>
      </c>
      <c r="V7" t="str">
        <f t="shared" si="4"/>
        <v>{"dy":3,"sl":1,"id":"Actor0024m","stats":{"tr":3,"trp":6,"str":0,"dex":15,"int":0,"vit":0,"train":0,"wgGr0":0,"wgGr1":0,"wgGr2":0,"wgGr3":18,"wgLk":306}}</v>
      </c>
      <c r="Z7">
        <v>6</v>
      </c>
      <c r="AA7" t="s">
        <v>338</v>
      </c>
      <c r="AC7">
        <v>6</v>
      </c>
      <c r="AD7">
        <v>121</v>
      </c>
    </row>
    <row r="8" spans="1:30">
      <c r="A8">
        <v>3</v>
      </c>
      <c r="B8">
        <v>2</v>
      </c>
      <c r="C8" t="str">
        <f t="shared" ca="1" si="0"/>
        <v>Actor1216m</v>
      </c>
      <c r="D8" t="str">
        <f>IF(ISBLANK(F8),"",
IFERROR(VLOOKUP(F8,[2]ActorTable!$A:$H,MATCH("이름참고",[2]ActorTable!$1:$1,0),0),"캐릭터없음"))</f>
        <v>슬로니카</v>
      </c>
      <c r="E8" t="str">
        <f t="shared" si="1"/>
        <v/>
      </c>
      <c r="F8" t="s">
        <v>344</v>
      </c>
      <c r="G8">
        <v>3</v>
      </c>
      <c r="H8">
        <v>6</v>
      </c>
      <c r="I8">
        <v>0</v>
      </c>
      <c r="J8">
        <v>0</v>
      </c>
      <c r="K8">
        <v>15</v>
      </c>
      <c r="L8">
        <v>0</v>
      </c>
      <c r="M8">
        <v>0</v>
      </c>
      <c r="N8">
        <v>0</v>
      </c>
      <c r="O8">
        <v>0</v>
      </c>
      <c r="P8">
        <v>0</v>
      </c>
      <c r="Q8">
        <v>18</v>
      </c>
      <c r="R8">
        <v>260</v>
      </c>
      <c r="S8" t="str">
        <f>IFERROR(VLOOKUP(R8,[2]WingLookTable!$A:$B,2,0),"캐릭터없음")</f>
        <v>Wing_SkySineNoiseFullSlow</v>
      </c>
      <c r="T8">
        <f t="shared" ca="1" si="2"/>
        <v>217</v>
      </c>
      <c r="U8"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v>
      </c>
      <c r="V8" t="str">
        <f t="shared" si="4"/>
        <v>{"dy":3,"sl":2,"id":"Actor3114m","stats":{"tr":3,"trp":6,"str":0,"dex":0,"int":15,"vit":0,"train":0,"wgGr0":0,"wgGr1":0,"wgGr2":0,"wgGr3":18,"wgLk":260}}</v>
      </c>
      <c r="Z8">
        <v>7</v>
      </c>
      <c r="AA8" t="s">
        <v>339</v>
      </c>
      <c r="AC8">
        <v>7</v>
      </c>
      <c r="AD8">
        <v>125</v>
      </c>
    </row>
    <row r="9" spans="1:30">
      <c r="A9">
        <v>4</v>
      </c>
      <c r="B9">
        <v>1</v>
      </c>
      <c r="C9" t="str">
        <f t="shared" ca="1" si="0"/>
        <v>Actor1002m</v>
      </c>
      <c r="D9" t="str">
        <f>IF(ISBLANK(F9),"",
IFERROR(VLOOKUP(F9,[2]ActorTable!$A:$H,MATCH("이름참고",[2]ActorTable!$1:$1,0),0),"캐릭터없음"))</f>
        <v>헤르윈</v>
      </c>
      <c r="E9" t="str">
        <f t="shared" si="1"/>
        <v/>
      </c>
      <c r="F9" t="s">
        <v>338</v>
      </c>
      <c r="G9">
        <v>3</v>
      </c>
      <c r="H9">
        <v>6</v>
      </c>
      <c r="I9">
        <v>0</v>
      </c>
      <c r="J9">
        <v>15</v>
      </c>
      <c r="K9">
        <v>0</v>
      </c>
      <c r="L9">
        <v>0</v>
      </c>
      <c r="M9">
        <v>0</v>
      </c>
      <c r="N9">
        <v>0</v>
      </c>
      <c r="O9">
        <v>0</v>
      </c>
      <c r="P9">
        <v>0</v>
      </c>
      <c r="Q9">
        <v>18</v>
      </c>
      <c r="R9">
        <v>297</v>
      </c>
      <c r="S9" t="str">
        <f>IFERROR(VLOOKUP(R9,[2]WingLookTable!$A:$B,2,0),"캐릭터없음")</f>
        <v>Wing_DustBlueOtherNoiseOtherFast</v>
      </c>
      <c r="T9">
        <f t="shared" ca="1" si="2"/>
        <v>109</v>
      </c>
      <c r="U9"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9" t="str">
        <f t="shared" si="4"/>
        <v>{"dy":4,"sl":1,"id":"Actor0007m","stats":{"tr":3,"trp":6,"str":0,"dex":15,"int":0,"vit":0,"train":0,"wgGr0":0,"wgGr1":0,"wgGr2":0,"wgGr3":18,"wgLk":297}}</v>
      </c>
      <c r="Z9">
        <v>8</v>
      </c>
      <c r="AA9" t="s">
        <v>340</v>
      </c>
      <c r="AC9">
        <v>8</v>
      </c>
      <c r="AD9">
        <v>129</v>
      </c>
    </row>
    <row r="10" spans="1:30">
      <c r="A10">
        <v>4</v>
      </c>
      <c r="B10">
        <v>2</v>
      </c>
      <c r="C10" t="str">
        <f t="shared" ca="1" si="0"/>
        <v>Actor1005m</v>
      </c>
      <c r="D10" t="str">
        <f>IF(ISBLANK(F10),"",
IFERROR(VLOOKUP(F10,[2]ActorTable!$A:$H,MATCH("이름참고",[2]ActorTable!$1:$1,0),0),"캐릭터없음"))</f>
        <v>원더</v>
      </c>
      <c r="E10" t="str">
        <f t="shared" si="1"/>
        <v/>
      </c>
      <c r="F10" t="s">
        <v>354</v>
      </c>
      <c r="G10">
        <v>3</v>
      </c>
      <c r="H10">
        <v>6</v>
      </c>
      <c r="I10">
        <v>0</v>
      </c>
      <c r="J10">
        <v>0</v>
      </c>
      <c r="K10">
        <v>15</v>
      </c>
      <c r="L10">
        <v>0</v>
      </c>
      <c r="M10">
        <v>0</v>
      </c>
      <c r="N10">
        <v>0</v>
      </c>
      <c r="O10">
        <v>0</v>
      </c>
      <c r="P10">
        <v>0</v>
      </c>
      <c r="Q10">
        <v>18</v>
      </c>
      <c r="R10">
        <v>223</v>
      </c>
      <c r="S10" t="str">
        <f>IFERROR(VLOOKUP(R10,[2]WingLookTable!$A:$B,2,0),"캐릭터없음")</f>
        <v>Wing_MultiFullOtherFullFast</v>
      </c>
      <c r="T10">
        <f t="shared" ca="1" si="2"/>
        <v>280</v>
      </c>
      <c r="U10"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10" t="str">
        <f t="shared" si="4"/>
        <v>{"dy":4,"sl":2,"id":"Actor2128m","stats":{"tr":3,"trp":6,"str":0,"dex":0,"int":15,"vit":0,"train":0,"wgGr0":0,"wgGr1":0,"wgGr2":0,"wgGr3":18,"wgLk":223}}</v>
      </c>
      <c r="Z10">
        <v>9</v>
      </c>
      <c r="AA10" t="s">
        <v>341</v>
      </c>
      <c r="AC10">
        <v>9</v>
      </c>
      <c r="AD10">
        <v>133</v>
      </c>
    </row>
    <row r="11" spans="1:30">
      <c r="A11">
        <v>5</v>
      </c>
      <c r="B11">
        <v>1</v>
      </c>
      <c r="C11" t="str">
        <f t="shared" ca="1" si="0"/>
        <v>Actor3117m</v>
      </c>
      <c r="D11" t="str">
        <f>IF(ISBLANK(F11),"",
IFERROR(VLOOKUP(F11,[2]ActorTable!$A:$H,MATCH("이름참고",[2]ActorTable!$1:$1,0),0),"캐릭터없음"))</f>
        <v>프리스</v>
      </c>
      <c r="E11" t="str">
        <f t="shared" si="1"/>
        <v/>
      </c>
      <c r="F11" t="s">
        <v>353</v>
      </c>
      <c r="G11">
        <v>3</v>
      </c>
      <c r="H11">
        <v>6</v>
      </c>
      <c r="I11">
        <v>0</v>
      </c>
      <c r="J11">
        <v>15</v>
      </c>
      <c r="K11">
        <v>0</v>
      </c>
      <c r="L11">
        <v>0</v>
      </c>
      <c r="M11">
        <v>0</v>
      </c>
      <c r="N11">
        <v>0</v>
      </c>
      <c r="O11">
        <v>0</v>
      </c>
      <c r="P11">
        <v>0</v>
      </c>
      <c r="Q11">
        <v>18</v>
      </c>
      <c r="R11">
        <v>148</v>
      </c>
      <c r="S11" t="str">
        <f>IFERROR(VLOOKUP(R11,[2]WingLookTable!$A:$B,2,0),"캐릭터없음")</f>
        <v>Wing_DustCyanPatternFullFullSlow</v>
      </c>
      <c r="T11">
        <f t="shared" ca="1" si="2"/>
        <v>276</v>
      </c>
      <c r="U11"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1" t="str">
        <f t="shared" si="4"/>
        <v>{"dy":5,"sl":1,"id":"Actor0125m","stats":{"tr":3,"trp":6,"str":0,"dex":15,"int":0,"vit":0,"train":0,"wgGr0":0,"wgGr1":0,"wgGr2":0,"wgGr3":18,"wgLk":148}}</v>
      </c>
      <c r="Z11">
        <v>10</v>
      </c>
      <c r="AA11" t="s">
        <v>342</v>
      </c>
      <c r="AC11">
        <v>10</v>
      </c>
      <c r="AD11">
        <v>137</v>
      </c>
    </row>
    <row r="12" spans="1:30">
      <c r="A12">
        <v>5</v>
      </c>
      <c r="B12">
        <v>2</v>
      </c>
      <c r="C12" t="str">
        <f t="shared" ca="1" si="0"/>
        <v>Actor0201m</v>
      </c>
      <c r="D12" t="str">
        <f>IF(ISBLANK(F12),"",
IFERROR(VLOOKUP(F12,[2]ActorTable!$A:$H,MATCH("이름참고",[2]ActorTable!$1:$1,0),0),"캐릭터없음"))</f>
        <v>러센트</v>
      </c>
      <c r="E12" t="str">
        <f t="shared" si="1"/>
        <v/>
      </c>
      <c r="F12" t="s">
        <v>352</v>
      </c>
      <c r="G12">
        <v>3</v>
      </c>
      <c r="H12">
        <v>6</v>
      </c>
      <c r="I12">
        <v>0</v>
      </c>
      <c r="J12">
        <v>0</v>
      </c>
      <c r="K12">
        <v>15</v>
      </c>
      <c r="L12">
        <v>0</v>
      </c>
      <c r="M12">
        <v>0</v>
      </c>
      <c r="N12">
        <v>0</v>
      </c>
      <c r="O12">
        <v>0</v>
      </c>
      <c r="P12">
        <v>0</v>
      </c>
      <c r="Q12">
        <v>18</v>
      </c>
      <c r="R12">
        <v>223</v>
      </c>
      <c r="S12" t="str">
        <f>IFERROR(VLOOKUP(R12,[2]WingLookTable!$A:$B,2,0),"캐릭터없음")</f>
        <v>Wing_MultiFullOtherFullFast</v>
      </c>
      <c r="T12">
        <f t="shared" ca="1" si="2"/>
        <v>288</v>
      </c>
      <c r="U12"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2" t="str">
        <f t="shared" si="4"/>
        <v>{"dy":5,"sl":2,"id":"Actor0024m","stats":{"tr":3,"trp":6,"str":0,"dex":0,"int":15,"vit":0,"train":0,"wgGr0":0,"wgGr1":0,"wgGr2":0,"wgGr3":18,"wgLk":223}}</v>
      </c>
      <c r="Z12">
        <v>11</v>
      </c>
      <c r="AA12" t="s">
        <v>343</v>
      </c>
      <c r="AC12">
        <v>11</v>
      </c>
      <c r="AD12">
        <v>141</v>
      </c>
    </row>
    <row r="13" spans="1:30">
      <c r="A13">
        <v>6</v>
      </c>
      <c r="B13">
        <v>1</v>
      </c>
      <c r="C13" t="str">
        <f t="shared" ca="1" si="0"/>
        <v>Actor1216m</v>
      </c>
      <c r="D13" t="str">
        <f>IF(ISBLANK(F13),"",
IFERROR(VLOOKUP(F13,[2]ActorTable!$A:$H,MATCH("이름참고",[2]ActorTable!$1:$1,0),0),"캐릭터없음"))</f>
        <v>오비우스</v>
      </c>
      <c r="E13" t="str">
        <f t="shared" si="1"/>
        <v/>
      </c>
      <c r="F13" t="s">
        <v>362</v>
      </c>
      <c r="G13">
        <v>3</v>
      </c>
      <c r="H13">
        <v>6</v>
      </c>
      <c r="I13">
        <v>0</v>
      </c>
      <c r="J13">
        <v>15</v>
      </c>
      <c r="K13">
        <v>0</v>
      </c>
      <c r="L13">
        <v>0</v>
      </c>
      <c r="M13">
        <v>0</v>
      </c>
      <c r="N13">
        <v>0</v>
      </c>
      <c r="O13">
        <v>0</v>
      </c>
      <c r="P13">
        <v>0</v>
      </c>
      <c r="Q13">
        <v>18</v>
      </c>
      <c r="R13">
        <v>202</v>
      </c>
      <c r="S13" t="str">
        <f>IFERROR(VLOOKUP(R13,[2]WingLookTable!$A:$B,2,0),"캐릭터없음")</f>
        <v>Wing_FireOtherSineFullFast</v>
      </c>
      <c r="T13">
        <f t="shared" ca="1" si="2"/>
        <v>309</v>
      </c>
      <c r="U13"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3" t="str">
        <f t="shared" si="4"/>
        <v>{"dy":6,"sl":1,"id":"Actor1141m","stats":{"tr":3,"trp":6,"str":0,"dex":15,"int":0,"vit":0,"train":0,"wgGr0":0,"wgGr1":0,"wgGr2":0,"wgGr3":18,"wgLk":202}}</v>
      </c>
      <c r="Z13">
        <v>12</v>
      </c>
      <c r="AA13" t="s">
        <v>344</v>
      </c>
      <c r="AC13">
        <v>12</v>
      </c>
      <c r="AD13">
        <v>145</v>
      </c>
    </row>
    <row r="14" spans="1:30">
      <c r="A14">
        <v>6</v>
      </c>
      <c r="B14">
        <v>2</v>
      </c>
      <c r="C14" t="str">
        <f t="shared" ca="1" si="0"/>
        <v>Actor2128m</v>
      </c>
      <c r="D14" t="str">
        <f>IF(ISBLANK(F14),"",
IFERROR(VLOOKUP(F14,[2]ActorTable!$A:$H,MATCH("이름참고",[2]ActorTable!$1:$1,0),0),"캐릭터없음"))</f>
        <v>딘즈</v>
      </c>
      <c r="E14" t="str">
        <f t="shared" si="1"/>
        <v/>
      </c>
      <c r="F14" t="s">
        <v>351</v>
      </c>
      <c r="G14">
        <v>3</v>
      </c>
      <c r="H14">
        <v>6</v>
      </c>
      <c r="I14">
        <v>0</v>
      </c>
      <c r="J14">
        <v>0</v>
      </c>
      <c r="K14">
        <v>15</v>
      </c>
      <c r="L14">
        <v>0</v>
      </c>
      <c r="M14">
        <v>0</v>
      </c>
      <c r="N14">
        <v>0</v>
      </c>
      <c r="O14">
        <v>0</v>
      </c>
      <c r="P14">
        <v>0</v>
      </c>
      <c r="Q14">
        <v>18</v>
      </c>
      <c r="R14">
        <v>288</v>
      </c>
      <c r="S14" t="str">
        <f>IFERROR(VLOOKUP(R14,[2]WingLookTable!$A:$B,2,0),"캐릭터없음")</f>
        <v>Wing_YellowStripeOtherFullFast</v>
      </c>
      <c r="T14">
        <f t="shared" ca="1" si="2"/>
        <v>356</v>
      </c>
      <c r="U14"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4" t="str">
        <f t="shared" si="4"/>
        <v>{"dy":6,"sl":2,"id":"Actor3022m","stats":{"tr":3,"trp":6,"str":0,"dex":0,"int":15,"vit":0,"train":0,"wgGr0":0,"wgGr1":0,"wgGr2":0,"wgGr3":18,"wgLk":288}}</v>
      </c>
      <c r="Z14">
        <v>13</v>
      </c>
      <c r="AA14" t="s">
        <v>345</v>
      </c>
      <c r="AC14">
        <v>13</v>
      </c>
      <c r="AD14">
        <v>148</v>
      </c>
    </row>
    <row r="15" spans="1:30">
      <c r="A15">
        <v>7</v>
      </c>
      <c r="B15">
        <v>1</v>
      </c>
      <c r="C15" t="str">
        <f t="shared" ca="1" si="0"/>
        <v>Actor3019m</v>
      </c>
      <c r="D15" t="str">
        <f>IF(ISBLANK(F15),"",
IFERROR(VLOOKUP(F15,[2]ActorTable!$A:$H,MATCH("이름참고",[2]ActorTable!$1:$1,0),0),"캐릭터없음"))</f>
        <v>카츄진</v>
      </c>
      <c r="E15" t="str">
        <f t="shared" si="1"/>
        <v/>
      </c>
      <c r="F15" t="s">
        <v>347</v>
      </c>
      <c r="G15">
        <v>3</v>
      </c>
      <c r="H15">
        <v>6</v>
      </c>
      <c r="I15">
        <v>0</v>
      </c>
      <c r="J15">
        <v>15</v>
      </c>
      <c r="K15">
        <v>0</v>
      </c>
      <c r="L15">
        <v>0</v>
      </c>
      <c r="M15">
        <v>0</v>
      </c>
      <c r="N15">
        <v>0</v>
      </c>
      <c r="O15">
        <v>0</v>
      </c>
      <c r="P15">
        <v>0</v>
      </c>
      <c r="Q15">
        <v>18</v>
      </c>
      <c r="R15">
        <v>117</v>
      </c>
      <c r="S15" t="str">
        <f>IFERROR(VLOOKUP(R15,[2]WingLookTable!$A:$B,2,0),"캐릭터없음")</f>
        <v>Wing_BlueSineNoiseFullSlow</v>
      </c>
      <c r="T15">
        <f t="shared" ca="1" si="2"/>
        <v>196</v>
      </c>
      <c r="U15"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5" t="str">
        <f t="shared" si="4"/>
        <v>{"dy":7,"sl":1,"id":"Actor3117m","stats":{"tr":3,"trp":6,"str":0,"dex":15,"int":0,"vit":0,"train":0,"wgGr0":0,"wgGr1":0,"wgGr2":0,"wgGr3":18,"wgLk":117}}</v>
      </c>
      <c r="Z15">
        <v>14</v>
      </c>
      <c r="AA15" t="s">
        <v>346</v>
      </c>
      <c r="AC15">
        <v>14</v>
      </c>
      <c r="AD15">
        <v>151</v>
      </c>
    </row>
    <row r="16" spans="1:30">
      <c r="A16">
        <v>7</v>
      </c>
      <c r="B16">
        <v>2</v>
      </c>
      <c r="C16" t="str">
        <f t="shared" ca="1" si="0"/>
        <v>Actor0201m</v>
      </c>
      <c r="D16" t="str">
        <f>IF(ISBLANK(F16),"",
IFERROR(VLOOKUP(F16,[2]ActorTable!$A:$H,MATCH("이름참고",[2]ActorTable!$1:$1,0),0),"캐릭터없음"))</f>
        <v>베이</v>
      </c>
      <c r="E16" t="str">
        <f t="shared" si="1"/>
        <v/>
      </c>
      <c r="F16" t="s">
        <v>336</v>
      </c>
      <c r="G16">
        <v>3</v>
      </c>
      <c r="H16">
        <v>6</v>
      </c>
      <c r="I16">
        <v>0</v>
      </c>
      <c r="J16">
        <v>0</v>
      </c>
      <c r="K16">
        <v>15</v>
      </c>
      <c r="L16">
        <v>0</v>
      </c>
      <c r="M16">
        <v>0</v>
      </c>
      <c r="N16">
        <v>0</v>
      </c>
      <c r="O16">
        <v>0</v>
      </c>
      <c r="P16">
        <v>0</v>
      </c>
      <c r="Q16">
        <v>18</v>
      </c>
      <c r="R16">
        <v>315</v>
      </c>
      <c r="S16" t="str">
        <f>IFERROR(VLOOKUP(R16,[2]WingLookTable!$A:$B,2,0),"캐릭터없음")</f>
        <v>Wing_DustMultiNoiseOtherOtherSlow</v>
      </c>
      <c r="T16">
        <f t="shared" ca="1" si="2"/>
        <v>121</v>
      </c>
      <c r="U16"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6" t="str">
        <f t="shared" si="4"/>
        <v>{"dy":7,"sl":2,"id":"Actor0104m","stats":{"tr":3,"trp":6,"str":0,"dex":0,"int":15,"vit":0,"train":0,"wgGr0":0,"wgGr1":0,"wgGr2":0,"wgGr3":18,"wgLk":315}}</v>
      </c>
      <c r="Z16">
        <v>15</v>
      </c>
      <c r="AA16" t="s">
        <v>347</v>
      </c>
      <c r="AC16">
        <v>15</v>
      </c>
      <c r="AD16">
        <v>154</v>
      </c>
    </row>
    <row r="17" spans="1:30">
      <c r="A17">
        <v>8</v>
      </c>
      <c r="B17">
        <v>1</v>
      </c>
      <c r="C17" t="str">
        <f t="shared" ca="1" si="0"/>
        <v>Actor0007m</v>
      </c>
      <c r="D17" t="str">
        <f>IF(ISBLANK(F17),"",
IFERROR(VLOOKUP(F17,[2]ActorTable!$A:$H,MATCH("이름참고",[2]ActorTable!$1:$1,0),0),"캐릭터없음"))</f>
        <v>플랜도</v>
      </c>
      <c r="E17" t="str">
        <f t="shared" si="1"/>
        <v/>
      </c>
      <c r="F17" t="s">
        <v>360</v>
      </c>
      <c r="G17">
        <v>3</v>
      </c>
      <c r="H17">
        <v>6</v>
      </c>
      <c r="I17">
        <v>0</v>
      </c>
      <c r="J17">
        <v>15</v>
      </c>
      <c r="K17">
        <v>0</v>
      </c>
      <c r="L17">
        <v>0</v>
      </c>
      <c r="M17">
        <v>0</v>
      </c>
      <c r="N17">
        <v>0</v>
      </c>
      <c r="O17">
        <v>0</v>
      </c>
      <c r="P17">
        <v>0</v>
      </c>
      <c r="Q17">
        <v>18</v>
      </c>
      <c r="R17">
        <v>244</v>
      </c>
      <c r="S17" t="str">
        <f>IFERROR(VLOOKUP(R17,[2]WingLookTable!$A:$B,2,0),"캐릭터없음")</f>
        <v>Wing_PurpleStripeNoiseFullSlow</v>
      </c>
      <c r="T17">
        <f t="shared" ca="1" si="2"/>
        <v>324</v>
      </c>
      <c r="U17"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7" t="str">
        <f t="shared" si="4"/>
        <v>{"dy":8,"sl":1,"id":"Actor1039m","stats":{"tr":3,"trp":6,"str":0,"dex":15,"int":0,"vit":0,"train":0,"wgGr0":0,"wgGr1":0,"wgGr2":0,"wgGr3":18,"wgLk":244}}</v>
      </c>
      <c r="Z17">
        <v>16</v>
      </c>
      <c r="AA17" t="s">
        <v>348</v>
      </c>
      <c r="AC17">
        <v>16</v>
      </c>
      <c r="AD17">
        <v>157</v>
      </c>
    </row>
    <row r="18" spans="1:30">
      <c r="A18">
        <v>8</v>
      </c>
      <c r="B18">
        <v>2</v>
      </c>
      <c r="C18" t="str">
        <f t="shared" ca="1" si="0"/>
        <v>Actor1005m</v>
      </c>
      <c r="D18" t="str">
        <f>IF(ISBLANK(F18),"",
IFERROR(VLOOKUP(F18,[2]ActorTable!$A:$H,MATCH("이름참고",[2]ActorTable!$1:$1,0),0),"캐릭터없음"))</f>
        <v>테이슨</v>
      </c>
      <c r="E18" t="str">
        <f t="shared" si="1"/>
        <v/>
      </c>
      <c r="F18" t="s">
        <v>339</v>
      </c>
      <c r="G18">
        <v>3</v>
      </c>
      <c r="H18">
        <v>6</v>
      </c>
      <c r="I18">
        <v>0</v>
      </c>
      <c r="J18">
        <v>0</v>
      </c>
      <c r="K18">
        <v>15</v>
      </c>
      <c r="L18">
        <v>0</v>
      </c>
      <c r="M18">
        <v>0</v>
      </c>
      <c r="N18">
        <v>0</v>
      </c>
      <c r="O18">
        <v>0</v>
      </c>
      <c r="P18">
        <v>0</v>
      </c>
      <c r="Q18">
        <v>18</v>
      </c>
      <c r="R18">
        <v>315</v>
      </c>
      <c r="S18" t="str">
        <f>IFERROR(VLOOKUP(R18,[2]WingLookTable!$A:$B,2,0),"캐릭터없음")</f>
        <v>Wing_DustMultiNoiseOtherOtherSlow</v>
      </c>
      <c r="T18">
        <f t="shared" ca="1" si="2"/>
        <v>172</v>
      </c>
      <c r="U18"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8" t="str">
        <f t="shared" si="4"/>
        <v>{"dy":8,"sl":2,"id":"Actor1108m","stats":{"tr":3,"trp":6,"str":0,"dex":0,"int":15,"vit":0,"train":0,"wgGr0":0,"wgGr1":0,"wgGr2":0,"wgGr3":18,"wgLk":315}}</v>
      </c>
      <c r="Z18">
        <v>17</v>
      </c>
      <c r="AA18" t="s">
        <v>349</v>
      </c>
      <c r="AC18">
        <v>17</v>
      </c>
      <c r="AD18">
        <v>160</v>
      </c>
    </row>
    <row r="19" spans="1:30">
      <c r="A19">
        <v>9</v>
      </c>
      <c r="B19">
        <v>1</v>
      </c>
      <c r="C19" t="str">
        <f t="shared" ca="1" si="0"/>
        <v>Actor0007m</v>
      </c>
      <c r="D19" t="str">
        <f>IF(ISBLANK(F19),"",
IFERROR(VLOOKUP(F19,[2]ActorTable!$A:$H,MATCH("이름참고",[2]ActorTable!$1:$1,0),0),"캐릭터없음"))</f>
        <v>젤리아</v>
      </c>
      <c r="E19" t="str">
        <f t="shared" si="1"/>
        <v/>
      </c>
      <c r="F19" t="s">
        <v>337</v>
      </c>
      <c r="G19">
        <v>3</v>
      </c>
      <c r="H19">
        <v>6</v>
      </c>
      <c r="I19">
        <v>0</v>
      </c>
      <c r="J19">
        <v>15</v>
      </c>
      <c r="K19">
        <v>0</v>
      </c>
      <c r="L19">
        <v>0</v>
      </c>
      <c r="M19">
        <v>0</v>
      </c>
      <c r="N19">
        <v>0</v>
      </c>
      <c r="O19">
        <v>0</v>
      </c>
      <c r="P19">
        <v>0</v>
      </c>
      <c r="Q19">
        <v>18</v>
      </c>
      <c r="R19">
        <v>160</v>
      </c>
      <c r="S19" t="str">
        <f>IFERROR(VLOOKUP(R19,[2]WingLookTable!$A:$B,2,0),"캐릭터없음")</f>
        <v>Wing_DustGreenSineFullOtherFast</v>
      </c>
      <c r="T19">
        <f t="shared" ca="1" si="2"/>
        <v>356</v>
      </c>
      <c r="U19"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9" t="str">
        <f t="shared" si="4"/>
        <v>{"dy":9,"sl":1,"id":"Actor1005m","stats":{"tr":3,"trp":6,"str":0,"dex":15,"int":0,"vit":0,"train":0,"wgGr0":0,"wgGr1":0,"wgGr2":0,"wgGr3":18,"wgLk":160}}</v>
      </c>
      <c r="Z19">
        <v>18</v>
      </c>
      <c r="AA19" t="s">
        <v>350</v>
      </c>
      <c r="AC19">
        <v>18</v>
      </c>
      <c r="AD19">
        <v>163</v>
      </c>
    </row>
    <row r="20" spans="1:30">
      <c r="A20">
        <v>9</v>
      </c>
      <c r="B20">
        <v>2</v>
      </c>
      <c r="C20" t="str">
        <f t="shared" ca="1" si="0"/>
        <v>Actor2010m</v>
      </c>
      <c r="D20" t="str">
        <f>IF(ISBLANK(F20),"",
IFERROR(VLOOKUP(F20,[2]ActorTable!$A:$H,MATCH("이름참고",[2]ActorTable!$1:$1,0),0),"캐릭터없음"))</f>
        <v>프리스</v>
      </c>
      <c r="E20" t="str">
        <f t="shared" si="1"/>
        <v/>
      </c>
      <c r="F20" t="s">
        <v>353</v>
      </c>
      <c r="G20">
        <v>3</v>
      </c>
      <c r="H20">
        <v>6</v>
      </c>
      <c r="I20">
        <v>0</v>
      </c>
      <c r="J20">
        <v>0</v>
      </c>
      <c r="K20">
        <v>15</v>
      </c>
      <c r="L20">
        <v>0</v>
      </c>
      <c r="M20">
        <v>0</v>
      </c>
      <c r="N20">
        <v>0</v>
      </c>
      <c r="O20">
        <v>0</v>
      </c>
      <c r="P20">
        <v>0</v>
      </c>
      <c r="Q20">
        <v>18</v>
      </c>
      <c r="R20">
        <v>256</v>
      </c>
      <c r="S20" t="str">
        <f>IFERROR(VLOOKUP(R20,[2]WingLookTable!$A:$B,2,0),"캐릭터없음")</f>
        <v>Wing_SkyFullNoiseOtherFast</v>
      </c>
      <c r="T20">
        <f t="shared" ca="1" si="2"/>
        <v>172</v>
      </c>
      <c r="U20"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20" t="str">
        <f t="shared" si="4"/>
        <v>{"dy":9,"sl":2,"id":"Actor0125m","stats":{"tr":3,"trp":6,"str":0,"dex":0,"int":15,"vit":0,"train":0,"wgGr0":0,"wgGr1":0,"wgGr2":0,"wgGr3":18,"wgLk":256}}</v>
      </c>
      <c r="Z20">
        <v>19</v>
      </c>
      <c r="AA20" t="s">
        <v>351</v>
      </c>
      <c r="AC20">
        <v>19</v>
      </c>
      <c r="AD20">
        <v>166</v>
      </c>
    </row>
    <row r="21" spans="1:30">
      <c r="A21">
        <v>10</v>
      </c>
      <c r="B21">
        <v>1</v>
      </c>
      <c r="C21" t="str">
        <f t="shared" ca="1" si="0"/>
        <v>Actor3114m</v>
      </c>
      <c r="D21" t="str">
        <f>IF(ISBLANK(F21),"",
IFERROR(VLOOKUP(F21,[2]ActorTable!$A:$H,MATCH("이름참고",[2]ActorTable!$1:$1,0),0),"캐릭터없음"))</f>
        <v>프로토27</v>
      </c>
      <c r="E21" t="str">
        <f t="shared" si="1"/>
        <v/>
      </c>
      <c r="F21" t="s">
        <v>370</v>
      </c>
      <c r="G21">
        <v>3</v>
      </c>
      <c r="H21">
        <v>6</v>
      </c>
      <c r="I21">
        <v>0</v>
      </c>
      <c r="J21">
        <v>15</v>
      </c>
      <c r="K21">
        <v>0</v>
      </c>
      <c r="L21">
        <v>0</v>
      </c>
      <c r="M21">
        <v>0</v>
      </c>
      <c r="N21">
        <v>0</v>
      </c>
      <c r="O21">
        <v>0</v>
      </c>
      <c r="P21">
        <v>0</v>
      </c>
      <c r="Q21">
        <v>18</v>
      </c>
      <c r="R21">
        <v>356</v>
      </c>
      <c r="S21" t="str">
        <f>IFERROR(VLOOKUP(R21,[2]WingLookTable!$A:$B,2,0),"캐릭터없음")</f>
        <v>Wing_GreenOtherPatternOtherFast</v>
      </c>
      <c r="T21">
        <f t="shared" ca="1" si="2"/>
        <v>232</v>
      </c>
      <c r="U21"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1" t="str">
        <f t="shared" si="4"/>
        <v>{"dy":10,"sl":1,"id":"Actor1216m","stats":{"tr":3,"trp":6,"str":0,"dex":15,"int":0,"vit":0,"train":0,"wgGr0":0,"wgGr1":0,"wgGr2":0,"wgGr3":18,"wgLk":356}}</v>
      </c>
      <c r="Z21">
        <v>20</v>
      </c>
      <c r="AA21" t="s">
        <v>352</v>
      </c>
      <c r="AC21">
        <v>20</v>
      </c>
      <c r="AD21">
        <v>169</v>
      </c>
    </row>
    <row r="22" spans="1:30">
      <c r="A22">
        <v>10</v>
      </c>
      <c r="B22">
        <v>2</v>
      </c>
      <c r="C22" t="str">
        <f t="shared" ca="1" si="0"/>
        <v>Actor2011m</v>
      </c>
      <c r="D22" t="str">
        <f>IF(ISBLANK(F22),"",
IFERROR(VLOOKUP(F22,[2]ActorTable!$A:$H,MATCH("이름참고",[2]ActorTable!$1:$1,0),0),"캐릭터없음"))</f>
        <v/>
      </c>
      <c r="E22" t="str">
        <f t="shared" si="1"/>
        <v/>
      </c>
      <c r="G22">
        <v>3</v>
      </c>
      <c r="H22">
        <v>6</v>
      </c>
      <c r="I22">
        <v>0</v>
      </c>
      <c r="J22">
        <v>0</v>
      </c>
      <c r="K22">
        <v>15</v>
      </c>
      <c r="L22">
        <v>0</v>
      </c>
      <c r="M22">
        <v>0</v>
      </c>
      <c r="N22">
        <v>0</v>
      </c>
      <c r="O22">
        <v>0</v>
      </c>
      <c r="P22">
        <v>0</v>
      </c>
      <c r="Q22">
        <v>18</v>
      </c>
      <c r="R22">
        <v>244</v>
      </c>
      <c r="S22" t="str">
        <f>IFERROR(VLOOKUP(R22,[2]WingLookTable!$A:$B,2,0),"캐릭터없음")</f>
        <v>Wing_PurpleStripeNoiseFullSlow</v>
      </c>
      <c r="T22">
        <f t="shared" ca="1" si="2"/>
        <v>336</v>
      </c>
      <c r="U22"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2" t="str">
        <f t="shared" si="4"/>
        <v>{"dy":10,"sl":2}</v>
      </c>
      <c r="Z22">
        <v>21</v>
      </c>
      <c r="AA22" t="s">
        <v>353</v>
      </c>
      <c r="AC22">
        <v>21</v>
      </c>
      <c r="AD22">
        <v>172</v>
      </c>
    </row>
    <row r="23" spans="1:30">
      <c r="A23">
        <v>11</v>
      </c>
      <c r="B23">
        <v>1</v>
      </c>
      <c r="C23" t="str">
        <f t="shared" ca="1" si="0"/>
        <v>Actor0007m</v>
      </c>
      <c r="D23" t="str">
        <f>IF(ISBLANK(F23),"",
IFERROR(VLOOKUP(F23,[2]ActorTable!$A:$H,MATCH("이름참고",[2]ActorTable!$1:$1,0),0),"캐릭터없음"))</f>
        <v>오비우스</v>
      </c>
      <c r="E23" t="str">
        <f t="shared" si="1"/>
        <v/>
      </c>
      <c r="F23" t="s">
        <v>371</v>
      </c>
      <c r="G23">
        <v>3</v>
      </c>
      <c r="H23">
        <v>6</v>
      </c>
      <c r="I23">
        <v>0</v>
      </c>
      <c r="J23">
        <v>15</v>
      </c>
      <c r="K23">
        <v>0</v>
      </c>
      <c r="L23">
        <v>0</v>
      </c>
      <c r="M23">
        <v>0</v>
      </c>
      <c r="N23">
        <v>0</v>
      </c>
      <c r="O23">
        <v>0</v>
      </c>
      <c r="P23">
        <v>0</v>
      </c>
      <c r="Q23">
        <v>18</v>
      </c>
      <c r="R23">
        <v>181</v>
      </c>
      <c r="S23" t="str">
        <f>IFERROR(VLOOKUP(R23,[2]WingLookTable!$A:$B,2,0),"캐릭터없음")</f>
        <v>Wing_DustPurpleNoiseOtherStripeSlow</v>
      </c>
      <c r="T23">
        <f t="shared" ca="1" si="2"/>
        <v>133</v>
      </c>
      <c r="U23"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3" t="str">
        <f t="shared" si="4"/>
        <v>{"dy":11,"sl":1,"id":"Actor1141m","stats":{"tr":3,"trp":6,"str":0,"dex":15,"int":0,"vit":0,"train":0,"wgGr0":0,"wgGr1":0,"wgGr2":0,"wgGr3":18,"wgLk":181}}</v>
      </c>
      <c r="Z23">
        <v>22</v>
      </c>
      <c r="AA23" t="s">
        <v>354</v>
      </c>
      <c r="AC23">
        <v>22</v>
      </c>
      <c r="AD23">
        <v>175</v>
      </c>
    </row>
    <row r="24" spans="1:30">
      <c r="A24">
        <v>11</v>
      </c>
      <c r="B24">
        <v>2</v>
      </c>
      <c r="C24" t="str">
        <f t="shared" ca="1" si="0"/>
        <v>Actor0007m</v>
      </c>
      <c r="D24" t="str">
        <f>IF(ISBLANK(F24),"",
IFERROR(VLOOKUP(F24,[2]ActorTable!$A:$H,MATCH("이름참고",[2]ActorTable!$1:$1,0),0),"캐릭터없음"))</f>
        <v>간파울</v>
      </c>
      <c r="E24" t="str">
        <f t="shared" si="1"/>
        <v/>
      </c>
      <c r="F24" t="s">
        <v>333</v>
      </c>
      <c r="G24">
        <v>3</v>
      </c>
      <c r="H24">
        <v>6</v>
      </c>
      <c r="I24">
        <v>0</v>
      </c>
      <c r="J24">
        <v>0</v>
      </c>
      <c r="K24">
        <v>15</v>
      </c>
      <c r="L24">
        <v>0</v>
      </c>
      <c r="M24">
        <v>0</v>
      </c>
      <c r="N24">
        <v>0</v>
      </c>
      <c r="O24">
        <v>0</v>
      </c>
      <c r="P24">
        <v>0</v>
      </c>
      <c r="Q24">
        <v>18</v>
      </c>
      <c r="R24">
        <v>175</v>
      </c>
      <c r="S24" t="str">
        <f>IFERROR(VLOOKUP(R24,[2]WingLookTable!$A:$B,2,0),"캐릭터없음")</f>
        <v>Wing_DustMultiSineOtherFullSlow2</v>
      </c>
      <c r="T24">
        <f t="shared" ca="1" si="2"/>
        <v>160</v>
      </c>
      <c r="U24"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4" t="str">
        <f t="shared" si="4"/>
        <v>{"dy":11,"sl":2,"id":"Actor0201m","stats":{"tr":3,"trp":6,"str":0,"dex":0,"int":15,"vit":0,"train":0,"wgGr0":0,"wgGr1":0,"wgGr2":0,"wgGr3":18,"wgLk":175}}</v>
      </c>
      <c r="Z24">
        <v>23</v>
      </c>
      <c r="AA24" t="s">
        <v>355</v>
      </c>
      <c r="AC24">
        <v>23</v>
      </c>
      <c r="AD24">
        <v>178</v>
      </c>
    </row>
    <row r="25" spans="1:30">
      <c r="A25">
        <v>12</v>
      </c>
      <c r="B25">
        <v>1</v>
      </c>
      <c r="C25" t="str">
        <f t="shared" ca="1" si="0"/>
        <v>Actor0113m</v>
      </c>
      <c r="D25" t="str">
        <f>IF(ISBLANK(F25),"",
IFERROR(VLOOKUP(F25,[2]ActorTable!$A:$H,MATCH("이름참고",[2]ActorTable!$1:$1,0),0),"캐릭터없음"))</f>
        <v/>
      </c>
      <c r="E25" t="str">
        <f t="shared" si="1"/>
        <v/>
      </c>
      <c r="G25">
        <v>3</v>
      </c>
      <c r="H25">
        <v>6</v>
      </c>
      <c r="I25">
        <v>0</v>
      </c>
      <c r="J25">
        <v>15</v>
      </c>
      <c r="K25">
        <v>0</v>
      </c>
      <c r="L25">
        <v>0</v>
      </c>
      <c r="M25">
        <v>0</v>
      </c>
      <c r="N25">
        <v>0</v>
      </c>
      <c r="O25">
        <v>0</v>
      </c>
      <c r="P25">
        <v>0</v>
      </c>
      <c r="Q25">
        <v>18</v>
      </c>
      <c r="R25">
        <v>214</v>
      </c>
      <c r="S25" t="str">
        <f>IFERROR(VLOOKUP(R25,[2]WingLookTable!$A:$B,2,0),"캐릭터없음")</f>
        <v>Wing_GrayStripeSineFullFast</v>
      </c>
      <c r="T25">
        <f t="shared" ca="1" si="2"/>
        <v>232</v>
      </c>
      <c r="U25"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5" t="str">
        <f t="shared" si="4"/>
        <v>{"dy":12,"sl":1}</v>
      </c>
      <c r="Z25">
        <v>24</v>
      </c>
      <c r="AA25" t="s">
        <v>356</v>
      </c>
      <c r="AC25">
        <v>24</v>
      </c>
      <c r="AD25">
        <v>181</v>
      </c>
    </row>
    <row r="26" spans="1:30">
      <c r="A26">
        <v>12</v>
      </c>
      <c r="B26">
        <v>2</v>
      </c>
      <c r="C26" t="str">
        <f t="shared" ca="1" si="0"/>
        <v>Actor0113m</v>
      </c>
      <c r="D26" t="str">
        <f>IF(ISBLANK(F26),"",
IFERROR(VLOOKUP(F26,[2]ActorTable!$A:$H,MATCH("이름참고",[2]ActorTable!$1:$1,0),0),"캐릭터없음"))</f>
        <v/>
      </c>
      <c r="E26" t="str">
        <f t="shared" si="1"/>
        <v/>
      </c>
      <c r="G26">
        <v>3</v>
      </c>
      <c r="H26">
        <v>6</v>
      </c>
      <c r="I26">
        <v>0</v>
      </c>
      <c r="J26">
        <v>0</v>
      </c>
      <c r="K26">
        <v>15</v>
      </c>
      <c r="L26">
        <v>0</v>
      </c>
      <c r="M26">
        <v>0</v>
      </c>
      <c r="N26">
        <v>0</v>
      </c>
      <c r="O26">
        <v>0</v>
      </c>
      <c r="P26">
        <v>0</v>
      </c>
      <c r="Q26">
        <v>18</v>
      </c>
      <c r="R26">
        <v>321</v>
      </c>
      <c r="S26" t="str">
        <f>IFERROR(VLOOKUP(R26,[2]WingLookTable!$A:$B,2,0),"캐릭터없음")</f>
        <v>Wing_DustMultiOtherOtherOtherSlow</v>
      </c>
      <c r="T26">
        <f t="shared" ca="1" si="2"/>
        <v>312</v>
      </c>
      <c r="U26"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6" t="str">
        <f t="shared" si="4"/>
        <v>{"dy":12,"sl":2}</v>
      </c>
      <c r="Z26">
        <v>25</v>
      </c>
      <c r="AA26" t="s">
        <v>357</v>
      </c>
      <c r="AC26">
        <v>25</v>
      </c>
      <c r="AD26">
        <v>184</v>
      </c>
    </row>
    <row r="27" spans="1:30">
      <c r="A27">
        <v>13</v>
      </c>
      <c r="B27">
        <v>1</v>
      </c>
      <c r="C27" t="str">
        <f t="shared" ca="1" si="0"/>
        <v>Actor2128m</v>
      </c>
      <c r="D27" t="str">
        <f>IF(ISBLANK(F27),"",
IFERROR(VLOOKUP(F27,[2]ActorTable!$A:$H,MATCH("이름참고",[2]ActorTable!$1:$1,0),0),"캐릭터없음"))</f>
        <v>프로토27</v>
      </c>
      <c r="E27" t="str">
        <f t="shared" si="1"/>
        <v/>
      </c>
      <c r="F27" t="s">
        <v>370</v>
      </c>
      <c r="G27">
        <v>3</v>
      </c>
      <c r="H27">
        <v>6</v>
      </c>
      <c r="I27">
        <v>0</v>
      </c>
      <c r="J27">
        <v>15</v>
      </c>
      <c r="K27">
        <v>0</v>
      </c>
      <c r="L27">
        <v>0</v>
      </c>
      <c r="M27">
        <v>0</v>
      </c>
      <c r="N27">
        <v>0</v>
      </c>
      <c r="O27">
        <v>0</v>
      </c>
      <c r="P27">
        <v>0</v>
      </c>
      <c r="Q27">
        <v>18</v>
      </c>
      <c r="R27">
        <v>211</v>
      </c>
      <c r="S27" t="str">
        <f>IFERROR(VLOOKUP(R27,[2]WingLookTable!$A:$B,2,0),"캐릭터없음")</f>
        <v>Wing_FireSinePatternFullSlow</v>
      </c>
      <c r="T27">
        <f t="shared" ca="1" si="2"/>
        <v>178</v>
      </c>
      <c r="U27"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7" t="str">
        <f t="shared" si="4"/>
        <v>{"dy":13,"sl":1,"id":"Actor1216m","stats":{"tr":3,"trp":6,"str":0,"dex":15,"int":0,"vit":0,"train":0,"wgGr0":0,"wgGr1":0,"wgGr2":0,"wgGr3":18,"wgLk":211}}</v>
      </c>
      <c r="Z27">
        <v>26</v>
      </c>
      <c r="AA27" t="s">
        <v>358</v>
      </c>
      <c r="AC27">
        <v>26</v>
      </c>
      <c r="AD27">
        <v>187</v>
      </c>
    </row>
    <row r="28" spans="1:30">
      <c r="A28">
        <v>13</v>
      </c>
      <c r="B28">
        <v>2</v>
      </c>
      <c r="C28" t="str">
        <f t="shared" ca="1" si="0"/>
        <v>Actor1005m</v>
      </c>
      <c r="D28" t="str">
        <f>IF(ISBLANK(F28),"",
IFERROR(VLOOKUP(F28,[2]ActorTable!$A:$H,MATCH("이름참고",[2]ActorTable!$1:$1,0),0),"캐릭터없음"))</f>
        <v>프리스</v>
      </c>
      <c r="E28" t="str">
        <f t="shared" si="1"/>
        <v/>
      </c>
      <c r="F28" t="s">
        <v>392</v>
      </c>
      <c r="G28">
        <v>3</v>
      </c>
      <c r="H28">
        <v>6</v>
      </c>
      <c r="I28">
        <v>0</v>
      </c>
      <c r="J28">
        <v>0</v>
      </c>
      <c r="K28">
        <v>15</v>
      </c>
      <c r="L28">
        <v>0</v>
      </c>
      <c r="M28">
        <v>0</v>
      </c>
      <c r="N28">
        <v>0</v>
      </c>
      <c r="O28">
        <v>0</v>
      </c>
      <c r="P28">
        <v>0</v>
      </c>
      <c r="Q28">
        <v>18</v>
      </c>
      <c r="R28">
        <v>223</v>
      </c>
      <c r="S28" t="str">
        <f>IFERROR(VLOOKUP(R28,[2]WingLookTable!$A:$B,2,0),"캐릭터없음")</f>
        <v>Wing_MultiFullOtherFullFast</v>
      </c>
      <c r="T28">
        <f t="shared" ca="1" si="2"/>
        <v>172</v>
      </c>
      <c r="U28"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8" t="str">
        <f t="shared" si="4"/>
        <v>{"dy":13,"sl":2,"id":"Actor0125m","stats":{"tr":3,"trp":6,"str":0,"dex":0,"int":15,"vit":0,"train":0,"wgGr0":0,"wgGr1":0,"wgGr2":0,"wgGr3":18,"wgLk":223}}</v>
      </c>
      <c r="Z28">
        <v>27</v>
      </c>
      <c r="AA28" t="s">
        <v>359</v>
      </c>
      <c r="AC28">
        <v>27</v>
      </c>
      <c r="AD28">
        <v>190</v>
      </c>
    </row>
    <row r="29" spans="1:30">
      <c r="A29">
        <v>14</v>
      </c>
      <c r="B29">
        <v>1</v>
      </c>
      <c r="C29" t="str">
        <f t="shared" ca="1" si="0"/>
        <v>Actor2128m</v>
      </c>
      <c r="D29" t="str">
        <f>IF(ISBLANK(F29),"",
IFERROR(VLOOKUP(F29,[2]ActorTable!$A:$H,MATCH("이름참고",[2]ActorTable!$1:$1,0),0),"캐릭터없음"))</f>
        <v>클레타</v>
      </c>
      <c r="E29" t="str">
        <f t="shared" si="1"/>
        <v/>
      </c>
      <c r="F29" t="s">
        <v>393</v>
      </c>
      <c r="G29">
        <v>3</v>
      </c>
      <c r="H29">
        <v>6</v>
      </c>
      <c r="I29">
        <v>0</v>
      </c>
      <c r="J29">
        <v>0</v>
      </c>
      <c r="K29">
        <v>15</v>
      </c>
      <c r="L29">
        <v>0</v>
      </c>
      <c r="M29">
        <v>0</v>
      </c>
      <c r="N29">
        <v>0</v>
      </c>
      <c r="O29">
        <v>0</v>
      </c>
      <c r="P29">
        <v>0</v>
      </c>
      <c r="Q29">
        <v>18</v>
      </c>
      <c r="R29">
        <v>101</v>
      </c>
      <c r="S29" t="str">
        <f>IFERROR(VLOOKUP(R29,[2]WingLookTable!$A:$B,2,0),"캐릭터없음")</f>
        <v>Wing_BlackFullSineStripeFast</v>
      </c>
      <c r="T29">
        <f t="shared" ca="1" si="2"/>
        <v>169</v>
      </c>
      <c r="U29"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9" t="str">
        <f t="shared" si="4"/>
        <v>{"dy":14,"sl":1,"id":"Actor0240m","stats":{"tr":3,"trp":6,"str":0,"dex":0,"int":15,"vit":0,"train":0,"wgGr0":0,"wgGr1":0,"wgGr2":0,"wgGr3":18,"wgLk":101}}</v>
      </c>
      <c r="Z29">
        <v>28</v>
      </c>
      <c r="AA29" t="s">
        <v>360</v>
      </c>
      <c r="AC29">
        <v>28</v>
      </c>
      <c r="AD29">
        <v>193</v>
      </c>
    </row>
    <row r="30" spans="1:30">
      <c r="A30">
        <v>14</v>
      </c>
      <c r="B30">
        <v>2</v>
      </c>
      <c r="C30" t="str">
        <f t="shared" ca="1" si="0"/>
        <v>Actor0104m</v>
      </c>
      <c r="D30" t="str">
        <f>IF(ISBLANK(F30),"",
IFERROR(VLOOKUP(F30,[2]ActorTable!$A:$H,MATCH("이름참고",[2]ActorTable!$1:$1,0),0),"캐릭터없음"))</f>
        <v>테이슨</v>
      </c>
      <c r="E30" t="str">
        <f t="shared" si="1"/>
        <v/>
      </c>
      <c r="F30" t="s">
        <v>397</v>
      </c>
      <c r="G30">
        <v>3</v>
      </c>
      <c r="H30">
        <v>6</v>
      </c>
      <c r="I30">
        <v>0</v>
      </c>
      <c r="J30">
        <v>15</v>
      </c>
      <c r="K30">
        <v>0</v>
      </c>
      <c r="L30">
        <v>0</v>
      </c>
      <c r="M30">
        <v>0</v>
      </c>
      <c r="N30">
        <v>0</v>
      </c>
      <c r="O30">
        <v>0</v>
      </c>
      <c r="P30">
        <v>0</v>
      </c>
      <c r="Q30">
        <v>18</v>
      </c>
      <c r="R30">
        <v>125</v>
      </c>
      <c r="S30" t="str">
        <f>IFERROR(VLOOKUP(R30,[2]WingLookTable!$A:$B,2,0),"캐릭터없음")</f>
        <v>Wing_CyanOtherBeeOtherSlow</v>
      </c>
      <c r="T30">
        <f t="shared" ca="1" si="2"/>
        <v>324</v>
      </c>
      <c r="U30"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30" t="str">
        <f t="shared" si="4"/>
        <v>{"dy":14,"sl":2,"id":"Actor1108m","stats":{"tr":3,"trp":6,"str":0,"dex":15,"int":0,"vit":0,"train":0,"wgGr0":0,"wgGr1":0,"wgGr2":0,"wgGr3":18,"wgLk":125}}</v>
      </c>
      <c r="Z30">
        <v>29</v>
      </c>
      <c r="AA30" t="s">
        <v>361</v>
      </c>
      <c r="AC30">
        <v>29</v>
      </c>
      <c r="AD30">
        <v>196</v>
      </c>
    </row>
    <row r="31" spans="1:30">
      <c r="A31">
        <v>15</v>
      </c>
      <c r="B31">
        <v>1</v>
      </c>
      <c r="C31" t="str">
        <f t="shared" ca="1" si="0"/>
        <v>Actor2238m</v>
      </c>
      <c r="D31" t="str">
        <f>IF(ISBLANK(F31),"",
IFERROR(VLOOKUP(F31,[2]ActorTable!$A:$H,MATCH("이름참고",[2]ActorTable!$1:$1,0),0),"캐릭터없음"))</f>
        <v>닉스</v>
      </c>
      <c r="E31" t="str">
        <f t="shared" si="1"/>
        <v/>
      </c>
      <c r="F31" t="s">
        <v>400</v>
      </c>
      <c r="G31">
        <v>3</v>
      </c>
      <c r="H31">
        <v>6</v>
      </c>
      <c r="I31">
        <v>0</v>
      </c>
      <c r="J31">
        <v>0</v>
      </c>
      <c r="K31">
        <v>15</v>
      </c>
      <c r="L31">
        <v>0</v>
      </c>
      <c r="M31">
        <v>0</v>
      </c>
      <c r="N31">
        <v>0</v>
      </c>
      <c r="O31">
        <v>0</v>
      </c>
      <c r="P31">
        <v>0</v>
      </c>
      <c r="Q31">
        <v>18</v>
      </c>
      <c r="R31">
        <v>372</v>
      </c>
      <c r="S31" t="str">
        <f>IFERROR(VLOOKUP(R31,[2]WingLookTable!$A:$B,2,0),"캐릭터없음")</f>
        <v>Wing_WhiteFullNoiseOtherFast</v>
      </c>
      <c r="T31">
        <f t="shared" ca="1" si="2"/>
        <v>369</v>
      </c>
      <c r="U31"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1" t="str">
        <f t="shared" si="4"/>
        <v>{"dy":15,"sl":1,"id":"Actor1109m","stats":{"tr":3,"trp":6,"str":0,"dex":0,"int":15,"vit":0,"train":0,"wgGr0":0,"wgGr1":0,"wgGr2":0,"wgGr3":18,"wgLk":372}}</v>
      </c>
      <c r="Z31">
        <v>30</v>
      </c>
      <c r="AA31" t="s">
        <v>362</v>
      </c>
      <c r="AC31">
        <v>30</v>
      </c>
      <c r="AD31">
        <v>199</v>
      </c>
    </row>
    <row r="32" spans="1:30">
      <c r="A32">
        <v>15</v>
      </c>
      <c r="B32">
        <v>2</v>
      </c>
      <c r="C32" t="str">
        <f t="shared" ca="1" si="0"/>
        <v>Actor0201m</v>
      </c>
      <c r="D32" t="str">
        <f>IF(ISBLANK(F32),"",
IFERROR(VLOOKUP(F32,[2]ActorTable!$A:$H,MATCH("이름참고",[2]ActorTable!$1:$1,0),0),"캐릭터없음"))</f>
        <v>슬로니카</v>
      </c>
      <c r="E32" t="str">
        <f t="shared" si="1"/>
        <v/>
      </c>
      <c r="F32" t="s">
        <v>398</v>
      </c>
      <c r="G32">
        <v>3</v>
      </c>
      <c r="H32">
        <v>6</v>
      </c>
      <c r="I32">
        <v>0</v>
      </c>
      <c r="J32">
        <v>0</v>
      </c>
      <c r="K32">
        <v>15</v>
      </c>
      <c r="L32">
        <v>0</v>
      </c>
      <c r="M32">
        <v>0</v>
      </c>
      <c r="N32">
        <v>0</v>
      </c>
      <c r="O32">
        <v>0</v>
      </c>
      <c r="P32">
        <v>0</v>
      </c>
      <c r="Q32">
        <v>18</v>
      </c>
      <c r="R32">
        <v>366</v>
      </c>
      <c r="S32" t="str">
        <f>IFERROR(VLOOKUP(R32,[2]WingLookTable!$A:$B,2,0),"캐릭터없음")</f>
        <v>Wing_RedNoiseNoiseOtherFast</v>
      </c>
      <c r="T32">
        <f t="shared" ca="1" si="2"/>
        <v>160</v>
      </c>
      <c r="U32"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2" t="str">
        <f t="shared" si="4"/>
        <v>{"dy":15,"sl":2,"id":"Actor3114m","stats":{"tr":3,"trp":6,"str":0,"dex":0,"int":15,"vit":0,"train":0,"wgGr0":0,"wgGr1":0,"wgGr2":0,"wgGr3":18,"wgLk":366}}</v>
      </c>
      <c r="AC32">
        <v>31</v>
      </c>
      <c r="AD32">
        <v>202</v>
      </c>
    </row>
    <row r="33" spans="1:30">
      <c r="A33">
        <v>16</v>
      </c>
      <c r="B33">
        <v>1</v>
      </c>
      <c r="C33" t="str">
        <f t="shared" ca="1" si="0"/>
        <v>Actor0201m</v>
      </c>
      <c r="D33" t="str">
        <f>IF(ISBLANK(F33),"",
IFERROR(VLOOKUP(F33,[2]ActorTable!$A:$H,MATCH("이름참고",[2]ActorTable!$1:$1,0),0),"캐릭터없음"))</f>
        <v>간파울</v>
      </c>
      <c r="E33" t="str">
        <f t="shared" si="1"/>
        <v/>
      </c>
      <c r="F33" t="s">
        <v>396</v>
      </c>
      <c r="G33">
        <v>3</v>
      </c>
      <c r="H33">
        <v>6</v>
      </c>
      <c r="I33">
        <v>0</v>
      </c>
      <c r="J33">
        <v>15</v>
      </c>
      <c r="K33">
        <v>0</v>
      </c>
      <c r="L33">
        <v>0</v>
      </c>
      <c r="M33">
        <v>0</v>
      </c>
      <c r="N33">
        <v>0</v>
      </c>
      <c r="O33">
        <v>0</v>
      </c>
      <c r="P33">
        <v>0</v>
      </c>
      <c r="Q33">
        <v>18</v>
      </c>
      <c r="R33">
        <v>276</v>
      </c>
      <c r="S33" t="str">
        <f>IFERROR(VLOOKUP(R33,[2]WingLookTable!$A:$B,2,0),"캐릭터없음")</f>
        <v>Wing_WhiteSineNoiseFullFast</v>
      </c>
      <c r="T33">
        <f t="shared" ca="1" si="2"/>
        <v>169</v>
      </c>
      <c r="U33"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3" t="str">
        <f t="shared" si="4"/>
        <v>{"dy":16,"sl":1,"id":"Actor0201m","stats":{"tr":3,"trp":6,"str":0,"dex":15,"int":0,"vit":0,"train":0,"wgGr0":0,"wgGr1":0,"wgGr2":0,"wgGr3":18,"wgLk":276}}</v>
      </c>
      <c r="AC33">
        <v>32</v>
      </c>
      <c r="AD33">
        <v>205</v>
      </c>
    </row>
    <row r="34" spans="1:30">
      <c r="A34">
        <v>16</v>
      </c>
      <c r="B34">
        <v>2</v>
      </c>
      <c r="C34" t="str">
        <f t="shared" ca="1" si="0"/>
        <v>Actor1002m</v>
      </c>
      <c r="D34" t="str">
        <f>IF(ISBLANK(F34),"",
IFERROR(VLOOKUP(F34,[2]ActorTable!$A:$H,MATCH("이름참고",[2]ActorTable!$1:$1,0),0),"캐릭터없음"))</f>
        <v>카츄진</v>
      </c>
      <c r="E34" t="str">
        <f t="shared" si="1"/>
        <v/>
      </c>
      <c r="F34" t="s">
        <v>376</v>
      </c>
      <c r="G34">
        <v>3</v>
      </c>
      <c r="H34">
        <v>6</v>
      </c>
      <c r="I34">
        <v>0</v>
      </c>
      <c r="J34">
        <v>0</v>
      </c>
      <c r="K34">
        <v>15</v>
      </c>
      <c r="L34">
        <v>0</v>
      </c>
      <c r="M34">
        <v>0</v>
      </c>
      <c r="N34">
        <v>0</v>
      </c>
      <c r="O34">
        <v>0</v>
      </c>
      <c r="P34">
        <v>0</v>
      </c>
      <c r="Q34">
        <v>18</v>
      </c>
      <c r="R34">
        <v>248</v>
      </c>
      <c r="S34" t="str">
        <f>IFERROR(VLOOKUP(R34,[2]WingLookTable!$A:$B,2,0),"캐릭터없음")</f>
        <v>Wing_RedOtherOtherFullFast</v>
      </c>
      <c r="T34">
        <f t="shared" ca="1" si="2"/>
        <v>178</v>
      </c>
      <c r="U34"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4" t="str">
        <f t="shared" si="4"/>
        <v>{"dy":16,"sl":2,"id":"Actor3117m","stats":{"tr":3,"trp":6,"str":0,"dex":0,"int":15,"vit":0,"train":0,"wgGr0":0,"wgGr1":0,"wgGr2":0,"wgGr3":18,"wgLk":248}}</v>
      </c>
      <c r="AC34">
        <v>33</v>
      </c>
      <c r="AD34">
        <v>208</v>
      </c>
    </row>
    <row r="35" spans="1:30">
      <c r="A35">
        <v>17</v>
      </c>
      <c r="B35">
        <v>1</v>
      </c>
      <c r="C35" t="str">
        <f t="shared" ref="C35:C65" ca="1" si="9">VLOOKUP(RANDBETWEEN(1,COUNTA(Z:Z)-1),Z:AA,2,0)</f>
        <v>Actor0113m</v>
      </c>
      <c r="D35" t="str">
        <f>IF(ISBLANK(F35),"",
IFERROR(VLOOKUP(F35,[2]ActorTable!$A:$H,MATCH("이름참고",[2]ActorTable!$1:$1,0),0),"캐릭터없음"))</f>
        <v>라무무</v>
      </c>
      <c r="E35" t="str">
        <f t="shared" si="1"/>
        <v/>
      </c>
      <c r="F35" t="s">
        <v>394</v>
      </c>
      <c r="G35">
        <v>3</v>
      </c>
      <c r="H35">
        <v>6</v>
      </c>
      <c r="I35">
        <v>0</v>
      </c>
      <c r="J35">
        <v>15</v>
      </c>
      <c r="K35">
        <v>0</v>
      </c>
      <c r="L35">
        <v>0</v>
      </c>
      <c r="M35">
        <v>0</v>
      </c>
      <c r="N35">
        <v>0</v>
      </c>
      <c r="O35">
        <v>0</v>
      </c>
      <c r="P35">
        <v>0</v>
      </c>
      <c r="Q35">
        <v>18</v>
      </c>
      <c r="R35">
        <v>172</v>
      </c>
      <c r="S35" t="str">
        <f>IFERROR(VLOOKUP(R35,[2]WingLookTable!$A:$B,2,0),"캐릭터없음")</f>
        <v>Wing_DustMultiSineOtherFullSlow</v>
      </c>
      <c r="T35">
        <f t="shared" ref="T35:T65" ca="1" si="10">VLOOKUP(RANDBETWEEN(1,COUNTA(AC:AC)-1),AC:AD,2,0)</f>
        <v>208</v>
      </c>
      <c r="U35"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5" t="str">
        <f t="shared" ref="V35:V65" si="11">"{"""&amp;A$1&amp;""":"&amp;A35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{"dy":17,"sl":1,"id":"Actor3231m","stats":{"tr":3,"trp":6,"str":0,"dex":15,"int":0,"vit":0,"train":0,"wgGr0":0,"wgGr1":0,"wgGr2":0,"wgGr3":18,"wgLk":172}}</v>
      </c>
      <c r="AC35">
        <v>34</v>
      </c>
      <c r="AD35">
        <v>211</v>
      </c>
    </row>
    <row r="36" spans="1:30">
      <c r="A36">
        <v>17</v>
      </c>
      <c r="B36">
        <v>2</v>
      </c>
      <c r="C36" t="str">
        <f t="shared" ca="1" si="9"/>
        <v>Actor2238m</v>
      </c>
      <c r="D36" t="str">
        <f>IF(ISBLANK(F36),"",
IFERROR(VLOOKUP(F36,[2]ActorTable!$A:$H,MATCH("이름참고",[2]ActorTable!$1:$1,0),0),"캐릭터없음"))</f>
        <v>원더</v>
      </c>
      <c r="E36" t="str">
        <f t="shared" si="1"/>
        <v/>
      </c>
      <c r="F36" t="s">
        <v>401</v>
      </c>
      <c r="G36">
        <v>3</v>
      </c>
      <c r="H36">
        <v>6</v>
      </c>
      <c r="I36">
        <v>0</v>
      </c>
      <c r="J36">
        <v>0</v>
      </c>
      <c r="K36">
        <v>15</v>
      </c>
      <c r="L36">
        <v>0</v>
      </c>
      <c r="M36">
        <v>0</v>
      </c>
      <c r="N36">
        <v>0</v>
      </c>
      <c r="O36">
        <v>0</v>
      </c>
      <c r="P36">
        <v>0</v>
      </c>
      <c r="Q36">
        <v>18</v>
      </c>
      <c r="R36">
        <v>360</v>
      </c>
      <c r="S36" t="str">
        <f>IFERROR(VLOOKUP(R36,[2]WingLookTable!$A:$B,2,0),"캐릭터없음")</f>
        <v>Wing_MultiFullSineStripeSlow</v>
      </c>
      <c r="T36">
        <f t="shared" ca="1" si="10"/>
        <v>196</v>
      </c>
      <c r="U36"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6" t="str">
        <f t="shared" si="11"/>
        <v>{"dy":17,"sl":2,"id":"Actor2128m","stats":{"tr":3,"trp":6,"str":0,"dex":0,"int":15,"vit":0,"train":0,"wgGr0":0,"wgGr1":0,"wgGr2":0,"wgGr3":18,"wgLk":360}}</v>
      </c>
      <c r="AC36">
        <v>35</v>
      </c>
      <c r="AD36">
        <v>214</v>
      </c>
    </row>
    <row r="37" spans="1:30">
      <c r="A37">
        <v>18</v>
      </c>
      <c r="B37">
        <v>1</v>
      </c>
      <c r="C37" t="str">
        <f t="shared" ca="1" si="9"/>
        <v>Actor0104m</v>
      </c>
      <c r="D37" t="str">
        <f>IF(ISBLANK(F37),"",
IFERROR(VLOOKUP(F37,[2]ActorTable!$A:$H,MATCH("이름참고",[2]ActorTable!$1:$1,0),0),"캐릭터없음"))</f>
        <v>니엘</v>
      </c>
      <c r="E37" t="str">
        <f t="shared" si="1"/>
        <v/>
      </c>
      <c r="F37" t="s">
        <v>395</v>
      </c>
      <c r="G37">
        <v>3</v>
      </c>
      <c r="H37">
        <v>6</v>
      </c>
      <c r="I37">
        <v>0</v>
      </c>
      <c r="J37">
        <v>15</v>
      </c>
      <c r="K37">
        <v>0</v>
      </c>
      <c r="L37">
        <v>0</v>
      </c>
      <c r="M37">
        <v>0</v>
      </c>
      <c r="N37">
        <v>0</v>
      </c>
      <c r="O37">
        <v>0</v>
      </c>
      <c r="P37">
        <v>0</v>
      </c>
      <c r="Q37">
        <v>18</v>
      </c>
      <c r="R37">
        <v>163</v>
      </c>
      <c r="S37" t="str">
        <f>IFERROR(VLOOKUP(R37,[2]WingLookTable!$A:$B,2,0),"캐릭터없음")</f>
        <v>Wing_DustGreenSineOtherFullFast</v>
      </c>
      <c r="T37">
        <f t="shared" ca="1" si="10"/>
        <v>332</v>
      </c>
      <c r="U37"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7" t="str">
        <f t="shared" si="11"/>
        <v>{"dy":18,"sl":1,"id":"Actor2238m","stats":{"tr":3,"trp":6,"str":0,"dex":15,"int":0,"vit":0,"train":0,"wgGr0":0,"wgGr1":0,"wgGr2":0,"wgGr3":18,"wgLk":163}}</v>
      </c>
      <c r="AC37">
        <v>36</v>
      </c>
      <c r="AD37">
        <v>217</v>
      </c>
    </row>
    <row r="38" spans="1:30">
      <c r="A38">
        <v>18</v>
      </c>
      <c r="B38">
        <v>2</v>
      </c>
      <c r="C38" t="str">
        <f t="shared" ca="1" si="9"/>
        <v>Actor0104m</v>
      </c>
      <c r="D38" t="str">
        <f>IF(ISBLANK(F38),"",
IFERROR(VLOOKUP(F38,[2]ActorTable!$A:$H,MATCH("이름참고",[2]ActorTable!$1:$1,0),0),"캐릭터없음"))</f>
        <v>오비우스</v>
      </c>
      <c r="E38" t="str">
        <f>IF(AND(B38=1,NOT(ISBLANK(F38))),
IF(F38=F40,"같음",""),"")</f>
        <v/>
      </c>
      <c r="F38" t="s">
        <v>371</v>
      </c>
      <c r="G38">
        <v>3</v>
      </c>
      <c r="H38">
        <v>6</v>
      </c>
      <c r="I38">
        <v>0</v>
      </c>
      <c r="J38">
        <v>0</v>
      </c>
      <c r="K38">
        <v>15</v>
      </c>
      <c r="L38">
        <v>0</v>
      </c>
      <c r="M38">
        <v>0</v>
      </c>
      <c r="N38">
        <v>0</v>
      </c>
      <c r="O38">
        <v>0</v>
      </c>
      <c r="P38">
        <v>0</v>
      </c>
      <c r="Q38">
        <v>18</v>
      </c>
      <c r="R38">
        <v>272</v>
      </c>
      <c r="S38" t="str">
        <f>IFERROR(VLOOKUP(R38,[2]WingLookTable!$A:$B,2,0),"캐릭터없음")</f>
        <v>Wing_WhiteNoiseOtherFullFast</v>
      </c>
      <c r="T38">
        <f t="shared" ca="1" si="10"/>
        <v>315</v>
      </c>
      <c r="U38"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8" t="str">
        <f t="shared" si="11"/>
        <v>{"dy":18,"sl":2,"id":"Actor1141m","stats":{"tr":3,"trp":6,"str":0,"dex":0,"int":15,"vit":0,"train":0,"wgGr0":0,"wgGr1":0,"wgGr2":0,"wgGr3":18,"wgLk":272}}</v>
      </c>
      <c r="AC38">
        <v>37</v>
      </c>
      <c r="AD38">
        <v>220</v>
      </c>
    </row>
    <row r="39" spans="1:30">
      <c r="A39">
        <v>18</v>
      </c>
      <c r="B39">
        <v>3</v>
      </c>
      <c r="C39" t="str">
        <f t="shared" ca="1" si="9"/>
        <v>Actor0030m</v>
      </c>
      <c r="D39" t="str">
        <f>IF(ISBLANK(F39),"",
IFERROR(VLOOKUP(F39,[2]ActorTable!$A:$H,MATCH("이름참고",[2]ActorTable!$1:$1,0),0),"캐릭터없음"))</f>
        <v>젤리아</v>
      </c>
      <c r="E39" t="str">
        <f>IF(AND(B39=1,NOT(ISBLANK(F39))),
IF(F39=F41,"같음",""),"")</f>
        <v/>
      </c>
      <c r="F39" t="s">
        <v>399</v>
      </c>
      <c r="G39">
        <v>3</v>
      </c>
      <c r="H39">
        <v>6</v>
      </c>
      <c r="I39">
        <v>0</v>
      </c>
      <c r="J39">
        <v>15</v>
      </c>
      <c r="K39">
        <v>0</v>
      </c>
      <c r="L39">
        <v>0</v>
      </c>
      <c r="M39">
        <v>0</v>
      </c>
      <c r="N39">
        <v>0</v>
      </c>
      <c r="O39">
        <v>0</v>
      </c>
      <c r="P39">
        <v>0</v>
      </c>
      <c r="Q39">
        <v>18</v>
      </c>
      <c r="R39">
        <v>178</v>
      </c>
      <c r="S39" t="str">
        <f>IFERROR(VLOOKUP(R39,[2]WingLookTable!$A:$B,2,0),"캐릭터없음")</f>
        <v>Wing_DustMultiSineSineFullFast</v>
      </c>
      <c r="T39">
        <f t="shared" ca="1" si="10"/>
        <v>318</v>
      </c>
      <c r="U39" t="str">
        <f t="shared" ref="U39" ca="1" si="12">IF(ROW()=2,V39,OFFSET(U39,-1,0)&amp;IF(LEN(V39)=0,"",","&amp;V39))</f>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9" t="str">
        <f t="shared" si="11"/>
        <v>{"dy":18,"sl":3,"id":"Actor1005m","stats":{"tr":3,"trp":6,"str":0,"dex":15,"int":0,"vit":0,"train":0,"wgGr0":0,"wgGr1":0,"wgGr2":0,"wgGr3":18,"wgLk":178}}</v>
      </c>
      <c r="AC39">
        <v>38</v>
      </c>
      <c r="AD39">
        <v>223</v>
      </c>
    </row>
    <row r="40" spans="1:30">
      <c r="A40">
        <v>19</v>
      </c>
      <c r="B40">
        <v>1</v>
      </c>
      <c r="C40" t="str">
        <f t="shared" ca="1" si="9"/>
        <v>Actor3022m</v>
      </c>
      <c r="D40" t="str">
        <f>IF(ISBLANK(F40),"",
IFERROR(VLOOKUP(F40,[2]ActorTable!$A:$H,MATCH("이름참고",[2]ActorTable!$1:$1,0),0),"캐릭터없음"))</f>
        <v>카츄진</v>
      </c>
      <c r="E40" t="str">
        <f t="shared" ref="E40:E65" si="13">IF(AND(B40=1,NOT(ISBLANK(F40))),
IF(F40=F41,"같음",""),"")</f>
        <v/>
      </c>
      <c r="F40" t="s">
        <v>347</v>
      </c>
      <c r="G40">
        <v>3</v>
      </c>
      <c r="H40">
        <v>6</v>
      </c>
      <c r="I40">
        <v>0</v>
      </c>
      <c r="J40">
        <v>15</v>
      </c>
      <c r="K40">
        <v>0</v>
      </c>
      <c r="L40">
        <v>0</v>
      </c>
      <c r="M40">
        <v>0</v>
      </c>
      <c r="N40">
        <v>0</v>
      </c>
      <c r="O40">
        <v>0</v>
      </c>
      <c r="P40">
        <v>0</v>
      </c>
      <c r="Q40">
        <v>18</v>
      </c>
      <c r="R40">
        <v>321</v>
      </c>
      <c r="S40" t="str">
        <f>IFERROR(VLOOKUP(R40,[2]WingLookTable!$A:$B,2,0),"캐릭터없음")</f>
        <v>Wing_DustMultiOtherOtherOtherSlow</v>
      </c>
      <c r="T40">
        <f t="shared" ca="1" si="10"/>
        <v>356</v>
      </c>
      <c r="U40"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40" t="str">
        <f t="shared" si="11"/>
        <v>{"dy":19,"sl":1,"id":"Actor3117m","stats":{"tr":3,"trp":6,"str":0,"dex":15,"int":0,"vit":0,"train":0,"wgGr0":0,"wgGr1":0,"wgGr2":0,"wgGr3":18,"wgLk":321}}</v>
      </c>
      <c r="AC40">
        <v>39</v>
      </c>
      <c r="AD40">
        <v>226</v>
      </c>
    </row>
    <row r="41" spans="1:30">
      <c r="A41">
        <v>19</v>
      </c>
      <c r="B41">
        <v>2</v>
      </c>
      <c r="C41" t="str">
        <f t="shared" ca="1" si="9"/>
        <v>Actor1216m</v>
      </c>
      <c r="D41" t="str">
        <f>IF(ISBLANK(F41),"",
IFERROR(VLOOKUP(F41,[2]ActorTable!$A:$H,MATCH("이름참고",[2]ActorTable!$1:$1,0),0),"캐릭터없음"))</f>
        <v>베이</v>
      </c>
      <c r="E41" t="str">
        <f t="shared" si="13"/>
        <v/>
      </c>
      <c r="F41" t="s">
        <v>336</v>
      </c>
      <c r="G41">
        <v>3</v>
      </c>
      <c r="H41">
        <v>6</v>
      </c>
      <c r="I41">
        <v>0</v>
      </c>
      <c r="J41">
        <v>0</v>
      </c>
      <c r="K41">
        <v>15</v>
      </c>
      <c r="L41">
        <v>0</v>
      </c>
      <c r="M41">
        <v>0</v>
      </c>
      <c r="N41">
        <v>0</v>
      </c>
      <c r="O41">
        <v>0</v>
      </c>
      <c r="P41">
        <v>0</v>
      </c>
      <c r="Q41">
        <v>18</v>
      </c>
      <c r="R41">
        <v>175</v>
      </c>
      <c r="S41" t="str">
        <f>IFERROR(VLOOKUP(R41,[2]WingLookTable!$A:$B,2,0),"캐릭터없음")</f>
        <v>Wing_DustMultiSineOtherFullSlow2</v>
      </c>
      <c r="T41">
        <f t="shared" ca="1" si="10"/>
        <v>133</v>
      </c>
      <c r="U41"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1" t="str">
        <f t="shared" si="11"/>
        <v>{"dy":19,"sl":2,"id":"Actor0104m","stats":{"tr":3,"trp":6,"str":0,"dex":0,"int":15,"vit":0,"train":0,"wgGr0":0,"wgGr1":0,"wgGr2":0,"wgGr3":18,"wgLk":175}}</v>
      </c>
      <c r="AC41">
        <v>40</v>
      </c>
      <c r="AD41">
        <v>229</v>
      </c>
    </row>
    <row r="42" spans="1:30">
      <c r="A42">
        <v>20</v>
      </c>
      <c r="B42">
        <v>1</v>
      </c>
      <c r="C42" t="str">
        <f t="shared" ca="1" si="9"/>
        <v>Actor2010m</v>
      </c>
      <c r="D42" t="str">
        <f>IF(ISBLANK(F42),"",
IFERROR(VLOOKUP(F42,[2]ActorTable!$A:$H,MATCH("이름참고",[2]ActorTable!$1:$1,0),0),"캐릭터없음"))</f>
        <v>프로토27</v>
      </c>
      <c r="E42" t="str">
        <f t="shared" si="13"/>
        <v/>
      </c>
      <c r="F42" t="s">
        <v>403</v>
      </c>
      <c r="G42">
        <v>3</v>
      </c>
      <c r="H42">
        <v>6</v>
      </c>
      <c r="I42">
        <v>0</v>
      </c>
      <c r="J42">
        <v>15</v>
      </c>
      <c r="K42">
        <v>0</v>
      </c>
      <c r="L42">
        <v>0</v>
      </c>
      <c r="M42">
        <v>0</v>
      </c>
      <c r="N42">
        <v>0</v>
      </c>
      <c r="O42">
        <v>0</v>
      </c>
      <c r="P42">
        <v>0</v>
      </c>
      <c r="Q42">
        <v>18</v>
      </c>
      <c r="R42">
        <v>248</v>
      </c>
      <c r="S42" t="str">
        <f>IFERROR(VLOOKUP(R42,[2]WingLookTable!$A:$B,2,0),"캐릭터없음")</f>
        <v>Wing_RedOtherOtherFullFast</v>
      </c>
      <c r="T42">
        <f t="shared" ca="1" si="10"/>
        <v>105</v>
      </c>
      <c r="U42"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2" t="str">
        <f t="shared" si="11"/>
        <v>{"dy":20,"sl":1,"id":"Actor1216m","stats":{"tr":3,"trp":6,"str":0,"dex":15,"int":0,"vit":0,"train":0,"wgGr0":0,"wgGr1":0,"wgGr2":0,"wgGr3":18,"wgLk":248}}</v>
      </c>
      <c r="AC42">
        <v>41</v>
      </c>
      <c r="AD42">
        <v>232</v>
      </c>
    </row>
    <row r="43" spans="1:30">
      <c r="A43">
        <v>20</v>
      </c>
      <c r="B43">
        <v>2</v>
      </c>
      <c r="C43" t="str">
        <f t="shared" ca="1" si="9"/>
        <v>Actor1109m</v>
      </c>
      <c r="D43" t="str">
        <f>IF(ISBLANK(F43),"",
IFERROR(VLOOKUP(F43,[2]ActorTable!$A:$H,MATCH("이름참고",[2]ActorTable!$1:$1,0),0),"캐릭터없음"))</f>
        <v>솔</v>
      </c>
      <c r="E43" t="str">
        <f t="shared" si="13"/>
        <v/>
      </c>
      <c r="F43" t="s">
        <v>404</v>
      </c>
      <c r="G43">
        <v>3</v>
      </c>
      <c r="H43">
        <v>6</v>
      </c>
      <c r="I43">
        <v>0</v>
      </c>
      <c r="J43">
        <v>0</v>
      </c>
      <c r="K43">
        <v>15</v>
      </c>
      <c r="L43">
        <v>0</v>
      </c>
      <c r="M43">
        <v>0</v>
      </c>
      <c r="N43">
        <v>0</v>
      </c>
      <c r="O43">
        <v>0</v>
      </c>
      <c r="P43">
        <v>0</v>
      </c>
      <c r="Q43">
        <v>18</v>
      </c>
      <c r="R43">
        <v>217</v>
      </c>
      <c r="S43" t="str">
        <f>IFERROR(VLOOKUP(R43,[2]WingLookTable!$A:$B,2,0),"캐릭터없음")</f>
        <v>Wing_GreenOtherSineFullFast</v>
      </c>
      <c r="T43">
        <f t="shared" ca="1" si="10"/>
        <v>141</v>
      </c>
      <c r="U43"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3" t="str">
        <f t="shared" si="11"/>
        <v>{"dy":20,"sl":2,"id":"Actor2015m","stats":{"tr":3,"trp":6,"str":0,"dex":0,"int":15,"vit":0,"train":0,"wgGr0":0,"wgGr1":0,"wgGr2":0,"wgGr3":18,"wgLk":217}}</v>
      </c>
      <c r="AC43">
        <v>42</v>
      </c>
      <c r="AD43">
        <v>236</v>
      </c>
    </row>
    <row r="44" spans="1:30">
      <c r="A44">
        <v>21</v>
      </c>
      <c r="B44">
        <v>1</v>
      </c>
      <c r="C44" t="str">
        <f t="shared" ca="1" si="9"/>
        <v>Actor3231m</v>
      </c>
      <c r="D44" t="str">
        <f>IF(ISBLANK(F44),"",
IFERROR(VLOOKUP(F44,[2]ActorTable!$A:$H,MATCH("이름참고",[2]ActorTable!$1:$1,0),0),"캐릭터없음"))</f>
        <v>슬로니카</v>
      </c>
      <c r="E44" t="str">
        <f t="shared" si="13"/>
        <v/>
      </c>
      <c r="F44" t="s">
        <v>402</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10"/>
        <v>217</v>
      </c>
      <c r="U44"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4" t="str">
        <f t="shared" si="11"/>
        <v>{"dy":21,"sl":1,"id":"Actor3114m","stats":{"tr":3,"trp":6,"str":0,"dex":0,"int":15,"vit":0,"train":0,"wgGr0":0,"wgGr1":0,"wgGr2":0,"wgGr3":18,"wgLk":157}}</v>
      </c>
      <c r="AC44">
        <v>43</v>
      </c>
      <c r="AD44">
        <v>240</v>
      </c>
    </row>
    <row r="45" spans="1:30">
      <c r="A45">
        <v>21</v>
      </c>
      <c r="B45">
        <v>2</v>
      </c>
      <c r="C45" t="str">
        <f t="shared" ca="1" si="9"/>
        <v>Actor2015m</v>
      </c>
      <c r="D45" t="str">
        <f>IF(ISBLANK(F45),"",
IFERROR(VLOOKUP(F45,[2]ActorTable!$A:$H,MATCH("이름참고",[2]ActorTable!$1:$1,0),0),"캐릭터없음"))</f>
        <v>헤르윈</v>
      </c>
      <c r="E45" t="str">
        <f t="shared" si="13"/>
        <v/>
      </c>
      <c r="F45" t="s">
        <v>405</v>
      </c>
      <c r="G45">
        <v>3</v>
      </c>
      <c r="H45">
        <v>6</v>
      </c>
      <c r="I45">
        <v>0</v>
      </c>
      <c r="J45">
        <v>0</v>
      </c>
      <c r="K45">
        <v>15</v>
      </c>
      <c r="L45">
        <v>0</v>
      </c>
      <c r="M45">
        <v>0</v>
      </c>
      <c r="N45">
        <v>0</v>
      </c>
      <c r="O45">
        <v>0</v>
      </c>
      <c r="P45">
        <v>0</v>
      </c>
      <c r="Q45">
        <v>18</v>
      </c>
      <c r="R45">
        <v>151</v>
      </c>
      <c r="S45" t="str">
        <f>IFERROR(VLOOKUP(R45,[2]WingLookTable!$A:$B,2,0),"캐릭터없음")</f>
        <v>Wing_DustCyanSineOtherFullFast</v>
      </c>
      <c r="T45">
        <f t="shared" ca="1" si="10"/>
        <v>160</v>
      </c>
      <c r="U45"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5" t="str">
        <f t="shared" si="11"/>
        <v>{"dy":21,"sl":2,"id":"Actor0007m","stats":{"tr":3,"trp":6,"str":0,"dex":0,"int":15,"vit":0,"train":0,"wgGr0":0,"wgGr1":0,"wgGr2":0,"wgGr3":18,"wgLk":151}}</v>
      </c>
      <c r="AC45">
        <v>44</v>
      </c>
      <c r="AD45">
        <v>244</v>
      </c>
    </row>
    <row r="46" spans="1:30">
      <c r="A46">
        <v>22</v>
      </c>
      <c r="B46">
        <v>1</v>
      </c>
      <c r="C46" t="str">
        <f t="shared" ca="1" si="9"/>
        <v>Actor3022m</v>
      </c>
      <c r="D46" t="str">
        <f>IF(ISBLANK(F46),"",
IFERROR(VLOOKUP(F46,[2]ActorTable!$A:$H,MATCH("이름참고",[2]ActorTable!$1:$1,0),0),"캐릭터없음"))</f>
        <v>라무무</v>
      </c>
      <c r="E46" t="str">
        <f t="shared" si="13"/>
        <v/>
      </c>
      <c r="F46" t="s">
        <v>406</v>
      </c>
      <c r="G46">
        <v>3</v>
      </c>
      <c r="H46">
        <v>6</v>
      </c>
      <c r="I46">
        <v>0</v>
      </c>
      <c r="J46">
        <v>10</v>
      </c>
      <c r="K46">
        <v>5</v>
      </c>
      <c r="L46">
        <v>0</v>
      </c>
      <c r="M46">
        <v>0</v>
      </c>
      <c r="N46">
        <v>0</v>
      </c>
      <c r="O46">
        <v>0</v>
      </c>
      <c r="P46">
        <v>0</v>
      </c>
      <c r="Q46">
        <v>18</v>
      </c>
      <c r="R46">
        <v>175</v>
      </c>
      <c r="S46" t="str">
        <f>IFERROR(VLOOKUP(R46,[2]WingLookTable!$A:$B,2,0),"캐릭터없음")</f>
        <v>Wing_DustMultiSineOtherFullSlow2</v>
      </c>
      <c r="T46">
        <f t="shared" ca="1" si="10"/>
        <v>236</v>
      </c>
      <c r="U46"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6" t="str">
        <f t="shared" si="11"/>
        <v>{"dy":22,"sl":1,"id":"Actor3231m","stats":{"tr":3,"trp":6,"str":0,"dex":10,"int":5,"vit":0,"train":0,"wgGr0":0,"wgGr1":0,"wgGr2":0,"wgGr3":18,"wgLk":175}}</v>
      </c>
      <c r="AC46">
        <v>45</v>
      </c>
      <c r="AD46">
        <v>248</v>
      </c>
    </row>
    <row r="47" spans="1:30">
      <c r="A47">
        <v>22</v>
      </c>
      <c r="B47">
        <v>2</v>
      </c>
      <c r="C47" t="str">
        <f t="shared" ca="1" si="9"/>
        <v>Actor1029m</v>
      </c>
      <c r="D47" t="str">
        <f>IF(ISBLANK(F47),"",
IFERROR(VLOOKUP(F47,[2]ActorTable!$A:$H,MATCH("이름참고",[2]ActorTable!$1:$1,0),0),"캐릭터없음"))</f>
        <v>프리스</v>
      </c>
      <c r="E47" t="str">
        <f t="shared" si="13"/>
        <v/>
      </c>
      <c r="F47" t="s">
        <v>407</v>
      </c>
      <c r="G47">
        <v>3</v>
      </c>
      <c r="H47">
        <v>6</v>
      </c>
      <c r="I47">
        <v>0</v>
      </c>
      <c r="J47">
        <v>0</v>
      </c>
      <c r="K47">
        <v>15</v>
      </c>
      <c r="L47">
        <v>0</v>
      </c>
      <c r="M47">
        <v>0</v>
      </c>
      <c r="N47">
        <v>0</v>
      </c>
      <c r="O47">
        <v>0</v>
      </c>
      <c r="P47">
        <v>0</v>
      </c>
      <c r="Q47">
        <v>18</v>
      </c>
      <c r="R47">
        <v>268</v>
      </c>
      <c r="S47" t="str">
        <f>IFERROR(VLOOKUP(R47,[2]WingLookTable!$A:$B,2,0),"캐릭터없음")</f>
        <v>Wing_SkySineSineFullSlow</v>
      </c>
      <c r="T47">
        <f t="shared" ca="1" si="10"/>
        <v>193</v>
      </c>
      <c r="U47"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7" t="str">
        <f t="shared" si="11"/>
        <v>{"dy":22,"sl":2,"id":"Actor0125m","stats":{"tr":3,"trp":6,"str":0,"dex":0,"int":15,"vit":0,"train":0,"wgGr0":0,"wgGr1":0,"wgGr2":0,"wgGr3":18,"wgLk":268}}</v>
      </c>
      <c r="AC47">
        <v>46</v>
      </c>
      <c r="AD47">
        <v>252</v>
      </c>
    </row>
    <row r="48" spans="1:30">
      <c r="A48">
        <v>23</v>
      </c>
      <c r="B48">
        <v>1</v>
      </c>
      <c r="C48" t="str">
        <f t="shared" ca="1" si="9"/>
        <v>Actor0037m</v>
      </c>
      <c r="D48" t="str">
        <f>IF(ISBLANK(F48),"",
IFERROR(VLOOKUP(F48,[2]ActorTable!$A:$H,MATCH("이름참고",[2]ActorTable!$1:$1,0),0),"캐릭터없음"))</f>
        <v>니엘</v>
      </c>
      <c r="E48" t="str">
        <f t="shared" si="13"/>
        <v/>
      </c>
      <c r="F48" t="s">
        <v>408</v>
      </c>
      <c r="G48">
        <v>3</v>
      </c>
      <c r="H48">
        <v>6</v>
      </c>
      <c r="I48">
        <v>0</v>
      </c>
      <c r="J48">
        <v>15</v>
      </c>
      <c r="K48">
        <v>0</v>
      </c>
      <c r="L48">
        <v>0</v>
      </c>
      <c r="M48">
        <v>0</v>
      </c>
      <c r="N48">
        <v>0</v>
      </c>
      <c r="O48">
        <v>0</v>
      </c>
      <c r="P48">
        <v>0</v>
      </c>
      <c r="Q48">
        <v>18</v>
      </c>
      <c r="R48">
        <v>229</v>
      </c>
      <c r="S48" t="str">
        <f>IFERROR(VLOOKUP(R48,[2]WingLookTable!$A:$B,2,0),"캐릭터없음")</f>
        <v>Wing_MultiOtherOtherOtherFast</v>
      </c>
      <c r="T48">
        <f t="shared" ca="1" si="10"/>
        <v>117</v>
      </c>
      <c r="U48"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8" t="str">
        <f t="shared" si="11"/>
        <v>{"dy":23,"sl":1,"id":"Actor2238m","stats":{"tr":3,"trp":6,"str":0,"dex":15,"int":0,"vit":0,"train":0,"wgGr0":0,"wgGr1":0,"wgGr2":0,"wgGr3":18,"wgLk":229}}</v>
      </c>
      <c r="AC48">
        <v>47</v>
      </c>
      <c r="AD48">
        <v>256</v>
      </c>
    </row>
    <row r="49" spans="1:30">
      <c r="A49">
        <v>23</v>
      </c>
      <c r="B49">
        <v>2</v>
      </c>
      <c r="C49" t="str">
        <f t="shared" ca="1" si="9"/>
        <v>Actor3231m</v>
      </c>
      <c r="D49" t="str">
        <f>IF(ISBLANK(F49),"",
IFERROR(VLOOKUP(F49,[2]ActorTable!$A:$H,MATCH("이름참고",[2]ActorTable!$1:$1,0),0),"캐릭터없음"))</f>
        <v>케이저</v>
      </c>
      <c r="E49" t="str">
        <f t="shared" si="13"/>
        <v/>
      </c>
      <c r="F49" t="s">
        <v>414</v>
      </c>
      <c r="G49">
        <v>3</v>
      </c>
      <c r="H49">
        <v>6</v>
      </c>
      <c r="I49">
        <v>0</v>
      </c>
      <c r="J49">
        <v>0</v>
      </c>
      <c r="K49">
        <v>15</v>
      </c>
      <c r="L49">
        <v>0</v>
      </c>
      <c r="M49">
        <v>0</v>
      </c>
      <c r="N49">
        <v>0</v>
      </c>
      <c r="O49">
        <v>0</v>
      </c>
      <c r="P49">
        <v>0</v>
      </c>
      <c r="Q49">
        <v>18</v>
      </c>
      <c r="R49">
        <v>202</v>
      </c>
      <c r="S49" t="str">
        <f>IFERROR(VLOOKUP(R49,[2]WingLookTable!$A:$B,2,0),"캐릭터없음")</f>
        <v>Wing_FireOtherSineFullFast</v>
      </c>
      <c r="T49">
        <f t="shared" ca="1" si="10"/>
        <v>294</v>
      </c>
      <c r="U49"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9" t="str">
        <f t="shared" si="11"/>
        <v>{"dy":23,"sl":2,"id":"Actor0113m","stats":{"tr":3,"trp":6,"str":0,"dex":0,"int":15,"vit":0,"train":0,"wgGr0":0,"wgGr1":0,"wgGr2":0,"wgGr3":18,"wgLk":202}}</v>
      </c>
      <c r="AC49">
        <v>48</v>
      </c>
      <c r="AD49">
        <v>260</v>
      </c>
    </row>
    <row r="50" spans="1:30">
      <c r="A50">
        <v>24</v>
      </c>
      <c r="B50">
        <v>1</v>
      </c>
      <c r="C50" t="str">
        <f t="shared" ca="1" si="9"/>
        <v>Actor0240m</v>
      </c>
      <c r="D50" t="str">
        <f>IF(ISBLANK(F50),"",
IFERROR(VLOOKUP(F50,[2]ActorTable!$A:$H,MATCH("이름참고",[2]ActorTable!$1:$1,0),0),"캐릭터없음"))</f>
        <v>클레타</v>
      </c>
      <c r="E50" t="str">
        <f t="shared" si="13"/>
        <v/>
      </c>
      <c r="F50" t="s">
        <v>409</v>
      </c>
      <c r="G50">
        <v>3</v>
      </c>
      <c r="H50">
        <v>6</v>
      </c>
      <c r="I50">
        <v>0</v>
      </c>
      <c r="J50">
        <v>5</v>
      </c>
      <c r="K50">
        <v>10</v>
      </c>
      <c r="L50">
        <v>0</v>
      </c>
      <c r="M50">
        <v>0</v>
      </c>
      <c r="N50">
        <v>0</v>
      </c>
      <c r="O50">
        <v>0</v>
      </c>
      <c r="P50">
        <v>0</v>
      </c>
      <c r="Q50">
        <v>18</v>
      </c>
      <c r="R50">
        <v>294</v>
      </c>
      <c r="S50" t="str">
        <f>IFERROR(VLOOKUP(R50,[2]WingLookTable!$A:$B,2,0),"캐릭터없음")</f>
        <v>Wing_BlueOtherFullOtherSlow</v>
      </c>
      <c r="T50">
        <f t="shared" ca="1" si="10"/>
        <v>214</v>
      </c>
      <c r="U50"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50" t="str">
        <f t="shared" si="11"/>
        <v>{"dy":24,"sl":1,"id":"Actor0240m","stats":{"tr":3,"trp":6,"str":0,"dex":5,"int":10,"vit":0,"train":0,"wgGr0":0,"wgGr1":0,"wgGr2":0,"wgGr3":18,"wgLk":294}}</v>
      </c>
      <c r="AC50">
        <v>49</v>
      </c>
      <c r="AD50">
        <v>264</v>
      </c>
    </row>
    <row r="51" spans="1:30">
      <c r="A51">
        <v>24</v>
      </c>
      <c r="B51">
        <v>2</v>
      </c>
      <c r="C51" t="str">
        <f t="shared" ca="1" si="9"/>
        <v>Actor2120m</v>
      </c>
      <c r="D51" t="str">
        <f>IF(ISBLANK(F51),"",
IFERROR(VLOOKUP(F51,[2]ActorTable!$A:$H,MATCH("이름참고",[2]ActorTable!$1:$1,0),0),"캐릭터없음"))</f>
        <v>클라크</v>
      </c>
      <c r="E51" t="str">
        <f t="shared" si="13"/>
        <v/>
      </c>
      <c r="F51" t="s">
        <v>413</v>
      </c>
      <c r="G51">
        <v>3</v>
      </c>
      <c r="H51">
        <v>6</v>
      </c>
      <c r="I51">
        <v>0</v>
      </c>
      <c r="J51">
        <v>0</v>
      </c>
      <c r="K51">
        <v>15</v>
      </c>
      <c r="L51">
        <v>0</v>
      </c>
      <c r="M51">
        <v>0</v>
      </c>
      <c r="N51">
        <v>0</v>
      </c>
      <c r="O51">
        <v>0</v>
      </c>
      <c r="P51">
        <v>0</v>
      </c>
      <c r="Q51">
        <v>18</v>
      </c>
      <c r="R51">
        <v>252</v>
      </c>
      <c r="S51" t="str">
        <f>IFERROR(VLOOKUP(R51,[2]WingLookTable!$A:$B,2,0),"캐릭터없음")</f>
        <v>Wing_RedSineFullOtherFast</v>
      </c>
      <c r="T51">
        <f t="shared" ca="1" si="10"/>
        <v>133</v>
      </c>
      <c r="U51"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1" t="str">
        <f t="shared" si="11"/>
        <v>{"dy":24,"sl":2,"id":"Actor2011m","stats":{"tr":3,"trp":6,"str":0,"dex":0,"int":15,"vit":0,"train":0,"wgGr0":0,"wgGr1":0,"wgGr2":0,"wgGr3":18,"wgLk":252}}</v>
      </c>
      <c r="AC51">
        <v>50</v>
      </c>
      <c r="AD51">
        <v>268</v>
      </c>
    </row>
    <row r="52" spans="1:30">
      <c r="A52">
        <v>25</v>
      </c>
      <c r="B52">
        <v>1</v>
      </c>
      <c r="C52" t="str">
        <f t="shared" ca="1" si="9"/>
        <v>Actor2103m</v>
      </c>
      <c r="D52" t="str">
        <f>IF(ISBLANK(F52),"",
IFERROR(VLOOKUP(F52,[2]ActorTable!$A:$H,MATCH("이름참고",[2]ActorTable!$1:$1,0),0),"캐릭터없음"))</f>
        <v>프로토27</v>
      </c>
      <c r="E52" t="str">
        <f t="shared" si="13"/>
        <v/>
      </c>
      <c r="F52" t="s">
        <v>403</v>
      </c>
      <c r="G52">
        <v>3</v>
      </c>
      <c r="H52">
        <v>6</v>
      </c>
      <c r="I52">
        <v>15</v>
      </c>
      <c r="J52">
        <v>0</v>
      </c>
      <c r="K52">
        <v>0</v>
      </c>
      <c r="L52">
        <v>0</v>
      </c>
      <c r="M52">
        <v>0</v>
      </c>
      <c r="N52">
        <v>0</v>
      </c>
      <c r="O52">
        <v>0</v>
      </c>
      <c r="P52">
        <v>0</v>
      </c>
      <c r="Q52">
        <v>18</v>
      </c>
      <c r="R52">
        <v>166</v>
      </c>
      <c r="S52" t="str">
        <f>IFERROR(VLOOKUP(R52,[2]WingLookTable!$A:$B,2,0),"캐릭터없음")</f>
        <v>Wing_DustMultiNoisePatternFullFast</v>
      </c>
      <c r="T52">
        <f t="shared" ca="1" si="10"/>
        <v>232</v>
      </c>
      <c r="U52"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2" t="str">
        <f t="shared" si="11"/>
        <v>{"dy":25,"sl":1,"id":"Actor1216m","stats":{"tr":3,"trp":6,"str":15,"dex":0,"int":0,"vit":0,"train":0,"wgGr0":0,"wgGr1":0,"wgGr2":0,"wgGr3":18,"wgLk":166}}</v>
      </c>
      <c r="AC52">
        <v>51</v>
      </c>
      <c r="AD52">
        <v>272</v>
      </c>
    </row>
    <row r="53" spans="1:30">
      <c r="A53">
        <v>25</v>
      </c>
      <c r="B53">
        <v>2</v>
      </c>
      <c r="C53" t="str">
        <f t="shared" ca="1" si="9"/>
        <v>Actor2103m</v>
      </c>
      <c r="D53" t="str">
        <f>IF(ISBLANK(F53),"",
IFERROR(VLOOKUP(F53,[2]ActorTable!$A:$H,MATCH("이름참고",[2]ActorTable!$1:$1,0),0),"캐릭터없음"))</f>
        <v>무테이</v>
      </c>
      <c r="E53" t="str">
        <f t="shared" si="13"/>
        <v/>
      </c>
      <c r="F53" t="s">
        <v>410</v>
      </c>
      <c r="G53">
        <v>3</v>
      </c>
      <c r="H53">
        <v>6</v>
      </c>
      <c r="I53">
        <v>0</v>
      </c>
      <c r="J53">
        <v>0</v>
      </c>
      <c r="K53">
        <v>15</v>
      </c>
      <c r="L53">
        <v>0</v>
      </c>
      <c r="M53">
        <v>0</v>
      </c>
      <c r="N53">
        <v>0</v>
      </c>
      <c r="O53">
        <v>0</v>
      </c>
      <c r="P53">
        <v>0</v>
      </c>
      <c r="Q53">
        <v>18</v>
      </c>
      <c r="R53">
        <v>315</v>
      </c>
      <c r="S53" t="str">
        <f>IFERROR(VLOOKUP(R53,[2]WingLookTable!$A:$B,2,0),"캐릭터없음")</f>
        <v>Wing_DustMultiNoiseOtherOtherSlow</v>
      </c>
      <c r="T53">
        <f t="shared" ca="1" si="10"/>
        <v>137</v>
      </c>
      <c r="U53"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3" t="str">
        <f t="shared" si="11"/>
        <v>{"dy":25,"sl":2,"id":"Actor3021m","stats":{"tr":3,"trp":6,"str":0,"dex":0,"int":15,"vit":0,"train":0,"wgGr0":0,"wgGr1":0,"wgGr2":0,"wgGr3":18,"wgLk":315}}</v>
      </c>
      <c r="AC53">
        <v>52</v>
      </c>
      <c r="AD53">
        <v>276</v>
      </c>
    </row>
    <row r="54" spans="1:30">
      <c r="A54">
        <v>26</v>
      </c>
      <c r="B54">
        <v>1</v>
      </c>
      <c r="C54" t="str">
        <f t="shared" ca="1" si="9"/>
        <v>Actor0240m</v>
      </c>
      <c r="D54" t="str">
        <f>IF(ISBLANK(F54),"",
IFERROR(VLOOKUP(F54,[2]ActorTable!$A:$H,MATCH("이름참고",[2]ActorTable!$1:$1,0),0),"캐릭터없음"))</f>
        <v>닉스</v>
      </c>
      <c r="E54" t="str">
        <f t="shared" si="13"/>
        <v/>
      </c>
      <c r="F54" t="s">
        <v>411</v>
      </c>
      <c r="G54">
        <v>3</v>
      </c>
      <c r="H54">
        <v>6</v>
      </c>
      <c r="I54">
        <v>0</v>
      </c>
      <c r="J54">
        <v>0</v>
      </c>
      <c r="K54">
        <v>15</v>
      </c>
      <c r="L54">
        <v>0</v>
      </c>
      <c r="M54">
        <v>0</v>
      </c>
      <c r="N54">
        <v>0</v>
      </c>
      <c r="O54">
        <v>0</v>
      </c>
      <c r="P54">
        <v>0</v>
      </c>
      <c r="Q54">
        <v>18</v>
      </c>
      <c r="R54">
        <v>369</v>
      </c>
      <c r="S54" t="str">
        <f>IFERROR(VLOOKUP(R54,[2]WingLookTable!$A:$B,2,0),"캐릭터없음")</f>
        <v>Wing_SkyLightningSineOtherFast</v>
      </c>
      <c r="T54">
        <f t="shared" ca="1" si="10"/>
        <v>297</v>
      </c>
      <c r="U54"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4" t="str">
        <f t="shared" si="11"/>
        <v>{"dy":26,"sl":1,"id":"Actor1109m","stats":{"tr":3,"trp":6,"str":0,"dex":0,"int":15,"vit":0,"train":0,"wgGr0":0,"wgGr1":0,"wgGr2":0,"wgGr3":18,"wgLk":369}}</v>
      </c>
      <c r="AC54">
        <v>53</v>
      </c>
      <c r="AD54">
        <v>280</v>
      </c>
    </row>
    <row r="55" spans="1:30">
      <c r="A55">
        <v>26</v>
      </c>
      <c r="B55">
        <v>2</v>
      </c>
      <c r="C55" t="str">
        <f t="shared" ca="1" si="9"/>
        <v>Actor1002m</v>
      </c>
      <c r="D55" t="str">
        <f>IF(ISBLANK(F55),"",
IFERROR(VLOOKUP(F55,[2]ActorTable!$A:$H,MATCH("이름참고",[2]ActorTable!$1:$1,0),0),"캐릭터없음"))</f>
        <v>그루퍼스</v>
      </c>
      <c r="E55" t="str">
        <f t="shared" si="13"/>
        <v/>
      </c>
      <c r="F55" t="s">
        <v>412</v>
      </c>
      <c r="G55">
        <v>3</v>
      </c>
      <c r="H55">
        <v>6</v>
      </c>
      <c r="I55">
        <v>0</v>
      </c>
      <c r="J55">
        <v>15</v>
      </c>
      <c r="K55">
        <v>0</v>
      </c>
      <c r="L55">
        <v>0</v>
      </c>
      <c r="M55">
        <v>0</v>
      </c>
      <c r="N55">
        <v>0</v>
      </c>
      <c r="O55">
        <v>0</v>
      </c>
      <c r="P55">
        <v>0</v>
      </c>
      <c r="Q55">
        <v>18</v>
      </c>
      <c r="R55">
        <v>160</v>
      </c>
      <c r="S55" t="str">
        <f>IFERROR(VLOOKUP(R55,[2]WingLookTable!$A:$B,2,0),"캐릭터없음")</f>
        <v>Wing_DustGreenSineFullOtherFast</v>
      </c>
      <c r="T55">
        <f t="shared" ca="1" si="10"/>
        <v>328</v>
      </c>
      <c r="U55"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5" t="str">
        <f t="shared" si="11"/>
        <v>{"dy":26,"sl":2,"id":"Actor2010m","stats":{"tr":3,"trp":6,"str":0,"dex":15,"int":0,"vit":0,"train":0,"wgGr0":0,"wgGr1":0,"wgGr2":0,"wgGr3":18,"wgLk":160}}</v>
      </c>
      <c r="AC55">
        <v>54</v>
      </c>
      <c r="AD55">
        <v>284</v>
      </c>
    </row>
    <row r="56" spans="1:30">
      <c r="A56">
        <v>27</v>
      </c>
      <c r="B56">
        <v>1</v>
      </c>
      <c r="C56" t="str">
        <f t="shared" ca="1" si="9"/>
        <v>Actor3021m</v>
      </c>
      <c r="D56" t="str">
        <f>IF(ISBLANK(F56),"",
IFERROR(VLOOKUP(F56,[2]ActorTable!$A:$H,MATCH("이름참고",[2]ActorTable!$1:$1,0),0),"캐릭터없음"))</f>
        <v>오비우스</v>
      </c>
      <c r="E56" t="str">
        <f t="shared" si="13"/>
        <v/>
      </c>
      <c r="F56" t="s">
        <v>446</v>
      </c>
      <c r="G56">
        <v>3</v>
      </c>
      <c r="H56">
        <v>6</v>
      </c>
      <c r="I56">
        <v>0</v>
      </c>
      <c r="J56">
        <v>0</v>
      </c>
      <c r="K56">
        <v>15</v>
      </c>
      <c r="L56">
        <v>0</v>
      </c>
      <c r="M56">
        <v>0</v>
      </c>
      <c r="N56">
        <v>0</v>
      </c>
      <c r="O56">
        <v>0</v>
      </c>
      <c r="P56">
        <v>0</v>
      </c>
      <c r="Q56">
        <v>18</v>
      </c>
      <c r="R56">
        <v>226</v>
      </c>
      <c r="S56" t="str">
        <f>IFERROR(VLOOKUP(R56,[2]WingLookTable!$A:$B,2,0),"캐릭터없음")</f>
        <v>Wing_MultiOtherNoiseFullFast</v>
      </c>
      <c r="T56">
        <f t="shared" ca="1" si="10"/>
        <v>184</v>
      </c>
      <c r="U56"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6" t="str">
        <f t="shared" si="11"/>
        <v>{"dy":27,"sl":1,"id":"Actor1141m","stats":{"tr":3,"trp":6,"str":0,"dex":0,"int":15,"vit":0,"train":0,"wgGr0":0,"wgGr1":0,"wgGr2":0,"wgGr3":18,"wgLk":226}}</v>
      </c>
      <c r="AC56">
        <v>55</v>
      </c>
      <c r="AD56">
        <v>288</v>
      </c>
    </row>
    <row r="57" spans="1:30">
      <c r="A57">
        <v>27</v>
      </c>
      <c r="B57">
        <v>2</v>
      </c>
      <c r="C57" t="str">
        <f t="shared" ca="1" si="9"/>
        <v>Actor3022m</v>
      </c>
      <c r="D57" t="str">
        <f>IF(ISBLANK(F57),"",
IFERROR(VLOOKUP(F57,[2]ActorTable!$A:$H,MATCH("이름참고",[2]ActorTable!$1:$1,0),0),"캐릭터없음"))</f>
        <v>소하</v>
      </c>
      <c r="E57" t="str">
        <f t="shared" si="13"/>
        <v/>
      </c>
      <c r="F57" t="s">
        <v>447</v>
      </c>
      <c r="G57">
        <v>3</v>
      </c>
      <c r="H57">
        <v>6</v>
      </c>
      <c r="I57">
        <v>0</v>
      </c>
      <c r="J57">
        <v>15</v>
      </c>
      <c r="K57">
        <v>0</v>
      </c>
      <c r="L57">
        <v>0</v>
      </c>
      <c r="M57">
        <v>0</v>
      </c>
      <c r="N57">
        <v>0</v>
      </c>
      <c r="O57">
        <v>0</v>
      </c>
      <c r="P57">
        <v>0</v>
      </c>
      <c r="Q57">
        <v>18</v>
      </c>
      <c r="R57">
        <v>190</v>
      </c>
      <c r="S57" t="str">
        <f>IFERROR(VLOOKUP(R57,[2]WingLookTable!$A:$B,2,0),"캐릭터없음")</f>
        <v>Wing_DustYellowNoisePatternStripeSlow</v>
      </c>
      <c r="T57">
        <f t="shared" ca="1" si="10"/>
        <v>105</v>
      </c>
      <c r="U57"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7" t="str">
        <f t="shared" si="11"/>
        <v>{"dy":27,"sl":2,"id":"Actor1002m","stats":{"tr":3,"trp":6,"str":0,"dex":15,"int":0,"vit":0,"train":0,"wgGr0":0,"wgGr1":0,"wgGr2":0,"wgGr3":18,"wgLk":190}}</v>
      </c>
      <c r="AC57">
        <v>56</v>
      </c>
      <c r="AD57">
        <v>291</v>
      </c>
    </row>
    <row r="58" spans="1:30">
      <c r="A58">
        <v>28</v>
      </c>
      <c r="B58">
        <v>1</v>
      </c>
      <c r="C58" t="str">
        <f t="shared" ca="1" si="9"/>
        <v>Actor0113m</v>
      </c>
      <c r="D58" t="str">
        <f>IF(ISBLANK(F58),"",
IFERROR(VLOOKUP(F58,[2]ActorTable!$A:$H,MATCH("이름참고",[2]ActorTable!$1:$1,0),0),"캐릭터없음"))</f>
        <v>프로토27</v>
      </c>
      <c r="E58" t="str">
        <f t="shared" si="13"/>
        <v/>
      </c>
      <c r="F58" t="s">
        <v>453</v>
      </c>
      <c r="G58">
        <v>3</v>
      </c>
      <c r="H58">
        <v>6</v>
      </c>
      <c r="I58">
        <v>15</v>
      </c>
      <c r="J58">
        <v>0</v>
      </c>
      <c r="K58">
        <v>0</v>
      </c>
      <c r="L58">
        <v>0</v>
      </c>
      <c r="M58">
        <v>0</v>
      </c>
      <c r="N58">
        <v>0</v>
      </c>
      <c r="O58">
        <v>0</v>
      </c>
      <c r="P58">
        <v>0</v>
      </c>
      <c r="Q58">
        <v>18</v>
      </c>
      <c r="R58">
        <v>113</v>
      </c>
      <c r="S58" t="str">
        <f>IFERROR(VLOOKUP(R58,[2]WingLookTable!$A:$B,2,0),"캐릭터없음")</f>
        <v>Wing_BlueSineFullStripeFast</v>
      </c>
      <c r="T58">
        <f t="shared" ca="1" si="10"/>
        <v>151</v>
      </c>
      <c r="U58"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8" t="str">
        <f t="shared" si="11"/>
        <v>{"dy":28,"sl":1,"id":"Actor1216m","stats":{"tr":3,"trp":6,"str":15,"dex":0,"int":0,"vit":0,"train":0,"wgGr0":0,"wgGr1":0,"wgGr2":0,"wgGr3":18,"wgLk":113}}</v>
      </c>
      <c r="AC58">
        <v>57</v>
      </c>
      <c r="AD58">
        <v>294</v>
      </c>
    </row>
    <row r="59" spans="1:30">
      <c r="A59">
        <v>28</v>
      </c>
      <c r="B59">
        <v>2</v>
      </c>
      <c r="C59" t="str">
        <f t="shared" ca="1" si="9"/>
        <v>Actor3019m</v>
      </c>
      <c r="D59" t="str">
        <f>IF(ISBLANK(F59),"",
IFERROR(VLOOKUP(F59,[2]ActorTable!$A:$H,MATCH("이름참고",[2]ActorTable!$1:$1,0),0),"캐릭터없음"))</f>
        <v>튤린</v>
      </c>
      <c r="E59" t="str">
        <f t="shared" si="13"/>
        <v/>
      </c>
      <c r="F59" t="s">
        <v>452</v>
      </c>
      <c r="G59">
        <v>3</v>
      </c>
      <c r="H59">
        <v>6</v>
      </c>
      <c r="I59">
        <v>0</v>
      </c>
      <c r="J59">
        <v>15</v>
      </c>
      <c r="K59">
        <v>0</v>
      </c>
      <c r="L59">
        <v>0</v>
      </c>
      <c r="M59">
        <v>0</v>
      </c>
      <c r="N59">
        <v>0</v>
      </c>
      <c r="O59">
        <v>0</v>
      </c>
      <c r="P59">
        <v>0</v>
      </c>
      <c r="Q59">
        <v>18</v>
      </c>
      <c r="R59">
        <v>280</v>
      </c>
      <c r="S59" t="str">
        <f>IFERROR(VLOOKUP(R59,[2]WingLookTable!$A:$B,2,0),"캐릭터없음")</f>
        <v>Wing_YellowFullSineStripeSlow</v>
      </c>
      <c r="T59">
        <f t="shared" ca="1" si="10"/>
        <v>315</v>
      </c>
      <c r="U59"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9" t="str">
        <f t="shared" si="11"/>
        <v>{"dy":28,"sl":2,"id":"Actor0037m","stats":{"tr":3,"trp":6,"str":0,"dex":15,"int":0,"vit":0,"train":0,"wgGr0":0,"wgGr1":0,"wgGr2":0,"wgGr3":18,"wgLk":280}}</v>
      </c>
      <c r="AC59">
        <v>58</v>
      </c>
      <c r="AD59">
        <v>297</v>
      </c>
    </row>
    <row r="60" spans="1:30">
      <c r="A60">
        <v>29</v>
      </c>
      <c r="B60">
        <v>1</v>
      </c>
      <c r="C60" t="str">
        <f t="shared" ca="1" si="9"/>
        <v>Actor0037m</v>
      </c>
      <c r="D60" t="str">
        <f>IF(ISBLANK(F60),"",
IFERROR(VLOOKUP(F60,[2]ActorTable!$A:$H,MATCH("이름참고",[2]ActorTable!$1:$1,0),0),"캐릭터없음"))</f>
        <v>니엘</v>
      </c>
      <c r="E60" t="str">
        <f t="shared" si="13"/>
        <v/>
      </c>
      <c r="F60" t="s">
        <v>454</v>
      </c>
      <c r="G60">
        <v>3</v>
      </c>
      <c r="H60">
        <v>6</v>
      </c>
      <c r="I60">
        <v>0</v>
      </c>
      <c r="J60">
        <v>0</v>
      </c>
      <c r="K60">
        <v>15</v>
      </c>
      <c r="L60">
        <v>0</v>
      </c>
      <c r="M60">
        <v>0</v>
      </c>
      <c r="N60">
        <v>0</v>
      </c>
      <c r="O60">
        <v>0</v>
      </c>
      <c r="P60">
        <v>0</v>
      </c>
      <c r="Q60">
        <v>18</v>
      </c>
      <c r="R60">
        <v>211</v>
      </c>
      <c r="S60" t="str">
        <f>IFERROR(VLOOKUP(R60,[2]WingLookTable!$A:$B,2,0),"캐릭터없음")</f>
        <v>Wing_FireSinePatternFullSlow</v>
      </c>
      <c r="T60">
        <f t="shared" ca="1" si="10"/>
        <v>272</v>
      </c>
      <c r="U60"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0" t="str">
        <f t="shared" si="11"/>
        <v>{"dy":29,"sl":1,"id":"Actor2238m","stats":{"tr":3,"trp":6,"str":0,"dex":0,"int":15,"vit":0,"train":0,"wgGr0":0,"wgGr1":0,"wgGr2":0,"wgGr3":18,"wgLk":211}}</v>
      </c>
      <c r="AC60">
        <v>59</v>
      </c>
      <c r="AD60">
        <v>300</v>
      </c>
    </row>
    <row r="61" spans="1:30">
      <c r="A61">
        <v>29</v>
      </c>
      <c r="B61">
        <v>2</v>
      </c>
      <c r="C61" t="str">
        <f t="shared" ca="1" si="9"/>
        <v>Actor0007m</v>
      </c>
      <c r="D61" t="str">
        <f>IF(ISBLANK(F61),"",
IFERROR(VLOOKUP(F61,[2]ActorTable!$A:$H,MATCH("이름참고",[2]ActorTable!$1:$1,0),0),"캐릭터없음"))</f>
        <v>테이슨</v>
      </c>
      <c r="E61" t="str">
        <f t="shared" si="13"/>
        <v/>
      </c>
      <c r="F61" t="s">
        <v>451</v>
      </c>
      <c r="G61">
        <v>3</v>
      </c>
      <c r="H61">
        <v>6</v>
      </c>
      <c r="I61">
        <v>0</v>
      </c>
      <c r="J61">
        <v>15</v>
      </c>
      <c r="K61">
        <v>0</v>
      </c>
      <c r="L61">
        <v>0</v>
      </c>
      <c r="M61">
        <v>0</v>
      </c>
      <c r="N61">
        <v>0</v>
      </c>
      <c r="O61">
        <v>0</v>
      </c>
      <c r="P61">
        <v>0</v>
      </c>
      <c r="Q61">
        <v>18</v>
      </c>
      <c r="R61">
        <v>340</v>
      </c>
      <c r="S61" t="str">
        <f>IFERROR(VLOOKUP(R61,[2]WingLookTable!$A:$B,2,0),"캐릭터없음")</f>
        <v>Wing_DustRedStripeFullOtherSlow</v>
      </c>
      <c r="T61">
        <f t="shared" ca="1" si="10"/>
        <v>141</v>
      </c>
      <c r="U61"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1" t="str">
        <f t="shared" si="11"/>
        <v>{"dy":29,"sl":2,"id":"Actor1108m","stats":{"tr":3,"trp":6,"str":0,"dex":15,"int":0,"vit":0,"train":0,"wgGr0":0,"wgGr1":0,"wgGr2":0,"wgGr3":18,"wgLk":340}}</v>
      </c>
      <c r="AC61">
        <v>60</v>
      </c>
      <c r="AD61">
        <v>303</v>
      </c>
    </row>
    <row r="62" spans="1:30">
      <c r="A62">
        <v>30</v>
      </c>
      <c r="B62">
        <v>1</v>
      </c>
      <c r="C62" t="str">
        <f t="shared" ca="1" si="9"/>
        <v>Actor1109m</v>
      </c>
      <c r="D62" t="str">
        <f>IF(ISBLANK(F62),"",
IFERROR(VLOOKUP(F62,[2]ActorTable!$A:$H,MATCH("이름참고",[2]ActorTable!$1:$1,0),0),"캐릭터없음"))</f>
        <v>도스로프</v>
      </c>
      <c r="E62" t="str">
        <f t="shared" si="13"/>
        <v/>
      </c>
      <c r="F62" t="s">
        <v>356</v>
      </c>
      <c r="G62">
        <v>3</v>
      </c>
      <c r="H62">
        <v>6</v>
      </c>
      <c r="I62">
        <v>0</v>
      </c>
      <c r="J62">
        <v>15</v>
      </c>
      <c r="K62">
        <v>0</v>
      </c>
      <c r="L62">
        <v>0</v>
      </c>
      <c r="M62">
        <v>0</v>
      </c>
      <c r="N62">
        <v>0</v>
      </c>
      <c r="O62">
        <v>0</v>
      </c>
      <c r="P62">
        <v>0</v>
      </c>
      <c r="Q62">
        <v>18</v>
      </c>
      <c r="R62">
        <v>125</v>
      </c>
      <c r="S62" t="str">
        <f>IFERROR(VLOOKUP(R62,[2]WingLookTable!$A:$B,2,0),"캐릭터없음")</f>
        <v>Wing_CyanOtherBeeOtherSlow</v>
      </c>
      <c r="T62">
        <f t="shared" ca="1" si="10"/>
        <v>187</v>
      </c>
      <c r="U62"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v>
      </c>
      <c r="V62" t="str">
        <f t="shared" si="11"/>
        <v>{"dy":30,"sl":1,"id":"Actor0030m","stats":{"tr":3,"trp":6,"str":0,"dex":15,"int":0,"vit":0,"train":0,"wgGr0":0,"wgGr1":0,"wgGr2":0,"wgGr3":18,"wgLk":125}}</v>
      </c>
      <c r="AC62">
        <v>61</v>
      </c>
      <c r="AD62">
        <v>306</v>
      </c>
    </row>
    <row r="63" spans="1:30">
      <c r="A63">
        <v>30</v>
      </c>
      <c r="B63">
        <v>2</v>
      </c>
      <c r="C63" t="str">
        <f t="shared" ca="1" si="9"/>
        <v>Actor3021m</v>
      </c>
      <c r="D63" t="str">
        <f>IF(ISBLANK(F63),"",
IFERROR(VLOOKUP(F63,[2]ActorTable!$A:$H,MATCH("이름참고",[2]ActorTable!$1:$1,0),0),"캐릭터없음"))</f>
        <v>튤린</v>
      </c>
      <c r="E63" t="str">
        <f t="shared" si="13"/>
        <v/>
      </c>
      <c r="F63" t="s">
        <v>358</v>
      </c>
      <c r="G63">
        <v>3</v>
      </c>
      <c r="H63">
        <v>6</v>
      </c>
      <c r="I63">
        <v>0</v>
      </c>
      <c r="J63">
        <v>0</v>
      </c>
      <c r="K63">
        <v>15</v>
      </c>
      <c r="L63">
        <v>0</v>
      </c>
      <c r="M63">
        <v>0</v>
      </c>
      <c r="N63">
        <v>0</v>
      </c>
      <c r="O63">
        <v>0</v>
      </c>
      <c r="P63">
        <v>0</v>
      </c>
      <c r="Q63">
        <v>18</v>
      </c>
      <c r="R63">
        <v>172</v>
      </c>
      <c r="S63" t="str">
        <f>IFERROR(VLOOKUP(R63,[2]WingLookTable!$A:$B,2,0),"캐릭터없음")</f>
        <v>Wing_DustMultiSineOtherFullSlow</v>
      </c>
      <c r="T63">
        <f t="shared" ca="1" si="10"/>
        <v>175</v>
      </c>
      <c r="U63"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dy":30,"sl":2,"id":"Actor0037m","stats":{"tr":3,"trp":6,"str":0,"dex":0,"int":15,"vit":0,"train":0,"wgGr0":0,"wgGr1":0,"wgGr2":0,"wgGr3":18,"wgLk":172}}</v>
      </c>
      <c r="V63" t="str">
        <f t="shared" si="11"/>
        <v>{"dy":30,"sl":2,"id":"Actor0037m","stats":{"tr":3,"trp":6,"str":0,"dex":0,"int":15,"vit":0,"train":0,"wgGr0":0,"wgGr1":0,"wgGr2":0,"wgGr3":18,"wgLk":172}}</v>
      </c>
      <c r="AC63">
        <v>62</v>
      </c>
      <c r="AD63">
        <v>309</v>
      </c>
    </row>
    <row r="64" spans="1:30">
      <c r="A64">
        <v>31</v>
      </c>
      <c r="B64">
        <v>1</v>
      </c>
      <c r="C64" t="str">
        <f t="shared" ca="1" si="9"/>
        <v>Actor0037m</v>
      </c>
      <c r="D64" t="str">
        <f>IF(ISBLANK(F64),"",
IFERROR(VLOOKUP(F64,[2]ActorTable!$A:$H,MATCH("이름참고",[2]ActorTable!$1:$1,0),0),"캐릭터없음"))</f>
        <v>무테이</v>
      </c>
      <c r="E64" t="str">
        <f t="shared" si="13"/>
        <v/>
      </c>
      <c r="F64" t="s">
        <v>350</v>
      </c>
      <c r="G64">
        <v>3</v>
      </c>
      <c r="H64">
        <v>6</v>
      </c>
      <c r="I64">
        <v>0</v>
      </c>
      <c r="J64">
        <v>15</v>
      </c>
      <c r="K64">
        <v>0</v>
      </c>
      <c r="L64">
        <v>0</v>
      </c>
      <c r="M64">
        <v>0</v>
      </c>
      <c r="N64">
        <v>0</v>
      </c>
      <c r="O64">
        <v>0</v>
      </c>
      <c r="P64">
        <v>0</v>
      </c>
      <c r="Q64">
        <v>18</v>
      </c>
      <c r="R64">
        <v>166</v>
      </c>
      <c r="S64" t="str">
        <f>IFERROR(VLOOKUP(R64,[2]WingLookTable!$A:$B,2,0),"캐릭터없음")</f>
        <v>Wing_DustMultiNoisePatternFullFast</v>
      </c>
      <c r="T64">
        <f t="shared" ca="1" si="10"/>
        <v>260</v>
      </c>
      <c r="U64"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dy":30,"sl":2,"id":"Actor0037m","stats":{"tr":3,"trp":6,"str":0,"dex":0,"int":15,"vit":0,"train":0,"wgGr0":0,"wgGr1":0,"wgGr2":0,"wgGr3":18,"wgLk":172}},{"dy":31,"sl":1,"id":"Actor3021m","stats":{"tr":3,"trp":6,"str":0,"dex":15,"int":0,"vit":0,"train":0,"wgGr0":0,"wgGr1":0,"wgGr2":0,"wgGr3":18,"wgLk":166}}</v>
      </c>
      <c r="V64" t="str">
        <f t="shared" si="11"/>
        <v>{"dy":31,"sl":1,"id":"Actor3021m","stats":{"tr":3,"trp":6,"str":0,"dex":15,"int":0,"vit":0,"train":0,"wgGr0":0,"wgGr1":0,"wgGr2":0,"wgGr3":18,"wgLk":166}}</v>
      </c>
      <c r="AC64">
        <v>63</v>
      </c>
      <c r="AD64">
        <v>312</v>
      </c>
    </row>
    <row r="65" spans="1:30">
      <c r="A65">
        <v>31</v>
      </c>
      <c r="B65">
        <v>2</v>
      </c>
      <c r="C65" t="str">
        <f t="shared" ca="1" si="9"/>
        <v>Actor0113m</v>
      </c>
      <c r="D65" t="str">
        <f>IF(ISBLANK(F65),"",
IFERROR(VLOOKUP(F65,[2]ActorTable!$A:$H,MATCH("이름참고",[2]ActorTable!$1:$1,0),0),"캐릭터없음"))</f>
        <v>딘즈</v>
      </c>
      <c r="E65" t="str">
        <f t="shared" si="13"/>
        <v/>
      </c>
      <c r="F65" t="s">
        <v>351</v>
      </c>
      <c r="G65">
        <v>3</v>
      </c>
      <c r="H65">
        <v>6</v>
      </c>
      <c r="I65">
        <v>0</v>
      </c>
      <c r="J65">
        <v>0</v>
      </c>
      <c r="K65">
        <v>15</v>
      </c>
      <c r="L65">
        <v>0</v>
      </c>
      <c r="M65">
        <v>0</v>
      </c>
      <c r="N65">
        <v>0</v>
      </c>
      <c r="O65">
        <v>0</v>
      </c>
      <c r="P65">
        <v>0</v>
      </c>
      <c r="Q65">
        <v>18</v>
      </c>
      <c r="R65">
        <v>272</v>
      </c>
      <c r="S65" t="str">
        <f>IFERROR(VLOOKUP(R65,[2]WingLookTable!$A:$B,2,0),"캐릭터없음")</f>
        <v>Wing_WhiteNoiseOtherFullFast</v>
      </c>
      <c r="T65">
        <f t="shared" ca="1" si="10"/>
        <v>363</v>
      </c>
      <c r="U65" t="str">
        <f t="shared" ca="1" si="3"/>
        <v>{"dy":1,"sl":1,"id":"Actor1216m","stats":{"tr":3,"trp":6,"str":0,"dex":15,"int":0,"vit":0,"train":0,"wgGr0":0,"wgGr1":0,"wgGr2":0,"wgGr3":18,"wgLk":193}},{"dy":1,"sl":2},{"dy":1,"sl":3},{"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V65" t="str">
        <f t="shared" si="11"/>
        <v>{"dy":31,"sl":2,"id":"Actor3022m","stats":{"tr":3,"trp":6,"str":0,"dex":0,"int":15,"vit":0,"train":0,"wgGr0":0,"wgGr1":0,"wgGr2":0,"wgGr3":18,"wgLk":272}}</v>
      </c>
      <c r="AC65">
        <v>64</v>
      </c>
      <c r="AD65">
        <v>315</v>
      </c>
    </row>
    <row r="66" spans="1:30">
      <c r="AC66">
        <v>65</v>
      </c>
      <c r="AD66">
        <v>318</v>
      </c>
    </row>
    <row r="67" spans="1:30">
      <c r="AC67">
        <v>66</v>
      </c>
      <c r="AD67">
        <v>321</v>
      </c>
    </row>
    <row r="68" spans="1:30">
      <c r="AC68">
        <v>67</v>
      </c>
      <c r="AD68">
        <v>324</v>
      </c>
    </row>
    <row r="69" spans="1:30">
      <c r="AC69">
        <v>68</v>
      </c>
      <c r="AD69">
        <v>328</v>
      </c>
    </row>
    <row r="70" spans="1:30">
      <c r="AC70">
        <v>69</v>
      </c>
      <c r="AD70">
        <v>332</v>
      </c>
    </row>
    <row r="71" spans="1:30">
      <c r="AC71">
        <v>70</v>
      </c>
      <c r="AD71">
        <v>336</v>
      </c>
    </row>
    <row r="72" spans="1:30">
      <c r="AC72">
        <v>71</v>
      </c>
      <c r="AD72">
        <v>340</v>
      </c>
    </row>
    <row r="73" spans="1:30">
      <c r="AC73">
        <v>72</v>
      </c>
      <c r="AD73">
        <v>344</v>
      </c>
    </row>
    <row r="74" spans="1:30">
      <c r="AC74">
        <v>73</v>
      </c>
      <c r="AD74">
        <v>348</v>
      </c>
    </row>
    <row r="75" spans="1:30">
      <c r="AC75">
        <v>74</v>
      </c>
      <c r="AD75">
        <v>352</v>
      </c>
    </row>
    <row r="76" spans="1:30">
      <c r="AC76">
        <v>75</v>
      </c>
      <c r="AD76">
        <v>356</v>
      </c>
    </row>
    <row r="77" spans="1:30">
      <c r="AC77">
        <v>76</v>
      </c>
      <c r="AD77">
        <v>360</v>
      </c>
    </row>
    <row r="78" spans="1:30">
      <c r="AC78">
        <v>77</v>
      </c>
      <c r="AD78">
        <v>363</v>
      </c>
    </row>
    <row r="79" spans="1:30">
      <c r="AC79">
        <v>78</v>
      </c>
      <c r="AD79">
        <v>366</v>
      </c>
    </row>
    <row r="80" spans="1:30">
      <c r="AC80">
        <v>79</v>
      </c>
      <c r="AD80">
        <v>369</v>
      </c>
    </row>
    <row r="81" spans="29:30">
      <c r="AC81">
        <v>80</v>
      </c>
      <c r="AD81">
        <v>372</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2021-07-28T13:39:24Z</dcterms:modified>
</cp:coreProperties>
</file>