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F69F08FE-054C-4275-8616-3886261C0745}" xr6:coauthVersionLast="45" xr6:coauthVersionMax="45" xr10:uidLastSave="{00000000-0000-0000-0000-000000000000}"/>
  <bookViews>
    <workbookView xWindow="-120" yWindow="-120" windowWidth="29040" windowHeight="15840" activeTab="1" xr2:uid="{3DC899E8-AB36-4283-A94A-CAFEC97D2C8C}"/>
  </bookViews>
  <sheets>
    <sheet name="AffectorValueTable" sheetId="1" r:id="rId1"/>
    <sheet name="AffectorValueLevelTable" sheetId="5" r:id="rId2"/>
    <sheet name="ActorStateTable" sheetId="4" r:id="rId3"/>
    <sheet name="ConditionValueTable" sheetId="6" r:id="rId4"/>
    <sheet name="어펙터인자" sheetId="8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321" i="5" l="1"/>
  <c r="J209" i="5"/>
  <c r="J213" i="5"/>
  <c r="J212" i="5"/>
  <c r="J211" i="5"/>
  <c r="J210" i="5"/>
  <c r="S113" i="5" l="1"/>
  <c r="O113" i="5"/>
  <c r="H113" i="5"/>
  <c r="E113" i="5"/>
  <c r="C113" i="5"/>
  <c r="A113" i="5"/>
  <c r="S112" i="5"/>
  <c r="O112" i="5"/>
  <c r="H112" i="5"/>
  <c r="E112" i="5"/>
  <c r="C112" i="5"/>
  <c r="A112" i="5"/>
  <c r="J39" i="5" l="1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I10" i="5" l="1"/>
  <c r="S10" i="5"/>
  <c r="O10" i="5"/>
  <c r="H10" i="5"/>
  <c r="E10" i="5"/>
  <c r="C10" i="5"/>
  <c r="A10" i="5"/>
  <c r="C9" i="1"/>
  <c r="S9" i="5" l="1"/>
  <c r="O9" i="5"/>
  <c r="H9" i="5"/>
  <c r="E9" i="5"/>
  <c r="C9" i="5"/>
  <c r="A9" i="5"/>
  <c r="S8" i="5"/>
  <c r="O8" i="5"/>
  <c r="H8" i="5"/>
  <c r="E8" i="5"/>
  <c r="C8" i="5"/>
  <c r="A8" i="5"/>
  <c r="C8" i="1"/>
  <c r="S5" i="5" l="1"/>
  <c r="O5" i="5"/>
  <c r="H5" i="5"/>
  <c r="E5" i="5"/>
  <c r="C5" i="5"/>
  <c r="A5" i="5"/>
  <c r="C6" i="1"/>
  <c r="C2" i="1"/>
  <c r="C3" i="1"/>
  <c r="C5" i="1"/>
  <c r="C4" i="1"/>
  <c r="C7" i="1"/>
  <c r="S4" i="5" l="1"/>
  <c r="O4" i="5"/>
  <c r="H4" i="5"/>
  <c r="E4" i="5"/>
  <c r="C4" i="5"/>
  <c r="A4" i="5"/>
  <c r="S339" i="5" l="1"/>
  <c r="O339" i="5"/>
  <c r="H339" i="5"/>
  <c r="E339" i="5"/>
  <c r="C339" i="5"/>
  <c r="A339" i="5"/>
  <c r="S338" i="5"/>
  <c r="O338" i="5"/>
  <c r="H338" i="5"/>
  <c r="E338" i="5"/>
  <c r="C338" i="5"/>
  <c r="A338" i="5"/>
  <c r="H337" i="5" l="1"/>
  <c r="H336" i="5"/>
  <c r="H335" i="5"/>
  <c r="H334" i="5"/>
  <c r="H333" i="5"/>
  <c r="H332" i="5"/>
  <c r="H331" i="5"/>
  <c r="H330" i="5"/>
  <c r="H329" i="5"/>
  <c r="H328" i="5"/>
  <c r="H327" i="5"/>
  <c r="H326" i="5"/>
  <c r="H325" i="5"/>
  <c r="H324" i="5"/>
  <c r="H323" i="5"/>
  <c r="H322" i="5"/>
  <c r="H321" i="5"/>
  <c r="H320" i="5"/>
  <c r="H319" i="5"/>
  <c r="H318" i="5"/>
  <c r="H317" i="5"/>
  <c r="H316" i="5"/>
  <c r="H315" i="5"/>
  <c r="H314" i="5"/>
  <c r="H313" i="5"/>
  <c r="H312" i="5"/>
  <c r="H311" i="5"/>
  <c r="H310" i="5"/>
  <c r="H309" i="5"/>
  <c r="H308" i="5"/>
  <c r="H307" i="5"/>
  <c r="H306" i="5"/>
  <c r="H305" i="5"/>
  <c r="H304" i="5"/>
  <c r="H303" i="5"/>
  <c r="H302" i="5"/>
  <c r="H301" i="5"/>
  <c r="H300" i="5"/>
  <c r="H299" i="5"/>
  <c r="H298" i="5"/>
  <c r="H297" i="5"/>
  <c r="H296" i="5"/>
  <c r="H295" i="5"/>
  <c r="H294" i="5"/>
  <c r="H293" i="5"/>
  <c r="H292" i="5"/>
  <c r="H291" i="5"/>
  <c r="H290" i="5"/>
  <c r="H289" i="5"/>
  <c r="H288" i="5"/>
  <c r="H287" i="5"/>
  <c r="H286" i="5"/>
  <c r="H285" i="5"/>
  <c r="H284" i="5"/>
  <c r="H283" i="5"/>
  <c r="H282" i="5"/>
  <c r="H281" i="5"/>
  <c r="H280" i="5"/>
  <c r="H279" i="5"/>
  <c r="H278" i="5"/>
  <c r="H277" i="5"/>
  <c r="H276" i="5"/>
  <c r="H275" i="5"/>
  <c r="H274" i="5"/>
  <c r="H273" i="5"/>
  <c r="H272" i="5"/>
  <c r="H271" i="5"/>
  <c r="H270" i="5"/>
  <c r="H269" i="5"/>
  <c r="H268" i="5"/>
  <c r="H267" i="5"/>
  <c r="H266" i="5"/>
  <c r="H265" i="5"/>
  <c r="H264" i="5"/>
  <c r="H263" i="5"/>
  <c r="H262" i="5"/>
  <c r="H261" i="5"/>
  <c r="H260" i="5"/>
  <c r="H259" i="5"/>
  <c r="H258" i="5"/>
  <c r="H257" i="5"/>
  <c r="H256" i="5"/>
  <c r="H255" i="5"/>
  <c r="H254" i="5"/>
  <c r="H253" i="5"/>
  <c r="H252" i="5"/>
  <c r="H251" i="5"/>
  <c r="H250" i="5"/>
  <c r="H249" i="5"/>
  <c r="H248" i="5"/>
  <c r="H247" i="5"/>
  <c r="H246" i="5"/>
  <c r="H245" i="5"/>
  <c r="H244" i="5"/>
  <c r="H243" i="5"/>
  <c r="H242" i="5"/>
  <c r="H241" i="5"/>
  <c r="H240" i="5"/>
  <c r="H239" i="5"/>
  <c r="H238" i="5"/>
  <c r="H237" i="5"/>
  <c r="H236" i="5"/>
  <c r="H235" i="5"/>
  <c r="H234" i="5"/>
  <c r="H233" i="5"/>
  <c r="H232" i="5"/>
  <c r="H231" i="5"/>
  <c r="H230" i="5"/>
  <c r="H229" i="5"/>
  <c r="H228" i="5"/>
  <c r="H227" i="5"/>
  <c r="H226" i="5"/>
  <c r="H225" i="5"/>
  <c r="H224" i="5"/>
  <c r="H223" i="5"/>
  <c r="H222" i="5"/>
  <c r="H221" i="5"/>
  <c r="H220" i="5"/>
  <c r="H219" i="5"/>
  <c r="H218" i="5"/>
  <c r="H217" i="5"/>
  <c r="H216" i="5"/>
  <c r="H215" i="5"/>
  <c r="H214" i="5"/>
  <c r="H213" i="5"/>
  <c r="H212" i="5"/>
  <c r="H211" i="5"/>
  <c r="H210" i="5"/>
  <c r="H209" i="5"/>
  <c r="H208" i="5"/>
  <c r="H207" i="5"/>
  <c r="H206" i="5"/>
  <c r="H205" i="5"/>
  <c r="H204" i="5"/>
  <c r="H203" i="5"/>
  <c r="H202" i="5"/>
  <c r="H201" i="5"/>
  <c r="H200" i="5"/>
  <c r="H199" i="5"/>
  <c r="H198" i="5"/>
  <c r="H197" i="5"/>
  <c r="H196" i="5"/>
  <c r="H195" i="5"/>
  <c r="H194" i="5"/>
  <c r="H193" i="5"/>
  <c r="H192" i="5"/>
  <c r="H191" i="5"/>
  <c r="H190" i="5"/>
  <c r="H189" i="5"/>
  <c r="H188" i="5"/>
  <c r="H187" i="5"/>
  <c r="H186" i="5"/>
  <c r="H185" i="5"/>
  <c r="H184" i="5"/>
  <c r="H183" i="5"/>
  <c r="H182" i="5"/>
  <c r="H181" i="5"/>
  <c r="H180" i="5"/>
  <c r="H179" i="5"/>
  <c r="H178" i="5"/>
  <c r="H177" i="5"/>
  <c r="H176" i="5"/>
  <c r="H175" i="5"/>
  <c r="H174" i="5"/>
  <c r="H173" i="5"/>
  <c r="H172" i="5"/>
  <c r="H171" i="5"/>
  <c r="H170" i="5"/>
  <c r="H169" i="5"/>
  <c r="H168" i="5"/>
  <c r="H167" i="5"/>
  <c r="H166" i="5"/>
  <c r="H165" i="5"/>
  <c r="H164" i="5"/>
  <c r="H163" i="5"/>
  <c r="H162" i="5"/>
  <c r="H161" i="5"/>
  <c r="H160" i="5"/>
  <c r="H159" i="5"/>
  <c r="H158" i="5"/>
  <c r="H157" i="5"/>
  <c r="H156" i="5"/>
  <c r="H155" i="5"/>
  <c r="H154" i="5"/>
  <c r="H153" i="5"/>
  <c r="H152" i="5"/>
  <c r="H151" i="5"/>
  <c r="H150" i="5"/>
  <c r="H149" i="5"/>
  <c r="H148" i="5"/>
  <c r="H147" i="5"/>
  <c r="H146" i="5"/>
  <c r="H145" i="5"/>
  <c r="H144" i="5"/>
  <c r="H143" i="5"/>
  <c r="H142" i="5"/>
  <c r="H141" i="5"/>
  <c r="H140" i="5"/>
  <c r="H139" i="5"/>
  <c r="H138" i="5"/>
  <c r="H137" i="5"/>
  <c r="H136" i="5"/>
  <c r="H135" i="5"/>
  <c r="H134" i="5"/>
  <c r="H133" i="5"/>
  <c r="H132" i="5"/>
  <c r="H131" i="5"/>
  <c r="H130" i="5"/>
  <c r="H129" i="5"/>
  <c r="H128" i="5"/>
  <c r="H127" i="5"/>
  <c r="H126" i="5"/>
  <c r="H125" i="5"/>
  <c r="H124" i="5"/>
  <c r="H123" i="5"/>
  <c r="H122" i="5"/>
  <c r="H121" i="5"/>
  <c r="H120" i="5"/>
  <c r="H119" i="5"/>
  <c r="H118" i="5"/>
  <c r="H117" i="5"/>
  <c r="H116" i="5"/>
  <c r="H115" i="5"/>
  <c r="H114" i="5"/>
  <c r="H111" i="5"/>
  <c r="H110" i="5"/>
  <c r="H109" i="5"/>
  <c r="H108" i="5"/>
  <c r="H107" i="5"/>
  <c r="H106" i="5"/>
  <c r="H105" i="5"/>
  <c r="H104" i="5"/>
  <c r="H103" i="5"/>
  <c r="H102" i="5"/>
  <c r="H101" i="5"/>
  <c r="H100" i="5"/>
  <c r="H99" i="5"/>
  <c r="H98" i="5"/>
  <c r="H97" i="5"/>
  <c r="H96" i="5"/>
  <c r="H95" i="5"/>
  <c r="H94" i="5"/>
  <c r="H93" i="5"/>
  <c r="H92" i="5"/>
  <c r="H91" i="5"/>
  <c r="H90" i="5"/>
  <c r="H89" i="5"/>
  <c r="H88" i="5"/>
  <c r="H87" i="5"/>
  <c r="H86" i="5"/>
  <c r="H85" i="5"/>
  <c r="H84" i="5"/>
  <c r="H83" i="5"/>
  <c r="H82" i="5"/>
  <c r="H81" i="5"/>
  <c r="H80" i="5"/>
  <c r="H79" i="5"/>
  <c r="H78" i="5"/>
  <c r="H77" i="5"/>
  <c r="H76" i="5"/>
  <c r="H75" i="5"/>
  <c r="H74" i="5"/>
  <c r="H73" i="5"/>
  <c r="H72" i="5"/>
  <c r="H71" i="5"/>
  <c r="H70" i="5"/>
  <c r="H69" i="5"/>
  <c r="H68" i="5"/>
  <c r="H67" i="5"/>
  <c r="H66" i="5"/>
  <c r="H65" i="5"/>
  <c r="H64" i="5"/>
  <c r="H63" i="5"/>
  <c r="H62" i="5"/>
  <c r="H61" i="5"/>
  <c r="H60" i="5"/>
  <c r="H59" i="5"/>
  <c r="H58" i="5"/>
  <c r="H57" i="5"/>
  <c r="H56" i="5"/>
  <c r="H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7" i="5"/>
  <c r="G5" i="6"/>
  <c r="G4" i="6"/>
  <c r="G3" i="6"/>
  <c r="G2" i="6"/>
  <c r="G8" i="6"/>
  <c r="G7" i="6"/>
  <c r="A337" i="5"/>
  <c r="S337" i="5"/>
  <c r="O337" i="5"/>
  <c r="E337" i="5"/>
  <c r="C337" i="5"/>
  <c r="S336" i="5"/>
  <c r="O336" i="5"/>
  <c r="E336" i="5"/>
  <c r="C336" i="5"/>
  <c r="A336" i="5"/>
  <c r="C84" i="1"/>
  <c r="E5" i="6"/>
  <c r="C83" i="1"/>
  <c r="E2" i="6"/>
  <c r="E4" i="6"/>
  <c r="C3" i="6"/>
  <c r="C4" i="6"/>
  <c r="C5" i="6"/>
  <c r="E3" i="6"/>
  <c r="C2" i="6"/>
  <c r="S335" i="5" l="1"/>
  <c r="O335" i="5"/>
  <c r="E335" i="5"/>
  <c r="C335" i="5"/>
  <c r="A335" i="5"/>
  <c r="S334" i="5"/>
  <c r="O334" i="5"/>
  <c r="E334" i="5"/>
  <c r="C334" i="5"/>
  <c r="A334" i="5"/>
  <c r="S333" i="5"/>
  <c r="O333" i="5"/>
  <c r="E333" i="5"/>
  <c r="C333" i="5"/>
  <c r="A333" i="5"/>
  <c r="S332" i="5"/>
  <c r="O332" i="5"/>
  <c r="E332" i="5"/>
  <c r="C332" i="5"/>
  <c r="A332" i="5"/>
  <c r="S331" i="5"/>
  <c r="O331" i="5"/>
  <c r="E331" i="5"/>
  <c r="C331" i="5"/>
  <c r="A331" i="5"/>
  <c r="S295" i="5"/>
  <c r="O295" i="5"/>
  <c r="E295" i="5"/>
  <c r="C295" i="5"/>
  <c r="A295" i="5"/>
  <c r="S294" i="5"/>
  <c r="O294" i="5"/>
  <c r="E294" i="5"/>
  <c r="C294" i="5"/>
  <c r="A294" i="5"/>
  <c r="S293" i="5"/>
  <c r="O293" i="5"/>
  <c r="E293" i="5"/>
  <c r="C293" i="5"/>
  <c r="A293" i="5"/>
  <c r="S292" i="5"/>
  <c r="O292" i="5"/>
  <c r="E292" i="5"/>
  <c r="C292" i="5"/>
  <c r="A292" i="5"/>
  <c r="S291" i="5"/>
  <c r="O291" i="5"/>
  <c r="E291" i="5"/>
  <c r="C291" i="5"/>
  <c r="A291" i="5"/>
  <c r="S290" i="5"/>
  <c r="O290" i="5"/>
  <c r="E290" i="5"/>
  <c r="C290" i="5"/>
  <c r="A290" i="5"/>
  <c r="S289" i="5"/>
  <c r="O289" i="5"/>
  <c r="E289" i="5"/>
  <c r="C289" i="5"/>
  <c r="A289" i="5"/>
  <c r="S288" i="5"/>
  <c r="O288" i="5"/>
  <c r="E288" i="5"/>
  <c r="C288" i="5"/>
  <c r="A288" i="5"/>
  <c r="S287" i="5"/>
  <c r="O287" i="5"/>
  <c r="E287" i="5"/>
  <c r="C287" i="5"/>
  <c r="A287" i="5"/>
  <c r="S286" i="5"/>
  <c r="O286" i="5"/>
  <c r="E286" i="5"/>
  <c r="C286" i="5"/>
  <c r="A286" i="5"/>
  <c r="S285" i="5"/>
  <c r="O285" i="5"/>
  <c r="E285" i="5"/>
  <c r="C285" i="5"/>
  <c r="A285" i="5"/>
  <c r="S284" i="5"/>
  <c r="O284" i="5"/>
  <c r="E284" i="5"/>
  <c r="C284" i="5"/>
  <c r="A284" i="5"/>
  <c r="O271" i="5"/>
  <c r="E271" i="5"/>
  <c r="C271" i="5"/>
  <c r="A271" i="5"/>
  <c r="O270" i="5"/>
  <c r="E270" i="5"/>
  <c r="C270" i="5"/>
  <c r="A270" i="5"/>
  <c r="O269" i="5"/>
  <c r="E269" i="5"/>
  <c r="C269" i="5"/>
  <c r="A269" i="5"/>
  <c r="O268" i="5"/>
  <c r="E268" i="5"/>
  <c r="C268" i="5"/>
  <c r="A268" i="5"/>
  <c r="O267" i="5"/>
  <c r="E267" i="5"/>
  <c r="C267" i="5"/>
  <c r="A267" i="5"/>
  <c r="O266" i="5"/>
  <c r="E266" i="5"/>
  <c r="C266" i="5"/>
  <c r="A266" i="5"/>
  <c r="S283" i="5"/>
  <c r="E283" i="5"/>
  <c r="C283" i="5"/>
  <c r="A283" i="5"/>
  <c r="S282" i="5"/>
  <c r="E282" i="5"/>
  <c r="C282" i="5"/>
  <c r="A282" i="5"/>
  <c r="S281" i="5"/>
  <c r="E281" i="5"/>
  <c r="C281" i="5"/>
  <c r="A281" i="5"/>
  <c r="S280" i="5"/>
  <c r="E280" i="5"/>
  <c r="C280" i="5"/>
  <c r="A280" i="5"/>
  <c r="S279" i="5"/>
  <c r="E279" i="5"/>
  <c r="C279" i="5"/>
  <c r="A279" i="5"/>
  <c r="S278" i="5"/>
  <c r="E278" i="5"/>
  <c r="C278" i="5"/>
  <c r="A278" i="5"/>
  <c r="O277" i="5"/>
  <c r="E277" i="5"/>
  <c r="C277" i="5"/>
  <c r="A277" i="5"/>
  <c r="O276" i="5"/>
  <c r="E276" i="5"/>
  <c r="C276" i="5"/>
  <c r="A276" i="5"/>
  <c r="O275" i="5"/>
  <c r="E275" i="5"/>
  <c r="C275" i="5"/>
  <c r="A275" i="5"/>
  <c r="O274" i="5"/>
  <c r="E274" i="5"/>
  <c r="C274" i="5"/>
  <c r="A274" i="5"/>
  <c r="O273" i="5"/>
  <c r="E273" i="5"/>
  <c r="C273" i="5"/>
  <c r="A273" i="5"/>
  <c r="O272" i="5"/>
  <c r="E272" i="5"/>
  <c r="C272" i="5"/>
  <c r="A272" i="5"/>
  <c r="S271" i="5"/>
  <c r="S266" i="5"/>
  <c r="S267" i="5"/>
  <c r="S268" i="5"/>
  <c r="S270" i="5"/>
  <c r="S269" i="5"/>
  <c r="O278" i="5"/>
  <c r="S277" i="5"/>
  <c r="S275" i="5"/>
  <c r="S274" i="5"/>
  <c r="C67" i="1"/>
  <c r="O282" i="5"/>
  <c r="C71" i="1"/>
  <c r="C66" i="1"/>
  <c r="O283" i="5"/>
  <c r="C72" i="1"/>
  <c r="O280" i="5"/>
  <c r="C80" i="1"/>
  <c r="O279" i="5"/>
  <c r="S273" i="5"/>
  <c r="C81" i="1"/>
  <c r="C68" i="1"/>
  <c r="C82" i="1"/>
  <c r="S272" i="5"/>
  <c r="S276" i="5"/>
  <c r="O281" i="5"/>
  <c r="S6" i="5" l="1"/>
  <c r="O6" i="5"/>
  <c r="H6" i="5"/>
  <c r="E6" i="5"/>
  <c r="C6" i="5"/>
  <c r="A6" i="5"/>
  <c r="S330" i="5"/>
  <c r="S329" i="5"/>
  <c r="S328" i="5"/>
  <c r="S327" i="5"/>
  <c r="S326" i="5"/>
  <c r="S325" i="5"/>
  <c r="S324" i="5"/>
  <c r="S323" i="5"/>
  <c r="S322" i="5"/>
  <c r="S321" i="5"/>
  <c r="S320" i="5"/>
  <c r="S319" i="5"/>
  <c r="S318" i="5"/>
  <c r="S317" i="5"/>
  <c r="S316" i="5"/>
  <c r="S315" i="5"/>
  <c r="S314" i="5"/>
  <c r="S313" i="5"/>
  <c r="S312" i="5"/>
  <c r="S311" i="5"/>
  <c r="S310" i="5"/>
  <c r="S309" i="5"/>
  <c r="S308" i="5"/>
  <c r="S307" i="5"/>
  <c r="S306" i="5"/>
  <c r="S305" i="5"/>
  <c r="S304" i="5"/>
  <c r="S303" i="5"/>
  <c r="S302" i="5"/>
  <c r="S301" i="5"/>
  <c r="S300" i="5"/>
  <c r="S299" i="5"/>
  <c r="S298" i="5"/>
  <c r="S297" i="5"/>
  <c r="S296" i="5"/>
  <c r="S265" i="5"/>
  <c r="S264" i="5"/>
  <c r="S263" i="5"/>
  <c r="S262" i="5"/>
  <c r="S261" i="5"/>
  <c r="S260" i="5"/>
  <c r="S253" i="5"/>
  <c r="S252" i="5"/>
  <c r="S251" i="5"/>
  <c r="S250" i="5"/>
  <c r="S249" i="5"/>
  <c r="S248" i="5"/>
  <c r="S247" i="5"/>
  <c r="S246" i="5"/>
  <c r="S245" i="5"/>
  <c r="S244" i="5"/>
  <c r="S243" i="5"/>
  <c r="S242" i="5"/>
  <c r="S241" i="5"/>
  <c r="S240" i="5"/>
  <c r="S239" i="5"/>
  <c r="S238" i="5"/>
  <c r="S237" i="5"/>
  <c r="S236" i="5"/>
  <c r="S235" i="5"/>
  <c r="S234" i="5"/>
  <c r="S233" i="5"/>
  <c r="S232" i="5"/>
  <c r="S231" i="5"/>
  <c r="S230" i="5"/>
  <c r="S229" i="5"/>
  <c r="S228" i="5"/>
  <c r="S227" i="5"/>
  <c r="S226" i="5"/>
  <c r="S225" i="5"/>
  <c r="S224" i="5"/>
  <c r="S223" i="5"/>
  <c r="S222" i="5"/>
  <c r="S221" i="5"/>
  <c r="S220" i="5"/>
  <c r="S219" i="5"/>
  <c r="S218" i="5"/>
  <c r="S217" i="5"/>
  <c r="S216" i="5"/>
  <c r="S215" i="5"/>
  <c r="S214" i="5"/>
  <c r="S213" i="5"/>
  <c r="S212" i="5"/>
  <c r="S211" i="5"/>
  <c r="S210" i="5"/>
  <c r="S209" i="5"/>
  <c r="S208" i="5"/>
  <c r="S207" i="5"/>
  <c r="S206" i="5"/>
  <c r="S205" i="5"/>
  <c r="S204" i="5"/>
  <c r="S203" i="5"/>
  <c r="S202" i="5"/>
  <c r="S201" i="5"/>
  <c r="S200" i="5"/>
  <c r="S199" i="5"/>
  <c r="S198" i="5"/>
  <c r="S197" i="5"/>
  <c r="S196" i="5"/>
  <c r="S195" i="5"/>
  <c r="S185" i="5"/>
  <c r="S184" i="5"/>
  <c r="S183" i="5"/>
  <c r="S182" i="5"/>
  <c r="S181" i="5"/>
  <c r="S175" i="5"/>
  <c r="S174" i="5"/>
  <c r="S173" i="5"/>
  <c r="S172" i="5"/>
  <c r="S171" i="5"/>
  <c r="S165" i="5"/>
  <c r="S164" i="5"/>
  <c r="S163" i="5"/>
  <c r="S162" i="5"/>
  <c r="S161" i="5"/>
  <c r="S155" i="5"/>
  <c r="S154" i="5"/>
  <c r="S153" i="5"/>
  <c r="S152" i="5"/>
  <c r="S151" i="5"/>
  <c r="S150" i="5"/>
  <c r="S149" i="5"/>
  <c r="S148" i="5"/>
  <c r="S147" i="5"/>
  <c r="S137" i="5"/>
  <c r="S136" i="5"/>
  <c r="S133" i="5"/>
  <c r="S132" i="5"/>
  <c r="S129" i="5"/>
  <c r="S128" i="5"/>
  <c r="S127" i="5"/>
  <c r="S126" i="5"/>
  <c r="S125" i="5"/>
  <c r="S124" i="5"/>
  <c r="S123" i="5"/>
  <c r="S122" i="5"/>
  <c r="S121" i="5"/>
  <c r="S120" i="5"/>
  <c r="S119" i="5"/>
  <c r="S118" i="5"/>
  <c r="S117" i="5"/>
  <c r="S116" i="5"/>
  <c r="S115" i="5"/>
  <c r="S114" i="5"/>
  <c r="S111" i="5"/>
  <c r="S110" i="5"/>
  <c r="S109" i="5"/>
  <c r="S108" i="5"/>
  <c r="S107" i="5"/>
  <c r="S106" i="5"/>
  <c r="S105" i="5"/>
  <c r="S104" i="5"/>
  <c r="S103" i="5"/>
  <c r="S102" i="5"/>
  <c r="S101" i="5"/>
  <c r="S100" i="5"/>
  <c r="S99" i="5"/>
  <c r="S98" i="5"/>
  <c r="S97" i="5"/>
  <c r="S96" i="5"/>
  <c r="S95" i="5"/>
  <c r="S94" i="5"/>
  <c r="S93" i="5"/>
  <c r="S92" i="5"/>
  <c r="S91" i="5"/>
  <c r="S90" i="5"/>
  <c r="S89" i="5"/>
  <c r="S88" i="5"/>
  <c r="S87" i="5"/>
  <c r="S86" i="5"/>
  <c r="S85" i="5"/>
  <c r="S84" i="5"/>
  <c r="S83" i="5"/>
  <c r="S82" i="5"/>
  <c r="S81" i="5"/>
  <c r="S80" i="5"/>
  <c r="S79" i="5"/>
  <c r="S78" i="5"/>
  <c r="S77" i="5"/>
  <c r="S76" i="5"/>
  <c r="S75" i="5"/>
  <c r="S74" i="5"/>
  <c r="S73" i="5"/>
  <c r="S72" i="5"/>
  <c r="S71" i="5"/>
  <c r="S70" i="5"/>
  <c r="S69" i="5"/>
  <c r="S68" i="5"/>
  <c r="S67" i="5"/>
  <c r="S66" i="5"/>
  <c r="S65" i="5"/>
  <c r="S64" i="5"/>
  <c r="S63" i="5"/>
  <c r="S62" i="5"/>
  <c r="S61" i="5"/>
  <c r="S60" i="5"/>
  <c r="S59" i="5"/>
  <c r="S58" i="5"/>
  <c r="S57" i="5"/>
  <c r="S56" i="5"/>
  <c r="S55" i="5"/>
  <c r="S54" i="5"/>
  <c r="S53" i="5"/>
  <c r="S52" i="5"/>
  <c r="S51" i="5"/>
  <c r="S50" i="5"/>
  <c r="S49" i="5"/>
  <c r="S48" i="5"/>
  <c r="S47" i="5"/>
  <c r="S46" i="5"/>
  <c r="S45" i="5"/>
  <c r="S44" i="5"/>
  <c r="S43" i="5"/>
  <c r="S42" i="5"/>
  <c r="S41" i="5"/>
  <c r="S40" i="5"/>
  <c r="S39" i="5"/>
  <c r="S38" i="5"/>
  <c r="S37" i="5"/>
  <c r="S36" i="5"/>
  <c r="S35" i="5"/>
  <c r="S34" i="5"/>
  <c r="S33" i="5"/>
  <c r="S32" i="5"/>
  <c r="S31" i="5"/>
  <c r="S30" i="5"/>
  <c r="S29" i="5"/>
  <c r="S28" i="5"/>
  <c r="S27" i="5"/>
  <c r="S26" i="5"/>
  <c r="S25" i="5"/>
  <c r="S24" i="5"/>
  <c r="S23" i="5"/>
  <c r="S22" i="5"/>
  <c r="S21" i="5"/>
  <c r="S20" i="5"/>
  <c r="S19" i="5"/>
  <c r="S18" i="5"/>
  <c r="S17" i="5"/>
  <c r="S15" i="5"/>
  <c r="S14" i="5"/>
  <c r="S12" i="5"/>
  <c r="S11" i="5"/>
  <c r="O330" i="5"/>
  <c r="E330" i="5"/>
  <c r="C330" i="5"/>
  <c r="A330" i="5"/>
  <c r="O329" i="5"/>
  <c r="E329" i="5"/>
  <c r="C329" i="5"/>
  <c r="A329" i="5"/>
  <c r="O328" i="5"/>
  <c r="E328" i="5"/>
  <c r="C328" i="5"/>
  <c r="A328" i="5"/>
  <c r="O327" i="5"/>
  <c r="E327" i="5"/>
  <c r="C327" i="5"/>
  <c r="A327" i="5"/>
  <c r="O326" i="5"/>
  <c r="E326" i="5"/>
  <c r="C326" i="5"/>
  <c r="A326" i="5"/>
  <c r="O325" i="5"/>
  <c r="E325" i="5"/>
  <c r="C325" i="5"/>
  <c r="A325" i="5"/>
  <c r="O324" i="5"/>
  <c r="E324" i="5"/>
  <c r="C324" i="5"/>
  <c r="A324" i="5"/>
  <c r="O323" i="5"/>
  <c r="E323" i="5"/>
  <c r="C323" i="5"/>
  <c r="A323" i="5"/>
  <c r="O322" i="5"/>
  <c r="E322" i="5"/>
  <c r="C322" i="5"/>
  <c r="A322" i="5"/>
  <c r="E321" i="5"/>
  <c r="C321" i="5"/>
  <c r="A321" i="5"/>
  <c r="S190" i="5"/>
  <c r="S192" i="5"/>
  <c r="S255" i="5"/>
  <c r="S142" i="5"/>
  <c r="S156" i="5"/>
  <c r="S188" i="5"/>
  <c r="S177" i="5"/>
  <c r="S176" i="5"/>
  <c r="S145" i="5"/>
  <c r="S143" i="5"/>
  <c r="S160" i="5"/>
  <c r="S257" i="5"/>
  <c r="S191" i="5"/>
  <c r="S166" i="5"/>
  <c r="S13" i="5"/>
  <c r="S170" i="5"/>
  <c r="S179" i="5"/>
  <c r="S135" i="5"/>
  <c r="S194" i="5"/>
  <c r="S169" i="5"/>
  <c r="S187" i="5"/>
  <c r="S157" i="5"/>
  <c r="S130" i="5"/>
  <c r="S258" i="5"/>
  <c r="S144" i="5"/>
  <c r="S167" i="5"/>
  <c r="S259" i="5"/>
  <c r="S138" i="5"/>
  <c r="S146" i="5"/>
  <c r="S159" i="5"/>
  <c r="S168" i="5"/>
  <c r="S140" i="5"/>
  <c r="S131" i="5"/>
  <c r="S186" i="5"/>
  <c r="S178" i="5"/>
  <c r="S254" i="5"/>
  <c r="S189" i="5"/>
  <c r="S180" i="5"/>
  <c r="S16" i="5"/>
  <c r="S139" i="5"/>
  <c r="S158" i="5"/>
  <c r="S193" i="5"/>
  <c r="S134" i="5"/>
  <c r="S256" i="5"/>
  <c r="S141" i="5"/>
  <c r="O320" i="5" l="1"/>
  <c r="E320" i="5"/>
  <c r="C320" i="5"/>
  <c r="A320" i="5"/>
  <c r="O319" i="5"/>
  <c r="E319" i="5"/>
  <c r="C319" i="5"/>
  <c r="A319" i="5"/>
  <c r="O318" i="5"/>
  <c r="E318" i="5"/>
  <c r="C318" i="5"/>
  <c r="A318" i="5"/>
  <c r="O317" i="5"/>
  <c r="E317" i="5"/>
  <c r="C317" i="5"/>
  <c r="A317" i="5"/>
  <c r="O316" i="5"/>
  <c r="E316" i="5"/>
  <c r="C316" i="5"/>
  <c r="A316" i="5"/>
  <c r="O315" i="5"/>
  <c r="E315" i="5"/>
  <c r="C315" i="5"/>
  <c r="A315" i="5"/>
  <c r="O314" i="5"/>
  <c r="E314" i="5"/>
  <c r="C314" i="5"/>
  <c r="A314" i="5"/>
  <c r="O313" i="5"/>
  <c r="E313" i="5"/>
  <c r="C313" i="5"/>
  <c r="A313" i="5"/>
  <c r="O312" i="5"/>
  <c r="E312" i="5"/>
  <c r="C312" i="5"/>
  <c r="A312" i="5"/>
  <c r="O311" i="5"/>
  <c r="E311" i="5"/>
  <c r="C311" i="5"/>
  <c r="A311" i="5"/>
  <c r="C74" i="1"/>
  <c r="C75" i="1"/>
  <c r="C79" i="1"/>
  <c r="C78" i="1"/>
  <c r="O253" i="5" l="1"/>
  <c r="E253" i="5"/>
  <c r="C253" i="5"/>
  <c r="A253" i="5"/>
  <c r="O252" i="5"/>
  <c r="E252" i="5"/>
  <c r="C252" i="5"/>
  <c r="A252" i="5"/>
  <c r="O251" i="5"/>
  <c r="E251" i="5"/>
  <c r="C251" i="5"/>
  <c r="A251" i="5"/>
  <c r="O239" i="5"/>
  <c r="E239" i="5"/>
  <c r="C239" i="5"/>
  <c r="A239" i="5"/>
  <c r="O238" i="5"/>
  <c r="E238" i="5"/>
  <c r="C238" i="5"/>
  <c r="A238" i="5"/>
  <c r="O237" i="5"/>
  <c r="E237" i="5"/>
  <c r="C237" i="5"/>
  <c r="A237" i="5"/>
  <c r="O248" i="5"/>
  <c r="E248" i="5"/>
  <c r="C248" i="5"/>
  <c r="A248" i="5"/>
  <c r="O247" i="5"/>
  <c r="E247" i="5"/>
  <c r="C247" i="5"/>
  <c r="A247" i="5"/>
  <c r="O246" i="5"/>
  <c r="E246" i="5"/>
  <c r="C246" i="5"/>
  <c r="A246" i="5"/>
  <c r="O245" i="5"/>
  <c r="E245" i="5"/>
  <c r="C245" i="5"/>
  <c r="A245" i="5"/>
  <c r="O224" i="5"/>
  <c r="E224" i="5"/>
  <c r="C224" i="5"/>
  <c r="A224" i="5"/>
  <c r="O310" i="5"/>
  <c r="E310" i="5"/>
  <c r="C310" i="5"/>
  <c r="A310" i="5"/>
  <c r="O309" i="5"/>
  <c r="E309" i="5"/>
  <c r="C309" i="5"/>
  <c r="A309" i="5"/>
  <c r="O308" i="5"/>
  <c r="E308" i="5"/>
  <c r="C308" i="5"/>
  <c r="A308" i="5"/>
  <c r="O307" i="5"/>
  <c r="E307" i="5"/>
  <c r="C307" i="5"/>
  <c r="A307" i="5"/>
  <c r="O306" i="5"/>
  <c r="E306" i="5"/>
  <c r="C306" i="5"/>
  <c r="A306" i="5"/>
  <c r="O305" i="5"/>
  <c r="E305" i="5"/>
  <c r="C305" i="5"/>
  <c r="A305" i="5"/>
  <c r="O304" i="5"/>
  <c r="E304" i="5"/>
  <c r="C304" i="5"/>
  <c r="A304" i="5"/>
  <c r="O303" i="5"/>
  <c r="E303" i="5"/>
  <c r="C303" i="5"/>
  <c r="A303" i="5"/>
  <c r="O302" i="5"/>
  <c r="E302" i="5"/>
  <c r="C302" i="5"/>
  <c r="A302" i="5"/>
  <c r="O301" i="5"/>
  <c r="E301" i="5"/>
  <c r="C301" i="5"/>
  <c r="A301" i="5"/>
  <c r="E300" i="5" l="1"/>
  <c r="C300" i="5"/>
  <c r="A300" i="5"/>
  <c r="E299" i="5"/>
  <c r="C299" i="5"/>
  <c r="A299" i="5"/>
  <c r="E298" i="5"/>
  <c r="C298" i="5"/>
  <c r="A298" i="5"/>
  <c r="E297" i="5"/>
  <c r="C297" i="5"/>
  <c r="A297" i="5"/>
  <c r="E296" i="5"/>
  <c r="C296" i="5"/>
  <c r="A296" i="5"/>
  <c r="E265" i="5"/>
  <c r="C265" i="5"/>
  <c r="A265" i="5"/>
  <c r="E264" i="5"/>
  <c r="C264" i="5"/>
  <c r="A264" i="5"/>
  <c r="E263" i="5"/>
  <c r="C263" i="5"/>
  <c r="A263" i="5"/>
  <c r="E262" i="5"/>
  <c r="C262" i="5"/>
  <c r="A262" i="5"/>
  <c r="E261" i="5"/>
  <c r="C261" i="5"/>
  <c r="A261" i="5"/>
  <c r="E260" i="5"/>
  <c r="C260" i="5"/>
  <c r="A260" i="5"/>
  <c r="O259" i="5"/>
  <c r="E259" i="5"/>
  <c r="C259" i="5"/>
  <c r="A259" i="5"/>
  <c r="O258" i="5"/>
  <c r="E258" i="5"/>
  <c r="C258" i="5"/>
  <c r="A258" i="5"/>
  <c r="O257" i="5"/>
  <c r="E257" i="5"/>
  <c r="C257" i="5"/>
  <c r="A257" i="5"/>
  <c r="O256" i="5"/>
  <c r="E256" i="5"/>
  <c r="C256" i="5"/>
  <c r="A256" i="5"/>
  <c r="O255" i="5"/>
  <c r="E255" i="5"/>
  <c r="C255" i="5"/>
  <c r="A255" i="5"/>
  <c r="O254" i="5"/>
  <c r="E254" i="5"/>
  <c r="C254" i="5"/>
  <c r="A254" i="5"/>
  <c r="O250" i="5"/>
  <c r="E250" i="5"/>
  <c r="C250" i="5"/>
  <c r="A250" i="5"/>
  <c r="O249" i="5"/>
  <c r="E249" i="5"/>
  <c r="C249" i="5"/>
  <c r="A249" i="5"/>
  <c r="O244" i="5"/>
  <c r="E244" i="5"/>
  <c r="C244" i="5"/>
  <c r="A244" i="5"/>
  <c r="O243" i="5"/>
  <c r="E243" i="5"/>
  <c r="C243" i="5"/>
  <c r="A243" i="5"/>
  <c r="O242" i="5"/>
  <c r="E242" i="5"/>
  <c r="C242" i="5"/>
  <c r="A242" i="5"/>
  <c r="O241" i="5"/>
  <c r="E241" i="5"/>
  <c r="C241" i="5"/>
  <c r="A241" i="5"/>
  <c r="O240" i="5"/>
  <c r="E240" i="5"/>
  <c r="C240" i="5"/>
  <c r="A240" i="5"/>
  <c r="O236" i="5"/>
  <c r="E236" i="5"/>
  <c r="C236" i="5"/>
  <c r="A236" i="5"/>
  <c r="O235" i="5"/>
  <c r="E235" i="5"/>
  <c r="C235" i="5"/>
  <c r="A235" i="5"/>
  <c r="O234" i="5"/>
  <c r="E234" i="5"/>
  <c r="C234" i="5"/>
  <c r="A234" i="5"/>
  <c r="O233" i="5"/>
  <c r="E233" i="5"/>
  <c r="C233" i="5"/>
  <c r="A233" i="5"/>
  <c r="O232" i="5"/>
  <c r="E232" i="5"/>
  <c r="C232" i="5"/>
  <c r="A232" i="5"/>
  <c r="O231" i="5"/>
  <c r="E231" i="5"/>
  <c r="C231" i="5"/>
  <c r="A231" i="5"/>
  <c r="O230" i="5"/>
  <c r="E230" i="5"/>
  <c r="C230" i="5"/>
  <c r="A230" i="5"/>
  <c r="O229" i="5"/>
  <c r="E229" i="5"/>
  <c r="C229" i="5"/>
  <c r="A229" i="5"/>
  <c r="O228" i="5"/>
  <c r="E228" i="5"/>
  <c r="C228" i="5"/>
  <c r="A228" i="5"/>
  <c r="O227" i="5"/>
  <c r="E227" i="5"/>
  <c r="C227" i="5"/>
  <c r="A227" i="5"/>
  <c r="O226" i="5"/>
  <c r="E226" i="5"/>
  <c r="C226" i="5"/>
  <c r="A226" i="5"/>
  <c r="O225" i="5"/>
  <c r="E225" i="5"/>
  <c r="C225" i="5"/>
  <c r="A225" i="5"/>
  <c r="O223" i="5"/>
  <c r="E223" i="5"/>
  <c r="C223" i="5"/>
  <c r="A223" i="5"/>
  <c r="O222" i="5"/>
  <c r="E222" i="5"/>
  <c r="C222" i="5"/>
  <c r="A222" i="5"/>
  <c r="O221" i="5"/>
  <c r="E221" i="5"/>
  <c r="C221" i="5"/>
  <c r="A221" i="5"/>
  <c r="O220" i="5"/>
  <c r="E220" i="5"/>
  <c r="C220" i="5"/>
  <c r="A220" i="5"/>
  <c r="O219" i="5"/>
  <c r="E219" i="5"/>
  <c r="C219" i="5"/>
  <c r="A219" i="5"/>
  <c r="O218" i="5"/>
  <c r="E218" i="5"/>
  <c r="C218" i="5"/>
  <c r="A218" i="5"/>
  <c r="O217" i="5"/>
  <c r="E217" i="5"/>
  <c r="C217" i="5"/>
  <c r="A217" i="5"/>
  <c r="O216" i="5"/>
  <c r="E216" i="5"/>
  <c r="C216" i="5"/>
  <c r="A216" i="5"/>
  <c r="O215" i="5"/>
  <c r="E215" i="5"/>
  <c r="C215" i="5"/>
  <c r="A215" i="5"/>
  <c r="O214" i="5"/>
  <c r="E214" i="5"/>
  <c r="C214" i="5"/>
  <c r="A214" i="5"/>
  <c r="O213" i="5"/>
  <c r="E213" i="5"/>
  <c r="C213" i="5"/>
  <c r="A213" i="5"/>
  <c r="O212" i="5"/>
  <c r="E212" i="5"/>
  <c r="C212" i="5"/>
  <c r="A212" i="5"/>
  <c r="O211" i="5"/>
  <c r="E211" i="5"/>
  <c r="C211" i="5"/>
  <c r="A211" i="5"/>
  <c r="O210" i="5"/>
  <c r="E210" i="5"/>
  <c r="C210" i="5"/>
  <c r="A210" i="5"/>
  <c r="O209" i="5"/>
  <c r="E209" i="5"/>
  <c r="C209" i="5"/>
  <c r="A209" i="5"/>
  <c r="O208" i="5"/>
  <c r="E208" i="5"/>
  <c r="C208" i="5"/>
  <c r="A208" i="5"/>
  <c r="O207" i="5"/>
  <c r="E207" i="5"/>
  <c r="C207" i="5"/>
  <c r="A207" i="5"/>
  <c r="O206" i="5"/>
  <c r="E206" i="5"/>
  <c r="C206" i="5"/>
  <c r="A206" i="5"/>
  <c r="O205" i="5"/>
  <c r="E205" i="5"/>
  <c r="C205" i="5"/>
  <c r="A205" i="5"/>
  <c r="O204" i="5"/>
  <c r="E204" i="5"/>
  <c r="C204" i="5"/>
  <c r="A204" i="5"/>
  <c r="O194" i="5"/>
  <c r="E194" i="5"/>
  <c r="C194" i="5"/>
  <c r="A194" i="5"/>
  <c r="O193" i="5"/>
  <c r="E193" i="5"/>
  <c r="C193" i="5"/>
  <c r="A193" i="5"/>
  <c r="O192" i="5"/>
  <c r="E192" i="5"/>
  <c r="C192" i="5"/>
  <c r="A192" i="5"/>
  <c r="O191" i="5"/>
  <c r="E191" i="5"/>
  <c r="C191" i="5"/>
  <c r="A191" i="5"/>
  <c r="O203" i="5"/>
  <c r="E203" i="5"/>
  <c r="C203" i="5"/>
  <c r="A203" i="5"/>
  <c r="O202" i="5"/>
  <c r="E202" i="5"/>
  <c r="C202" i="5"/>
  <c r="A202" i="5"/>
  <c r="O201" i="5"/>
  <c r="E201" i="5"/>
  <c r="C201" i="5"/>
  <c r="A201" i="5"/>
  <c r="O200" i="5"/>
  <c r="E200" i="5"/>
  <c r="C200" i="5"/>
  <c r="A200" i="5"/>
  <c r="O300" i="5"/>
  <c r="O298" i="5"/>
  <c r="O296" i="5"/>
  <c r="O299" i="5"/>
  <c r="O297" i="5"/>
  <c r="O264" i="5"/>
  <c r="O262" i="5"/>
  <c r="O260" i="5"/>
  <c r="O261" i="5"/>
  <c r="O265" i="5"/>
  <c r="O263" i="5"/>
  <c r="C58" i="1"/>
  <c r="C61" i="1"/>
  <c r="C70" i="1"/>
  <c r="C56" i="1"/>
  <c r="C65" i="1"/>
  <c r="C60" i="1"/>
  <c r="C76" i="1"/>
  <c r="C63" i="1"/>
  <c r="C59" i="1"/>
  <c r="C62" i="1"/>
  <c r="C64" i="1"/>
  <c r="C69" i="1"/>
  <c r="C57" i="1"/>
  <c r="C77" i="1"/>
  <c r="C73" i="1"/>
  <c r="O199" i="5" l="1"/>
  <c r="E199" i="5"/>
  <c r="C199" i="5"/>
  <c r="A199" i="5"/>
  <c r="O198" i="5"/>
  <c r="E198" i="5"/>
  <c r="C198" i="5"/>
  <c r="A198" i="5"/>
  <c r="O197" i="5"/>
  <c r="E197" i="5"/>
  <c r="C197" i="5"/>
  <c r="A197" i="5"/>
  <c r="O196" i="5"/>
  <c r="E196" i="5"/>
  <c r="C196" i="5"/>
  <c r="A196" i="5"/>
  <c r="O195" i="5"/>
  <c r="E195" i="5"/>
  <c r="C195" i="5"/>
  <c r="A195" i="5"/>
  <c r="O190" i="5"/>
  <c r="E190" i="5"/>
  <c r="C190" i="5"/>
  <c r="A190" i="5"/>
  <c r="O189" i="5"/>
  <c r="E189" i="5"/>
  <c r="C189" i="5"/>
  <c r="A189" i="5"/>
  <c r="O188" i="5"/>
  <c r="E188" i="5"/>
  <c r="C188" i="5"/>
  <c r="A188" i="5"/>
  <c r="O187" i="5"/>
  <c r="E187" i="5"/>
  <c r="C187" i="5"/>
  <c r="A187" i="5"/>
  <c r="O186" i="5"/>
  <c r="E186" i="5"/>
  <c r="C186" i="5"/>
  <c r="A186" i="5"/>
  <c r="O185" i="5"/>
  <c r="E185" i="5"/>
  <c r="C185" i="5"/>
  <c r="A185" i="5"/>
  <c r="O184" i="5"/>
  <c r="E184" i="5"/>
  <c r="C184" i="5"/>
  <c r="A184" i="5"/>
  <c r="O183" i="5"/>
  <c r="E183" i="5"/>
  <c r="C183" i="5"/>
  <c r="A183" i="5"/>
  <c r="O182" i="5"/>
  <c r="E182" i="5"/>
  <c r="C182" i="5"/>
  <c r="A182" i="5"/>
  <c r="O181" i="5"/>
  <c r="E181" i="5"/>
  <c r="C181" i="5"/>
  <c r="A181" i="5"/>
  <c r="O180" i="5"/>
  <c r="E180" i="5"/>
  <c r="C180" i="5"/>
  <c r="A180" i="5"/>
  <c r="O179" i="5"/>
  <c r="E179" i="5"/>
  <c r="C179" i="5"/>
  <c r="A179" i="5"/>
  <c r="O178" i="5"/>
  <c r="E178" i="5"/>
  <c r="C178" i="5"/>
  <c r="A178" i="5"/>
  <c r="O177" i="5"/>
  <c r="E177" i="5"/>
  <c r="C177" i="5"/>
  <c r="A177" i="5"/>
  <c r="O176" i="5"/>
  <c r="E176" i="5"/>
  <c r="C176" i="5"/>
  <c r="A176" i="5"/>
  <c r="C175" i="5"/>
  <c r="C174" i="5"/>
  <c r="C173" i="5"/>
  <c r="C172" i="5"/>
  <c r="C171" i="5"/>
  <c r="C170" i="5"/>
  <c r="C169" i="5"/>
  <c r="C168" i="5"/>
  <c r="C167" i="5"/>
  <c r="C166" i="5"/>
  <c r="C165" i="5"/>
  <c r="C164" i="5"/>
  <c r="C163" i="5"/>
  <c r="C162" i="5"/>
  <c r="C161" i="5"/>
  <c r="C160" i="5"/>
  <c r="C159" i="5"/>
  <c r="C158" i="5"/>
  <c r="C157" i="5"/>
  <c r="C156" i="5"/>
  <c r="C155" i="5"/>
  <c r="C154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O175" i="5"/>
  <c r="E175" i="5"/>
  <c r="A175" i="5"/>
  <c r="O174" i="5"/>
  <c r="E174" i="5"/>
  <c r="A174" i="5"/>
  <c r="O173" i="5"/>
  <c r="E173" i="5"/>
  <c r="A173" i="5"/>
  <c r="O172" i="5"/>
  <c r="E172" i="5"/>
  <c r="A172" i="5"/>
  <c r="O171" i="5"/>
  <c r="E171" i="5"/>
  <c r="A171" i="5"/>
  <c r="C52" i="1"/>
  <c r="C55" i="1"/>
  <c r="C54" i="1"/>
  <c r="C53" i="1"/>
  <c r="E170" i="5" l="1"/>
  <c r="A170" i="5"/>
  <c r="E169" i="5"/>
  <c r="A169" i="5"/>
  <c r="E168" i="5"/>
  <c r="A168" i="5"/>
  <c r="E167" i="5"/>
  <c r="A167" i="5"/>
  <c r="E166" i="5"/>
  <c r="A166" i="5"/>
  <c r="A165" i="5"/>
  <c r="E165" i="5"/>
  <c r="O170" i="5"/>
  <c r="O168" i="5"/>
  <c r="O166" i="5"/>
  <c r="O167" i="5"/>
  <c r="O169" i="5"/>
  <c r="E164" i="5"/>
  <c r="A164" i="5"/>
  <c r="E163" i="5"/>
  <c r="A163" i="5"/>
  <c r="O160" i="5"/>
  <c r="E160" i="5"/>
  <c r="A160" i="5"/>
  <c r="O159" i="5"/>
  <c r="E159" i="5"/>
  <c r="A159" i="5"/>
  <c r="O158" i="5"/>
  <c r="E158" i="5"/>
  <c r="A158" i="5"/>
  <c r="E155" i="5"/>
  <c r="A155" i="5"/>
  <c r="E154" i="5"/>
  <c r="A154" i="5"/>
  <c r="E153" i="5"/>
  <c r="A153" i="5"/>
  <c r="E152" i="5"/>
  <c r="A152" i="5"/>
  <c r="E151" i="5"/>
  <c r="A151" i="5"/>
  <c r="E150" i="5"/>
  <c r="A150" i="5"/>
  <c r="E149" i="5"/>
  <c r="A149" i="5"/>
  <c r="O146" i="5"/>
  <c r="E146" i="5"/>
  <c r="A146" i="5"/>
  <c r="O145" i="5"/>
  <c r="E145" i="5"/>
  <c r="A145" i="5"/>
  <c r="O144" i="5"/>
  <c r="E144" i="5"/>
  <c r="A144" i="5"/>
  <c r="O143" i="5"/>
  <c r="E143" i="5"/>
  <c r="A143" i="5"/>
  <c r="O142" i="5"/>
  <c r="E142" i="5"/>
  <c r="A142" i="5"/>
  <c r="O141" i="5"/>
  <c r="E141" i="5"/>
  <c r="A141" i="5"/>
  <c r="O140" i="5"/>
  <c r="E140" i="5"/>
  <c r="A140" i="5"/>
  <c r="O108" i="5"/>
  <c r="O107" i="5"/>
  <c r="O106" i="5"/>
  <c r="O105" i="5"/>
  <c r="O104" i="5"/>
  <c r="O103" i="5"/>
  <c r="O102" i="5"/>
  <c r="O101" i="5"/>
  <c r="O100" i="5"/>
  <c r="O99" i="5"/>
  <c r="O98" i="5"/>
  <c r="O97" i="5"/>
  <c r="O96" i="5"/>
  <c r="O95" i="5"/>
  <c r="O94" i="5"/>
  <c r="O93" i="5"/>
  <c r="O92" i="5"/>
  <c r="O91" i="5"/>
  <c r="O157" i="5"/>
  <c r="O156" i="5"/>
  <c r="O139" i="5"/>
  <c r="O138" i="5"/>
  <c r="O137" i="5"/>
  <c r="O136" i="5"/>
  <c r="O135" i="5"/>
  <c r="O134" i="5"/>
  <c r="O133" i="5"/>
  <c r="O132" i="5"/>
  <c r="O131" i="5"/>
  <c r="E162" i="5"/>
  <c r="A162" i="5"/>
  <c r="E161" i="5"/>
  <c r="A161" i="5"/>
  <c r="E157" i="5"/>
  <c r="A157" i="5"/>
  <c r="E156" i="5"/>
  <c r="A156" i="5"/>
  <c r="E148" i="5"/>
  <c r="A148" i="5"/>
  <c r="E147" i="5"/>
  <c r="A147" i="5"/>
  <c r="E139" i="5"/>
  <c r="A139" i="5"/>
  <c r="E138" i="5"/>
  <c r="A138" i="5"/>
  <c r="O149" i="5"/>
  <c r="O153" i="5"/>
  <c r="O162" i="5"/>
  <c r="O155" i="5"/>
  <c r="O147" i="5"/>
  <c r="O152" i="5"/>
  <c r="O148" i="5"/>
  <c r="C50" i="1"/>
  <c r="C51" i="1"/>
  <c r="O150" i="5"/>
  <c r="O161" i="5"/>
  <c r="O154" i="5"/>
  <c r="O164" i="5"/>
  <c r="O163" i="5"/>
  <c r="O165" i="5"/>
  <c r="O151" i="5"/>
  <c r="E137" i="5" l="1"/>
  <c r="A137" i="5"/>
  <c r="E136" i="5"/>
  <c r="A136" i="5"/>
  <c r="E135" i="5"/>
  <c r="A135" i="5"/>
  <c r="E134" i="5"/>
  <c r="A134" i="5"/>
  <c r="E133" i="5"/>
  <c r="E132" i="5"/>
  <c r="E131" i="5"/>
  <c r="A133" i="5"/>
  <c r="A131" i="5"/>
  <c r="O130" i="5"/>
  <c r="O129" i="5"/>
  <c r="E130" i="5"/>
  <c r="C129" i="5"/>
  <c r="A132" i="5"/>
  <c r="A130" i="5"/>
  <c r="C45" i="1"/>
  <c r="C46" i="1"/>
  <c r="C44" i="1"/>
  <c r="C48" i="1"/>
  <c r="C47" i="1"/>
  <c r="C49" i="1"/>
  <c r="E108" i="5" l="1"/>
  <c r="C108" i="5"/>
  <c r="A108" i="5"/>
  <c r="E107" i="5"/>
  <c r="C107" i="5"/>
  <c r="A107" i="5"/>
  <c r="E106" i="5"/>
  <c r="C106" i="5"/>
  <c r="A106" i="5"/>
  <c r="E105" i="5"/>
  <c r="C105" i="5"/>
  <c r="A105" i="5"/>
  <c r="E104" i="5"/>
  <c r="C104" i="5"/>
  <c r="A104" i="5"/>
  <c r="E99" i="5"/>
  <c r="C99" i="5"/>
  <c r="A99" i="5"/>
  <c r="E98" i="5"/>
  <c r="C98" i="5"/>
  <c r="A98" i="5"/>
  <c r="E97" i="5"/>
  <c r="C97" i="5"/>
  <c r="A97" i="5"/>
  <c r="E96" i="5"/>
  <c r="C96" i="5"/>
  <c r="A96" i="5"/>
  <c r="E95" i="5"/>
  <c r="C95" i="5"/>
  <c r="A95" i="5"/>
  <c r="E103" i="5"/>
  <c r="E102" i="5"/>
  <c r="E101" i="5"/>
  <c r="E100" i="5"/>
  <c r="E94" i="5"/>
  <c r="E93" i="5"/>
  <c r="E92" i="5"/>
  <c r="E91" i="5"/>
  <c r="C103" i="5"/>
  <c r="C102" i="5"/>
  <c r="C101" i="5"/>
  <c r="C100" i="5"/>
  <c r="C94" i="5"/>
  <c r="C93" i="5"/>
  <c r="C92" i="5"/>
  <c r="C91" i="5"/>
  <c r="A93" i="5"/>
  <c r="A94" i="5"/>
  <c r="A101" i="5"/>
  <c r="A103" i="5"/>
  <c r="A102" i="5"/>
  <c r="A100" i="5"/>
  <c r="A92" i="5"/>
  <c r="A91" i="5"/>
  <c r="E38" i="5"/>
  <c r="C38" i="5"/>
  <c r="A38" i="5"/>
  <c r="E37" i="5"/>
  <c r="C37" i="5"/>
  <c r="A37" i="5"/>
  <c r="C30" i="1"/>
  <c r="C43" i="1"/>
  <c r="O37" i="5"/>
  <c r="C29" i="1"/>
  <c r="O38" i="5"/>
  <c r="C42" i="1"/>
  <c r="S7" i="5" l="1"/>
  <c r="S3" i="5"/>
  <c r="O128" i="5"/>
  <c r="O127" i="5"/>
  <c r="O126" i="5"/>
  <c r="O125" i="5"/>
  <c r="O124" i="5"/>
  <c r="O123" i="5"/>
  <c r="O122" i="5"/>
  <c r="O121" i="5"/>
  <c r="O120" i="5"/>
  <c r="O119" i="5"/>
  <c r="O118" i="5"/>
  <c r="O117" i="5"/>
  <c r="O116" i="5"/>
  <c r="O115" i="5"/>
  <c r="O114" i="5"/>
  <c r="O111" i="5"/>
  <c r="O110" i="5"/>
  <c r="O109" i="5"/>
  <c r="O17" i="5"/>
  <c r="O16" i="5"/>
  <c r="O15" i="5"/>
  <c r="O14" i="5"/>
  <c r="O13" i="5"/>
  <c r="O12" i="5"/>
  <c r="O11" i="5"/>
  <c r="O7" i="5"/>
  <c r="O3" i="5"/>
  <c r="C38" i="1"/>
  <c r="C20" i="1"/>
  <c r="C25" i="1"/>
  <c r="O45" i="5"/>
  <c r="O79" i="5"/>
  <c r="O69" i="5"/>
  <c r="O21" i="5"/>
  <c r="O36" i="5"/>
  <c r="C12" i="1"/>
  <c r="C23" i="1"/>
  <c r="C26" i="1"/>
  <c r="O27" i="5"/>
  <c r="C40" i="1"/>
  <c r="O30" i="5"/>
  <c r="C16" i="1"/>
  <c r="C18" i="1"/>
  <c r="C13" i="1"/>
  <c r="C33" i="1"/>
  <c r="O57" i="5"/>
  <c r="C10" i="1"/>
  <c r="O83" i="5"/>
  <c r="C15" i="1"/>
  <c r="C35" i="1"/>
  <c r="O42" i="5"/>
  <c r="O51" i="5"/>
  <c r="O80" i="5"/>
  <c r="C28" i="1"/>
  <c r="O55" i="5"/>
  <c r="O32" i="5"/>
  <c r="C39" i="1"/>
  <c r="O26" i="5"/>
  <c r="O64" i="5"/>
  <c r="C24" i="1"/>
  <c r="O59" i="5"/>
  <c r="O43" i="5"/>
  <c r="O63" i="5"/>
  <c r="O84" i="5"/>
  <c r="O54" i="5"/>
  <c r="O85" i="5"/>
  <c r="O40" i="5"/>
  <c r="O60" i="5"/>
  <c r="C27" i="1"/>
  <c r="O24" i="5"/>
  <c r="O89" i="5"/>
  <c r="C17" i="1"/>
  <c r="O28" i="5"/>
  <c r="O18" i="5"/>
  <c r="O90" i="5"/>
  <c r="C37" i="1"/>
  <c r="O46" i="5"/>
  <c r="O78" i="5"/>
  <c r="O72" i="5"/>
  <c r="O86" i="5"/>
  <c r="C32" i="1"/>
  <c r="O88" i="5"/>
  <c r="O61" i="5"/>
  <c r="O87" i="5"/>
  <c r="O48" i="5"/>
  <c r="O58" i="5"/>
  <c r="C41" i="1"/>
  <c r="C14" i="1"/>
  <c r="O74" i="5"/>
  <c r="C21" i="1"/>
  <c r="O70" i="5"/>
  <c r="O52" i="5"/>
  <c r="O62" i="5"/>
  <c r="O47" i="5"/>
  <c r="O41" i="5"/>
  <c r="O73" i="5"/>
  <c r="O53" i="5"/>
  <c r="O71" i="5"/>
  <c r="O31" i="5"/>
  <c r="C34" i="1"/>
  <c r="O19" i="5"/>
  <c r="O56" i="5"/>
  <c r="O49" i="5"/>
  <c r="O29" i="5"/>
  <c r="O65" i="5"/>
  <c r="O66" i="5"/>
  <c r="O81" i="5"/>
  <c r="C36" i="1"/>
  <c r="O25" i="5"/>
  <c r="O44" i="5"/>
  <c r="O77" i="5"/>
  <c r="O76" i="5"/>
  <c r="O82" i="5"/>
  <c r="C31" i="1"/>
  <c r="O67" i="5"/>
  <c r="C22" i="1"/>
  <c r="O39" i="5"/>
  <c r="C11" i="1"/>
  <c r="O35" i="5"/>
  <c r="O20" i="5"/>
  <c r="O34" i="5"/>
  <c r="O23" i="5"/>
  <c r="O33" i="5"/>
  <c r="O68" i="5"/>
  <c r="O50" i="5"/>
  <c r="O75" i="5"/>
  <c r="C19" i="1"/>
  <c r="Q2" i="5" l="1"/>
  <c r="M2" i="5"/>
  <c r="E6" i="6"/>
  <c r="O22" i="5"/>
  <c r="C6" i="6"/>
  <c r="E129" i="5" l="1"/>
  <c r="A129" i="5"/>
  <c r="E128" i="5"/>
  <c r="C128" i="5"/>
  <c r="A128" i="5"/>
  <c r="E127" i="5"/>
  <c r="C127" i="5"/>
  <c r="A127" i="5"/>
  <c r="E126" i="5"/>
  <c r="C126" i="5"/>
  <c r="A126" i="5"/>
  <c r="E125" i="5"/>
  <c r="C125" i="5"/>
  <c r="A125" i="5"/>
  <c r="E124" i="5"/>
  <c r="C124" i="5"/>
  <c r="A124" i="5"/>
  <c r="E123" i="5"/>
  <c r="C123" i="5"/>
  <c r="A123" i="5"/>
  <c r="E122" i="5"/>
  <c r="C122" i="5"/>
  <c r="A122" i="5"/>
  <c r="E121" i="5"/>
  <c r="C121" i="5"/>
  <c r="A121" i="5"/>
  <c r="E120" i="5"/>
  <c r="C120" i="5"/>
  <c r="A120" i="5"/>
  <c r="E119" i="5"/>
  <c r="C119" i="5"/>
  <c r="A119" i="5"/>
  <c r="E118" i="5"/>
  <c r="C118" i="5"/>
  <c r="A118" i="5"/>
  <c r="E117" i="5"/>
  <c r="C117" i="5"/>
  <c r="A117" i="5"/>
  <c r="E116" i="5"/>
  <c r="C116" i="5"/>
  <c r="A116" i="5"/>
  <c r="E115" i="5"/>
  <c r="C115" i="5"/>
  <c r="A115" i="5"/>
  <c r="E114" i="5"/>
  <c r="C114" i="5"/>
  <c r="A114" i="5"/>
  <c r="E111" i="5"/>
  <c r="C111" i="5"/>
  <c r="A111" i="5"/>
  <c r="E110" i="5"/>
  <c r="C110" i="5"/>
  <c r="A110" i="5"/>
  <c r="E109" i="5"/>
  <c r="C109" i="5"/>
  <c r="A109" i="5"/>
  <c r="E7" i="6"/>
  <c r="C8" i="6"/>
  <c r="C7" i="6"/>
  <c r="E8" i="6"/>
  <c r="F2" i="5" l="1"/>
  <c r="I2" i="5"/>
  <c r="J2" i="5"/>
  <c r="K2" i="5"/>
  <c r="L2" i="5"/>
  <c r="O2" i="5"/>
  <c r="N2" i="5" s="1"/>
  <c r="A3" i="5"/>
  <c r="C3" i="5"/>
  <c r="E3" i="5"/>
  <c r="H3" i="5"/>
  <c r="A7" i="5"/>
  <c r="C7" i="5"/>
  <c r="E7" i="5"/>
  <c r="I7" i="5"/>
  <c r="A11" i="5"/>
  <c r="C11" i="5"/>
  <c r="E11" i="5"/>
  <c r="A12" i="5"/>
  <c r="C12" i="5"/>
  <c r="E12" i="5"/>
  <c r="A13" i="5"/>
  <c r="C13" i="5"/>
  <c r="E13" i="5"/>
  <c r="A14" i="5"/>
  <c r="C14" i="5"/>
  <c r="E14" i="5"/>
  <c r="A15" i="5"/>
  <c r="C15" i="5"/>
  <c r="E15" i="5"/>
  <c r="A16" i="5"/>
  <c r="C16" i="5"/>
  <c r="E16" i="5"/>
  <c r="A17" i="5"/>
  <c r="C17" i="5"/>
  <c r="E17" i="5"/>
  <c r="A18" i="5"/>
  <c r="C18" i="5"/>
  <c r="E18" i="5"/>
  <c r="A19" i="5"/>
  <c r="C19" i="5"/>
  <c r="E19" i="5"/>
  <c r="A20" i="5"/>
  <c r="C20" i="5"/>
  <c r="E20" i="5"/>
  <c r="A21" i="5"/>
  <c r="C21" i="5"/>
  <c r="E21" i="5"/>
  <c r="A22" i="5"/>
  <c r="C22" i="5"/>
  <c r="E22" i="5"/>
  <c r="A23" i="5"/>
  <c r="C23" i="5"/>
  <c r="E23" i="5"/>
  <c r="A24" i="5"/>
  <c r="C24" i="5"/>
  <c r="E24" i="5"/>
  <c r="A25" i="5"/>
  <c r="C25" i="5"/>
  <c r="E25" i="5"/>
  <c r="A26" i="5"/>
  <c r="C26" i="5"/>
  <c r="E26" i="5"/>
  <c r="A27" i="5"/>
  <c r="C27" i="5"/>
  <c r="E27" i="5"/>
  <c r="A28" i="5"/>
  <c r="C28" i="5"/>
  <c r="E28" i="5"/>
  <c r="A29" i="5"/>
  <c r="C29" i="5"/>
  <c r="E29" i="5"/>
  <c r="A30" i="5"/>
  <c r="C30" i="5"/>
  <c r="E30" i="5"/>
  <c r="A31" i="5"/>
  <c r="C31" i="5"/>
  <c r="E31" i="5"/>
  <c r="A32" i="5"/>
  <c r="C32" i="5"/>
  <c r="E32" i="5"/>
  <c r="A33" i="5"/>
  <c r="C33" i="5"/>
  <c r="E33" i="5"/>
  <c r="A34" i="5"/>
  <c r="C34" i="5"/>
  <c r="E34" i="5"/>
  <c r="A35" i="5"/>
  <c r="C35" i="5"/>
  <c r="E35" i="5"/>
  <c r="A36" i="5"/>
  <c r="C36" i="5"/>
  <c r="E36" i="5"/>
  <c r="A39" i="5"/>
  <c r="C39" i="5"/>
  <c r="E39" i="5"/>
  <c r="A40" i="5"/>
  <c r="C40" i="5"/>
  <c r="E40" i="5"/>
  <c r="A41" i="5"/>
  <c r="C41" i="5"/>
  <c r="E41" i="5"/>
  <c r="A42" i="5"/>
  <c r="C42" i="5"/>
  <c r="E42" i="5"/>
  <c r="A43" i="5"/>
  <c r="C43" i="5"/>
  <c r="E43" i="5"/>
  <c r="A44" i="5"/>
  <c r="C44" i="5"/>
  <c r="E44" i="5"/>
  <c r="A45" i="5"/>
  <c r="C45" i="5"/>
  <c r="E45" i="5"/>
  <c r="A46" i="5"/>
  <c r="C46" i="5"/>
  <c r="E46" i="5"/>
  <c r="A47" i="5"/>
  <c r="C47" i="5"/>
  <c r="E47" i="5"/>
  <c r="A48" i="5"/>
  <c r="C48" i="5"/>
  <c r="E48" i="5"/>
  <c r="A49" i="5"/>
  <c r="C49" i="5"/>
  <c r="E49" i="5"/>
  <c r="A50" i="5"/>
  <c r="C50" i="5"/>
  <c r="E50" i="5"/>
  <c r="A51" i="5"/>
  <c r="C51" i="5"/>
  <c r="E51" i="5"/>
  <c r="A52" i="5"/>
  <c r="C52" i="5"/>
  <c r="E52" i="5"/>
  <c r="A53" i="5"/>
  <c r="C53" i="5"/>
  <c r="E53" i="5"/>
  <c r="A54" i="5"/>
  <c r="C54" i="5"/>
  <c r="E54" i="5"/>
  <c r="A55" i="5"/>
  <c r="C55" i="5"/>
  <c r="E55" i="5"/>
  <c r="A56" i="5"/>
  <c r="C56" i="5"/>
  <c r="E56" i="5"/>
  <c r="A57" i="5"/>
  <c r="C57" i="5"/>
  <c r="E57" i="5"/>
  <c r="A58" i="5"/>
  <c r="C58" i="5"/>
  <c r="E58" i="5"/>
  <c r="A59" i="5"/>
  <c r="C59" i="5"/>
  <c r="E59" i="5"/>
  <c r="A60" i="5"/>
  <c r="C60" i="5"/>
  <c r="E60" i="5"/>
  <c r="A61" i="5"/>
  <c r="C61" i="5"/>
  <c r="E61" i="5"/>
  <c r="A62" i="5"/>
  <c r="C62" i="5"/>
  <c r="E62" i="5"/>
  <c r="A63" i="5"/>
  <c r="C63" i="5"/>
  <c r="E63" i="5"/>
  <c r="A64" i="5"/>
  <c r="C64" i="5"/>
  <c r="E64" i="5"/>
  <c r="A65" i="5"/>
  <c r="C65" i="5"/>
  <c r="E65" i="5"/>
  <c r="A66" i="5"/>
  <c r="C66" i="5"/>
  <c r="E66" i="5"/>
  <c r="A67" i="5"/>
  <c r="C67" i="5"/>
  <c r="E67" i="5"/>
  <c r="A68" i="5"/>
  <c r="C68" i="5"/>
  <c r="E68" i="5"/>
  <c r="A69" i="5"/>
  <c r="C69" i="5"/>
  <c r="E69" i="5"/>
  <c r="A70" i="5"/>
  <c r="C70" i="5"/>
  <c r="E70" i="5"/>
  <c r="A71" i="5"/>
  <c r="C71" i="5"/>
  <c r="E71" i="5"/>
  <c r="A72" i="5"/>
  <c r="C72" i="5"/>
  <c r="E72" i="5"/>
  <c r="A73" i="5"/>
  <c r="C73" i="5"/>
  <c r="E73" i="5"/>
  <c r="A74" i="5"/>
  <c r="C74" i="5"/>
  <c r="E74" i="5"/>
  <c r="A75" i="5"/>
  <c r="C75" i="5"/>
  <c r="E75" i="5"/>
  <c r="A76" i="5"/>
  <c r="C76" i="5"/>
  <c r="E76" i="5"/>
  <c r="A77" i="5"/>
  <c r="C77" i="5"/>
  <c r="E77" i="5"/>
  <c r="A78" i="5"/>
  <c r="C78" i="5"/>
  <c r="E78" i="5"/>
  <c r="A79" i="5"/>
  <c r="C79" i="5"/>
  <c r="E79" i="5"/>
  <c r="A80" i="5"/>
  <c r="C80" i="5"/>
  <c r="E80" i="5"/>
  <c r="A81" i="5"/>
  <c r="C81" i="5"/>
  <c r="E81" i="5"/>
  <c r="A82" i="5"/>
  <c r="C82" i="5"/>
  <c r="E82" i="5"/>
  <c r="A83" i="5"/>
  <c r="C83" i="5"/>
  <c r="E83" i="5"/>
  <c r="A84" i="5"/>
  <c r="C84" i="5"/>
  <c r="E84" i="5"/>
  <c r="A85" i="5"/>
  <c r="C85" i="5"/>
  <c r="E85" i="5"/>
  <c r="A86" i="5"/>
  <c r="C86" i="5"/>
  <c r="E86" i="5"/>
  <c r="A87" i="5"/>
  <c r="C87" i="5"/>
  <c r="E87" i="5"/>
  <c r="A88" i="5"/>
  <c r="C88" i="5"/>
  <c r="E88" i="5"/>
  <c r="A89" i="5"/>
  <c r="C89" i="5"/>
  <c r="E89" i="5"/>
  <c r="E90" i="5" l="1"/>
  <c r="C90" i="5"/>
  <c r="A90" i="5"/>
  <c r="W2" i="5" l="1"/>
  <c r="V2" i="5"/>
  <c r="U2" i="5"/>
  <c r="T2" i="5"/>
  <c r="S2" i="5"/>
  <c r="R2" i="5" s="1"/>
  <c r="E2" i="4" l="1"/>
  <c r="D2" i="4" l="1"/>
  <c r="P2" i="5" l="1"/>
  <c r="G6" i="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75B4ECA3-35AF-43AA-8930-3EF0106911FF}">
      <text>
        <r>
          <rPr>
            <sz val="9"/>
            <color indexed="81"/>
            <rFont val="돋움"/>
            <family val="3"/>
            <charset val="129"/>
          </rPr>
          <t>스킬레벨과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대</t>
        </r>
        <r>
          <rPr>
            <sz val="9"/>
            <color indexed="81"/>
            <rFont val="Tahoma"/>
            <family val="2"/>
          </rPr>
          <t xml:space="preserve">1 </t>
        </r>
        <r>
          <rPr>
            <sz val="9"/>
            <color indexed="81"/>
            <rFont val="돋움"/>
            <family val="3"/>
            <charset val="129"/>
          </rPr>
          <t>매칭이면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그렇지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F5" authorId="0" shapeId="0" xr:uid="{6DC87CEE-1ED1-4425-8187-689023E0F43F}">
      <text>
        <r>
          <rPr>
            <sz val="9"/>
            <color indexed="81"/>
            <rFont val="돋움"/>
            <family val="3"/>
            <charset val="129"/>
          </rPr>
          <t>어펙터아이디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 xml:space="preserve">
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생성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솔로로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레벨업하면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
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소멸한다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결국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공버프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우선시해도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
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
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620FA1F7-CD7F-4F88-9B1D-5C88C1BD6CC5}">
      <text>
        <r>
          <rPr>
            <sz val="9"/>
            <color indexed="81"/>
            <rFont val="돋움"/>
            <family val="3"/>
            <charset val="129"/>
          </rPr>
          <t>컨티뉴어스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액터상태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겹침가능이고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생성하고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생성된다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묶음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지정해주면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I4" authorId="0" shapeId="0" xr:uid="{3DCCC041-A7A9-4839-B725-990D72DC5551}">
      <text>
        <r>
          <rPr>
            <sz val="9"/>
            <color indexed="81"/>
            <rFont val="Tahoma"/>
            <family val="2"/>
          </rPr>
          <t xml:space="preserve">compareType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</text>
    </comment>
  </commentList>
</comments>
</file>

<file path=xl/sharedStrings.xml><?xml version="1.0" encoding="utf-8"?>
<sst xmlns="http://schemas.openxmlformats.org/spreadsheetml/2006/main" count="1186" uniqueCount="452">
  <si>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</si>
  <si>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</si>
  <si>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</si>
  <si>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</si>
  <si>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</si>
  <si>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</si>
  <si>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</si>
  <si>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</si>
  <si>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</si>
  <si>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  <phoneticPr fontId="1" type="noConversion"/>
  </si>
  <si>
    <t>affectorId</t>
    <phoneticPr fontId="1" type="noConversion"/>
  </si>
  <si>
    <t>affectorId_Verify</t>
    <phoneticPr fontId="1" type="noConversion"/>
  </si>
  <si>
    <t>value</t>
    <phoneticPr fontId="1" type="noConversion"/>
  </si>
  <si>
    <t>BaseDamage</t>
    <phoneticPr fontId="1" type="noConversion"/>
  </si>
  <si>
    <t>id|String</t>
    <phoneticPr fontId="1" type="noConversion"/>
  </si>
  <si>
    <t>conditionId|Int</t>
    <phoneticPr fontId="1" type="noConversion"/>
  </si>
  <si>
    <t>AttackerHp&lt;=10Percent</t>
    <phoneticPr fontId="1" type="noConversion"/>
  </si>
  <si>
    <t>AttackerHp&lt;=20Percent</t>
    <phoneticPr fontId="1" type="noConversion"/>
  </si>
  <si>
    <t>AttackerHp&lt;=30Percent</t>
    <phoneticPr fontId="1" type="noConversion"/>
  </si>
  <si>
    <t>skillLevel2AffectorLevel|String</t>
    <phoneticPr fontId="1" type="noConversion"/>
  </si>
  <si>
    <t>MoveToTarget</t>
  </si>
  <si>
    <t>DotDamage</t>
  </si>
  <si>
    <t>ChangeActorStatus</t>
  </si>
  <si>
    <t>DropItem</t>
  </si>
  <si>
    <t>ChangeAction</t>
  </si>
  <si>
    <t>AddForce</t>
  </si>
  <si>
    <t>BaseDamage</t>
  </si>
  <si>
    <t>AddActorState</t>
  </si>
  <si>
    <t>affectorValueId|String</t>
    <phoneticPr fontId="1" type="noConversion"/>
  </si>
  <si>
    <t>level|Int</t>
    <phoneticPr fontId="1" type="noConversion"/>
  </si>
  <si>
    <t>NormalAttack01</t>
    <phoneticPr fontId="1" type="noConversion"/>
  </si>
  <si>
    <t>value|String</t>
    <phoneticPr fontId="1" type="noConversion"/>
  </si>
  <si>
    <t>compareType|Int</t>
    <phoneticPr fontId="1" type="noConversion"/>
  </si>
  <si>
    <t>&lt;</t>
    <phoneticPr fontId="1" type="noConversion"/>
  </si>
  <si>
    <t>&gt;</t>
    <phoneticPr fontId="1" type="noConversion"/>
  </si>
  <si>
    <t>&lt;=</t>
    <phoneticPr fontId="1" type="noConversion"/>
  </si>
  <si>
    <t>&gt;=</t>
    <phoneticPr fontId="1" type="noConversion"/>
  </si>
  <si>
    <t>conditionValueId|String!</t>
    <phoneticPr fontId="1" type="noConversion"/>
  </si>
  <si>
    <t>공격자의 고유 게이지의 퍼센트가</t>
    <phoneticPr fontId="1" type="noConversion"/>
  </si>
  <si>
    <t>공격자와 피격자와의 거리가</t>
    <phoneticPr fontId="1" type="noConversion"/>
  </si>
  <si>
    <t>공격자의 Hp 비율이</t>
    <phoneticPr fontId="1" type="noConversion"/>
  </si>
  <si>
    <t>피격자의 HP 비율이</t>
    <phoneticPr fontId="1" type="noConversion"/>
  </si>
  <si>
    <t>지속성가능여부</t>
    <phoneticPr fontId="1" type="noConversion"/>
  </si>
  <si>
    <t>actorStateId|String</t>
    <phoneticPr fontId="1" type="noConversion"/>
  </si>
  <si>
    <t>condition</t>
    <phoneticPr fontId="1" type="noConversion"/>
  </si>
  <si>
    <t>condition_Verify</t>
    <phoneticPr fontId="1" type="noConversion"/>
  </si>
  <si>
    <t>공격자의 Hp 비율이</t>
  </si>
  <si>
    <t>compareType</t>
    <phoneticPr fontId="1" type="noConversion"/>
  </si>
  <si>
    <t>affectId참고</t>
    <phoneticPr fontId="1" type="noConversion"/>
  </si>
  <si>
    <t>compareType_Verify</t>
    <phoneticPr fontId="1" type="noConversion"/>
  </si>
  <si>
    <t>&lt;=</t>
  </si>
  <si>
    <t>value액터상태검증</t>
    <phoneticPr fontId="1" type="noConversion"/>
  </si>
  <si>
    <t>continuousAffectorId검증</t>
    <phoneticPr fontId="1" type="noConversion"/>
  </si>
  <si>
    <t>어펙터설명참고</t>
    <phoneticPr fontId="1" type="noConversion"/>
  </si>
  <si>
    <t>컨디션밸류4개검증</t>
    <phoneticPr fontId="1" type="noConversion"/>
  </si>
  <si>
    <t>CannotAction</t>
  </si>
  <si>
    <t>CannotMove</t>
  </si>
  <si>
    <t>DefaultContainer</t>
  </si>
  <si>
    <t>Heal</t>
  </si>
  <si>
    <t>AddAffectorHitObject</t>
  </si>
  <si>
    <t>affectorId</t>
    <phoneticPr fontId="1" type="noConversion"/>
  </si>
  <si>
    <t>다단히트 시
연속 대미지</t>
    <phoneticPr fontId="1" type="noConversion"/>
  </si>
  <si>
    <t>단일 대미지 배율</t>
    <phoneticPr fontId="1" type="noConversion"/>
  </si>
  <si>
    <t>지속시간
무제한은 -1</t>
    <phoneticPr fontId="1" type="noConversion"/>
  </si>
  <si>
    <t>드랍할 프리팹</t>
    <phoneticPr fontId="1" type="noConversion"/>
  </si>
  <si>
    <t>액션을 변경</t>
    <phoneticPr fontId="1" type="noConversion"/>
  </si>
  <si>
    <t>힘을 줘서 밀어낸다</t>
    <phoneticPr fontId="1" type="noConversion"/>
  </si>
  <si>
    <t>기본 대미지 계산식</t>
    <phoneticPr fontId="1" type="noConversion"/>
  </si>
  <si>
    <t>도트형 대미지 계산식</t>
    <phoneticPr fontId="1" type="noConversion"/>
  </si>
  <si>
    <t>특정 위치로 이동</t>
    <phoneticPr fontId="1" type="noConversion"/>
  </si>
  <si>
    <t>액터상태를 유발</t>
    <phoneticPr fontId="1" type="noConversion"/>
  </si>
  <si>
    <t>1: 다단히트</t>
    <phoneticPr fontId="1" type="noConversion"/>
  </si>
  <si>
    <t>자신HP의
퍼센트량</t>
    <phoneticPr fontId="1" type="noConversion"/>
  </si>
  <si>
    <t>액터스탯 변경</t>
    <phoneticPr fontId="1" type="noConversion"/>
  </si>
  <si>
    <t>아이템을 드랍하게 함</t>
    <phoneticPr fontId="1" type="noConversion"/>
  </si>
  <si>
    <t>액션 불가</t>
    <phoneticPr fontId="1" type="noConversion"/>
  </si>
  <si>
    <t>이동 불가</t>
    <phoneticPr fontId="1" type="noConversion"/>
  </si>
  <si>
    <t>껍질만 있는 컨테이너
틱 중에 딱히 하는 일이 없는
지속 어펙터에 사용</t>
    <phoneticPr fontId="1" type="noConversion"/>
  </si>
  <si>
    <t>회복</t>
    <phoneticPr fontId="1" type="noConversion"/>
  </si>
  <si>
    <t>iValue3|Int</t>
    <phoneticPr fontId="1" type="noConversion"/>
  </si>
  <si>
    <t>sValue3|String</t>
    <phoneticPr fontId="1" type="noConversion"/>
  </si>
  <si>
    <t>액터상태아이디</t>
    <phoneticPr fontId="1" type="noConversion"/>
  </si>
  <si>
    <t>continuousAffectorValueId|String!</t>
    <phoneticPr fontId="1" type="noConversion"/>
  </si>
  <si>
    <t>공격자가 액터상태 보유</t>
    <phoneticPr fontId="1" type="noConversion"/>
  </si>
  <si>
    <t>피격자가 액터상태 보유</t>
    <phoneticPr fontId="1" type="noConversion"/>
  </si>
  <si>
    <t>공격자가 어펙터밸류(컨티뉴어스) 보유</t>
    <phoneticPr fontId="1" type="noConversion"/>
  </si>
  <si>
    <t>피격자가 어펙터밸류(컨티뉴어스) 보유</t>
    <phoneticPr fontId="1" type="noConversion"/>
  </si>
  <si>
    <t>공격자의 필살게이지 현재량 퍼센트가</t>
    <phoneticPr fontId="1" type="noConversion"/>
  </si>
  <si>
    <t>기획설명</t>
    <phoneticPr fontId="1" type="noConversion"/>
  </si>
  <si>
    <t>Char003Poison</t>
    <phoneticPr fontId="1" type="noConversion"/>
  </si>
  <si>
    <t>캐3의 고유 독. 피격자의 독을 파악하기 위해 사용</t>
    <phoneticPr fontId="1" type="noConversion"/>
  </si>
  <si>
    <t>어펙터밸류4개검증</t>
    <phoneticPr fontId="1" type="noConversion"/>
  </si>
  <si>
    <t>지속횟수</t>
    <phoneticPr fontId="1" type="noConversion"/>
  </si>
  <si>
    <t>CallAffectorValue</t>
    <phoneticPr fontId="1" type="noConversion"/>
  </si>
  <si>
    <t>특정 어펙터를 호출함</t>
    <phoneticPr fontId="1" type="noConversion"/>
  </si>
  <si>
    <t>1: 대미지 처리 후 온킬 여부</t>
    <phoneticPr fontId="1" type="noConversion"/>
  </si>
  <si>
    <t>1: 대미지 처리 후 온다이 여부</t>
    <phoneticPr fontId="1" type="noConversion"/>
  </si>
  <si>
    <t>3.HP&lt;= 수치</t>
    <phoneticPr fontId="1" type="noConversion"/>
  </si>
  <si>
    <t>CallAffectorValue</t>
  </si>
  <si>
    <t>온킬 시 불려질
어펙터밸류 아이디들</t>
    <phoneticPr fontId="1" type="noConversion"/>
  </si>
  <si>
    <t>Invincible</t>
    <phoneticPr fontId="1" type="noConversion"/>
  </si>
  <si>
    <t>루프 지속 이펙트</t>
    <phoneticPr fontId="1" type="noConversion"/>
  </si>
  <si>
    <t>sValue4|String</t>
    <phoneticPr fontId="1" type="noConversion"/>
  </si>
  <si>
    <t>틱당 이펙트</t>
    <phoneticPr fontId="1" type="noConversion"/>
  </si>
  <si>
    <t>CountBarrier</t>
    <phoneticPr fontId="1" type="noConversion"/>
  </si>
  <si>
    <t>1: 회피무시</t>
    <phoneticPr fontId="1" type="noConversion"/>
  </si>
  <si>
    <t>추가 피격 이벤트 이펙트</t>
    <phoneticPr fontId="1" type="noConversion"/>
  </si>
  <si>
    <t>루프 지속 및
피격 변경 이펙트</t>
    <phoneticPr fontId="1" type="noConversion"/>
  </si>
  <si>
    <t>피격받아 종료할 지속횟수</t>
    <phoneticPr fontId="1" type="noConversion"/>
  </si>
  <si>
    <t>평타 히트오브젝트에
특정 어펙터밸류를 부여함</t>
    <phoneticPr fontId="1" type="noConversion"/>
  </si>
  <si>
    <t>InvincibleTortoise</t>
  </si>
  <si>
    <t>InvincibleTortoise</t>
    <phoneticPr fontId="1" type="noConversion"/>
  </si>
  <si>
    <t>CallInvincibleTortoise</t>
    <phoneticPr fontId="1" type="noConversion"/>
  </si>
  <si>
    <t>GuardStart</t>
    <phoneticPr fontId="1" type="noConversion"/>
  </si>
  <si>
    <t>GuardEnd</t>
    <phoneticPr fontId="1" type="noConversion"/>
  </si>
  <si>
    <t>idForVlookup|String</t>
    <phoneticPr fontId="1" type="noConversion"/>
  </si>
  <si>
    <t>affectorValueId검증</t>
    <phoneticPr fontId="1" type="noConversion"/>
  </si>
  <si>
    <t>CountBarrier</t>
  </si>
  <si>
    <t>CountBarrier5Times</t>
    <phoneticPr fontId="1" type="noConversion"/>
  </si>
  <si>
    <t>CountBarrier5Times</t>
    <phoneticPr fontId="1" type="noConversion"/>
  </si>
  <si>
    <t>Effect29_D</t>
    <phoneticPr fontId="1" type="noConversion"/>
  </si>
  <si>
    <t>BurrowNinjaAssassin</t>
    <phoneticPr fontId="1" type="noConversion"/>
  </si>
  <si>
    <t>NormalAttackKeepSeries</t>
    <phoneticPr fontId="1" type="noConversion"/>
  </si>
  <si>
    <t>NormalAttackBigBatSuccubus</t>
    <phoneticPr fontId="1" type="noConversion"/>
  </si>
  <si>
    <t>CallBurrowNinjaAssassin</t>
    <phoneticPr fontId="1" type="noConversion"/>
  </si>
  <si>
    <t>닌자어쌔신 전용 컨티뉴어스 버로우 어펙터</t>
    <phoneticPr fontId="1" type="noConversion"/>
  </si>
  <si>
    <t>버로우 시
공격횟수</t>
    <phoneticPr fontId="1" type="noConversion"/>
  </si>
  <si>
    <t>버로우 공격의 어택 딜레이</t>
    <phoneticPr fontId="1" type="noConversion"/>
  </si>
  <si>
    <t>버로우 공격 전 최초 대기</t>
    <phoneticPr fontId="1" type="noConversion"/>
  </si>
  <si>
    <t>버로우 공격 후 최종 대기</t>
    <phoneticPr fontId="1" type="noConversion"/>
  </si>
  <si>
    <t>버로우 공격의 StateName</t>
    <phoneticPr fontId="1" type="noConversion"/>
  </si>
  <si>
    <t>히트 시 시작되는 StateName</t>
    <phoneticPr fontId="1" type="noConversion"/>
  </si>
  <si>
    <t>끝날 때 복구하는 StateName</t>
    <phoneticPr fontId="1" type="noConversion"/>
  </si>
  <si>
    <t>버로우 스크롤 오브젝트</t>
    <phoneticPr fontId="1" type="noConversion"/>
  </si>
  <si>
    <t>BurrowStart</t>
    <phoneticPr fontId="1" type="noConversion"/>
  </si>
  <si>
    <t>BurrowEnd</t>
    <phoneticPr fontId="1" type="noConversion"/>
  </si>
  <si>
    <t>BurrowScrollObject</t>
    <phoneticPr fontId="1" type="noConversion"/>
  </si>
  <si>
    <t>BurrowAttack</t>
    <phoneticPr fontId="1" type="noConversion"/>
  </si>
  <si>
    <t>NormalAttackBei</t>
    <phoneticPr fontId="1" type="noConversion"/>
  </si>
  <si>
    <t>NormalAttackBei</t>
    <phoneticPr fontId="1" type="noConversion"/>
  </si>
  <si>
    <t>Burrow</t>
    <phoneticPr fontId="1" type="noConversion"/>
  </si>
  <si>
    <t>Burrow</t>
    <phoneticPr fontId="1" type="noConversion"/>
  </si>
  <si>
    <t>IgnoreEvadeVisual</t>
    <phoneticPr fontId="1" type="noConversion"/>
  </si>
  <si>
    <t>상대회피 무시 연출용 어펙터</t>
    <phoneticPr fontId="1" type="noConversion"/>
  </si>
  <si>
    <t>어택 상태 시작부터 확률 올리는 시간</t>
    <phoneticPr fontId="1" type="noConversion"/>
  </si>
  <si>
    <t>얼티메이트 상태 시작부터 확률 올리는 시간</t>
    <phoneticPr fontId="1" type="noConversion"/>
  </si>
  <si>
    <t>변경할 수치</t>
    <phoneticPr fontId="1" type="noConversion"/>
  </si>
  <si>
    <t>iValue1</t>
    <phoneticPr fontId="1" type="noConversion"/>
  </si>
  <si>
    <t>iValue1오버라이딩</t>
    <phoneticPr fontId="1" type="noConversion"/>
  </si>
  <si>
    <t>iValue1_Verify</t>
    <phoneticPr fontId="1" type="noConversion"/>
  </si>
  <si>
    <t>MaxHp</t>
  </si>
  <si>
    <t>Attack</t>
  </si>
  <si>
    <t>AttackDelay</t>
  </si>
  <si>
    <t>AttackSpeedAddRate</t>
  </si>
  <si>
    <t>EvadeRate</t>
  </si>
  <si>
    <t>MoveSpeed</t>
  </si>
  <si>
    <t>MaxSp</t>
  </si>
  <si>
    <t>SpGainAddRate</t>
  </si>
  <si>
    <t>CriticalRate</t>
  </si>
  <si>
    <t>CriticalDamageAddRate</t>
  </si>
  <si>
    <t>MoveSpeedAddRate</t>
  </si>
  <si>
    <t>NormalMonsterDamageIncreaseAddRate</t>
  </si>
  <si>
    <t>NormalMonsterDamageDecreaseAddRate</t>
  </si>
  <si>
    <t>BossMonsterDamageIncreaseAddRate</t>
  </si>
  <si>
    <t>BossMonsterDamageDecreaseAddRate</t>
  </si>
  <si>
    <t>PowerSourceHealAddRate</t>
  </si>
  <si>
    <t>SwapHealAddRate</t>
  </si>
  <si>
    <t>MaxHpAddRate</t>
  </si>
  <si>
    <t>AttackAddRate</t>
  </si>
  <si>
    <t>스탯타입
인자 좌측참고</t>
    <phoneticPr fontId="1" type="noConversion"/>
  </si>
  <si>
    <t>DropAdjust</t>
  </si>
  <si>
    <t>DropAdjust</t>
    <phoneticPr fontId="1" type="noConversion"/>
  </si>
  <si>
    <t>드랍 아이템 조정</t>
    <phoneticPr fontId="1" type="noConversion"/>
  </si>
  <si>
    <t>Invincible</t>
  </si>
  <si>
    <t>Burrow</t>
  </si>
  <si>
    <t>IgnoreEvadeVisual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</si>
  <si>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</si>
  <si>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</si>
  <si>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</si>
  <si>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</si>
  <si>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</si>
  <si>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</si>
  <si>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</si>
  <si>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</si>
  <si>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</si>
  <si>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</si>
  <si>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</si>
  <si>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RicochetHitObject</t>
  </si>
  <si>
    <t>리코셰 추가횟수</t>
    <phoneticPr fontId="1" type="noConversion"/>
  </si>
  <si>
    <t>MonsterThroughHitObject</t>
  </si>
  <si>
    <t>BounceWallQuadHitObject</t>
  </si>
  <si>
    <t>ParallelHitObject</t>
  </si>
  <si>
    <t>DiagonalNwayGenerator</t>
  </si>
  <si>
    <t>LeftRightNwayGenerator</t>
  </si>
  <si>
    <t>BackNwayGenerator</t>
  </si>
  <si>
    <t>RepeatHitObject</t>
  </si>
  <si>
    <t>몹관통 추가횟수</t>
    <phoneticPr fontId="1" type="noConversion"/>
  </si>
  <si>
    <t>벽튕 추가횟수</t>
    <phoneticPr fontId="1" type="noConversion"/>
  </si>
  <si>
    <t>전방 추가개수</t>
    <phoneticPr fontId="1" type="noConversion"/>
  </si>
  <si>
    <t>대각쌍 추가개수</t>
    <phoneticPr fontId="1" type="noConversion"/>
  </si>
  <si>
    <t>좌우쌍 추가개수</t>
    <phoneticPr fontId="1" type="noConversion"/>
  </si>
  <si>
    <t>후방 추가개수</t>
    <phoneticPr fontId="1" type="noConversion"/>
  </si>
  <si>
    <t>반복샷 추가횟수</t>
    <phoneticPr fontId="1" type="noConversion"/>
  </si>
  <si>
    <t>평타에 관통 기능을 부여함</t>
    <phoneticPr fontId="1" type="noConversion"/>
  </si>
  <si>
    <t>평타에 리코셰 기능을 부여함</t>
    <phoneticPr fontId="1" type="noConversion"/>
  </si>
  <si>
    <t>평타에 벽튕 기능을 부여함</t>
    <phoneticPr fontId="1" type="noConversion"/>
  </si>
  <si>
    <t>평타에 전방 기능을 부여함</t>
    <phoneticPr fontId="1" type="noConversion"/>
  </si>
  <si>
    <t>평타에 좌우쌍 기능을 부여함</t>
    <phoneticPr fontId="1" type="noConversion"/>
  </si>
  <si>
    <t>평타에 후방 기능을 부여함</t>
    <phoneticPr fontId="1" type="noConversion"/>
  </si>
  <si>
    <t>평타에 대각쌍 기능을 부여함</t>
    <phoneticPr fontId="1" type="noConversion"/>
  </si>
  <si>
    <t>평타에 반복 기능을 부여함</t>
    <phoneticPr fontId="1" type="noConversion"/>
  </si>
  <si>
    <t>공통 샷간 거리
각 개체 액션툴의 값은 오버라이딩</t>
    <phoneticPr fontId="1" type="noConversion"/>
  </si>
  <si>
    <t>공통 샷간 시간
각 개체 액션툴의 값은 오버라이딩</t>
    <phoneticPr fontId="1" type="noConversion"/>
  </si>
  <si>
    <t>ReduceDamage</t>
    <phoneticPr fontId="1" type="noConversion"/>
  </si>
  <si>
    <t>value</t>
    <phoneticPr fontId="1" type="noConversion"/>
  </si>
  <si>
    <t>!=</t>
    <phoneticPr fontId="1" type="noConversion"/>
  </si>
  <si>
    <t>==</t>
    <phoneticPr fontId="1" type="noConversion"/>
  </si>
  <si>
    <t>대미지 비례 힐 비율</t>
    <phoneticPr fontId="1" type="noConversion"/>
  </si>
  <si>
    <t>1: 온스타트맵(캐릭전용)
2: 온다이
3: HP&lt;=
4: 온대미지
5: 온히트
6: 온킬</t>
    <phoneticPr fontId="1" type="noConversion"/>
  </si>
  <si>
    <t>iValue3</t>
    <phoneticPr fontId="1" type="noConversion"/>
  </si>
  <si>
    <t>iValue3오버라이딩</t>
    <phoneticPr fontId="1" type="noConversion"/>
  </si>
  <si>
    <t>value</t>
  </si>
  <si>
    <t>iValue3_Verify</t>
    <phoneticPr fontId="1" type="noConversion"/>
  </si>
  <si>
    <t>OnStartStage</t>
    <phoneticPr fontId="1" type="noConversion"/>
  </si>
  <si>
    <t>OnDie</t>
    <phoneticPr fontId="1" type="noConversion"/>
  </si>
  <si>
    <t>HpRate</t>
    <phoneticPr fontId="1" type="noConversion"/>
  </si>
  <si>
    <t>OnDamage</t>
    <phoneticPr fontId="1" type="noConversion"/>
  </si>
  <si>
    <t>OnHit</t>
    <phoneticPr fontId="1" type="noConversion"/>
  </si>
  <si>
    <t>OnKill</t>
    <phoneticPr fontId="1" type="noConversion"/>
  </si>
  <si>
    <t>OnDamage</t>
  </si>
  <si>
    <t>HealOverTime</t>
  </si>
  <si>
    <t>HealOverTime</t>
    <phoneticPr fontId="1" type="noConversion"/>
  </si>
  <si>
    <t>틱. 최초 쉬었다가 발동</t>
    <phoneticPr fontId="1" type="noConversion"/>
  </si>
  <si>
    <t>ReflectDamage</t>
  </si>
  <si>
    <t>AddAttackByHp</t>
  </si>
  <si>
    <t>AddCriticalDamageByTargetHp</t>
  </si>
  <si>
    <t>InstantDeath</t>
  </si>
  <si>
    <t>피격자 MaxHP 비례 힐 비율</t>
    <phoneticPr fontId="1" type="noConversion"/>
  </si>
  <si>
    <t>리젠 힐</t>
    <phoneticPr fontId="1" type="noConversion"/>
  </si>
  <si>
    <t>베이스 대미지 어펙터에서 피격 시마다 대미지를 베이스로 하여 적용</t>
    <phoneticPr fontId="1" type="noConversion"/>
  </si>
  <si>
    <t>반사 배율</t>
    <phoneticPr fontId="1" type="noConversion"/>
  </si>
  <si>
    <t>Hp가 낮아질수록 공격력 상승</t>
    <phoneticPr fontId="1" type="noConversion"/>
  </si>
  <si>
    <t>공격력 상향 배율</t>
    <phoneticPr fontId="1" type="noConversion"/>
  </si>
  <si>
    <t>타겟의 Hp가 낮아질수록 크리대미지 상승</t>
    <phoneticPr fontId="1" type="noConversion"/>
  </si>
  <si>
    <t>크리 대미지 상향 배율</t>
    <phoneticPr fontId="1" type="noConversion"/>
  </si>
  <si>
    <t>ImmortalWill</t>
  </si>
  <si>
    <t>SlowHitObjectSpeed</t>
  </si>
  <si>
    <t>적의 발사체의 속도가 느려짐
(캐릭전용)</t>
    <phoneticPr fontId="1" type="noConversion"/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</si>
  <si>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</si>
  <si>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</si>
  <si>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</si>
  <si>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</si>
  <si>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</si>
  <si>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</si>
  <si>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</si>
  <si>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</si>
  <si>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</si>
  <si>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</si>
  <si>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</si>
  <si>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</si>
  <si>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LP_Atk</t>
    <phoneticPr fontId="1" type="noConversion"/>
  </si>
  <si>
    <t>LP_AtkBetter</t>
    <phoneticPr fontId="1" type="noConversion"/>
  </si>
  <si>
    <t>LP_AtkBest</t>
    <phoneticPr fontId="1" type="noConversion"/>
  </si>
  <si>
    <t>LP_AtkSpeed</t>
    <phoneticPr fontId="1" type="noConversion"/>
  </si>
  <si>
    <t>LP_AtkSpeedBetter</t>
    <phoneticPr fontId="1" type="noConversion"/>
  </si>
  <si>
    <t>LP_AtkSpeedBest</t>
    <phoneticPr fontId="1" type="noConversion"/>
  </si>
  <si>
    <t>LP_Crit</t>
    <phoneticPr fontId="1" type="noConversion"/>
  </si>
  <si>
    <t>LP_CritBetter</t>
    <phoneticPr fontId="1" type="noConversion"/>
  </si>
  <si>
    <t>LP_CritBest</t>
    <phoneticPr fontId="1" type="noConversion"/>
  </si>
  <si>
    <t>LP_MaxHp</t>
    <phoneticPr fontId="1" type="noConversion"/>
  </si>
  <si>
    <t>LP_MaxHpBetter</t>
    <phoneticPr fontId="1" type="noConversion"/>
  </si>
  <si>
    <t>LP_MaxHpBest</t>
    <phoneticPr fontId="1" type="noConversion"/>
  </si>
  <si>
    <t>LP_ReduceDmgProjectile</t>
  </si>
  <si>
    <t>LP_ReduceDmgClose</t>
  </si>
  <si>
    <t>ReduceDamage</t>
  </si>
  <si>
    <t>LP_HealOnKill</t>
  </si>
  <si>
    <t>LP_HealOnKill_Heal</t>
  </si>
  <si>
    <t>LP_HealOnKill_Heal</t>
    <phoneticPr fontId="1" type="noConversion"/>
  </si>
  <si>
    <t>OnKill</t>
  </si>
  <si>
    <t>LP_HealOnKillBetter</t>
    <phoneticPr fontId="1" type="noConversion"/>
  </si>
  <si>
    <t>LP_HealOnKillBetter_Heal</t>
    <phoneticPr fontId="1" type="noConversion"/>
  </si>
  <si>
    <t>즉사로 죽인다
HP가 최대일 때만 적용한다
즉사 텍스트가 뜬다
돈다이 시그널 중에는 작동 안 함
보스에게는 작동 안 함</t>
    <phoneticPr fontId="1" type="noConversion"/>
  </si>
  <si>
    <t>상대의 HP의 특정 지점에서 상태이상을 발생시키는 히트오브젝트를 부여함</t>
    <phoneticPr fontId="1" type="noConversion"/>
  </si>
  <si>
    <t>CertainHpHitObject</t>
  </si>
  <si>
    <t>AttackWeightHitObject</t>
  </si>
  <si>
    <t>골드 획득량 증가
합산한다</t>
    <phoneticPr fontId="1" type="noConversion"/>
  </si>
  <si>
    <t>아이템 드랍 확률 증가
합산한다</t>
    <phoneticPr fontId="1" type="noConversion"/>
  </si>
  <si>
    <t>하트 드랍 확률 증가
합산한다</t>
    <phoneticPr fontId="1" type="noConversion"/>
  </si>
  <si>
    <t>어펙터를 콜할 확률</t>
    <phoneticPr fontId="1" type="noConversion"/>
  </si>
  <si>
    <t>어펙터밸류아이디들
레벨이 전달된다</t>
    <phoneticPr fontId="1" type="noConversion"/>
  </si>
  <si>
    <t>어펙터밸류아이디
레벨이 전달된다</t>
    <phoneticPr fontId="1" type="noConversion"/>
  </si>
  <si>
    <t>횟수 보호막을 입는다
상태이상 무적</t>
    <phoneticPr fontId="1" type="noConversion"/>
  </si>
  <si>
    <t>거북이 전용 컨티뉴어스 무적 어펙터
인빈시블을 호출함</t>
    <phoneticPr fontId="1" type="noConversion"/>
  </si>
  <si>
    <t>무적이 된다
상태이상 무적</t>
    <phoneticPr fontId="1" type="noConversion"/>
  </si>
  <si>
    <t>전이할 최대개수</t>
    <phoneticPr fontId="1" type="noConversion"/>
  </si>
  <si>
    <t>Teleported</t>
  </si>
  <si>
    <t>Teleported</t>
    <phoneticPr fontId="1" type="noConversion"/>
  </si>
  <si>
    <t>되돌아 올 때 이펙트</t>
    <phoneticPr fontId="1" type="noConversion"/>
  </si>
  <si>
    <t>전이 갈 때 이펙트</t>
    <phoneticPr fontId="1" type="noConversion"/>
  </si>
  <si>
    <t>발사체 대미지 경감 배수</t>
    <phoneticPr fontId="1" type="noConversion"/>
  </si>
  <si>
    <t>충돌 대미지 경감 배수</t>
    <phoneticPr fontId="1" type="noConversion"/>
  </si>
  <si>
    <t>특정 상황의 대미지를 경감함
최종 대미지에 (1-배수합/(1+배수합))를 곱함</t>
    <phoneticPr fontId="1" type="noConversion"/>
  </si>
  <si>
    <t>LP_AtkSpeedUpOnEncounter</t>
  </si>
  <si>
    <t>LP_AtkSpeedUpOnEncounterBetter</t>
    <phoneticPr fontId="1" type="noConversion"/>
  </si>
  <si>
    <t>LP_AtkSpeedUpOnEncounter_Spd</t>
    <phoneticPr fontId="1" type="noConversion"/>
  </si>
  <si>
    <t>LP_AtkSpeedUpOnEncounterBetter_Spd</t>
  </si>
  <si>
    <t>LP_AtkSpeedUpOnEncounterBetter_Spd</t>
    <phoneticPr fontId="1" type="noConversion"/>
  </si>
  <si>
    <t>LP_AtkSpeedUpOnEncounter</t>
    <phoneticPr fontId="1" type="noConversion"/>
  </si>
  <si>
    <t>OnStartStage</t>
  </si>
  <si>
    <t>LP_AtkSpeedUpOnEncounter_Spd</t>
    <phoneticPr fontId="1" type="noConversion"/>
  </si>
  <si>
    <t>LP_VampireOnAttack</t>
  </si>
  <si>
    <t>LP_VampireOnAttack_Heal</t>
    <phoneticPr fontId="1" type="noConversion"/>
  </si>
  <si>
    <t>OnHit</t>
  </si>
  <si>
    <t>LP_VampireOnAttackBetter</t>
    <phoneticPr fontId="1" type="noConversion"/>
  </si>
  <si>
    <t>LP_VampireOnAttackBetter_Heal</t>
    <phoneticPr fontId="1" type="noConversion"/>
  </si>
  <si>
    <t>LP_RecoverOnAttacked</t>
  </si>
  <si>
    <t>LP_RecoverOnAttacked_Heal</t>
    <phoneticPr fontId="1" type="noConversion"/>
  </si>
  <si>
    <t>LP_ReflectOnAttacked</t>
  </si>
  <si>
    <t>LP_ReflectOnAttackedBetter</t>
  </si>
  <si>
    <t>LP_ReflectOnAttacked</t>
    <phoneticPr fontId="1" type="noConversion"/>
  </si>
  <si>
    <t>LP_ReflectOnAttackedBetter</t>
    <phoneticPr fontId="1" type="noConversion"/>
  </si>
  <si>
    <t>LP_AtkUpOnLowerHp</t>
  </si>
  <si>
    <t>LP_AtkUpOnLowerHpBetter</t>
  </si>
  <si>
    <t>LP_CritDmgUpOnLowerHp</t>
  </si>
  <si>
    <t>LP_CritDmgUpOnLowerHpBetter</t>
    <phoneticPr fontId="1" type="noConversion"/>
  </si>
  <si>
    <t>LP_InstantKill</t>
  </si>
  <si>
    <t>LP_InstantKillBetter</t>
  </si>
  <si>
    <t>LP_InstantKillBetter</t>
    <phoneticPr fontId="1" type="noConversion"/>
  </si>
  <si>
    <t>LP_ImmortalWill</t>
  </si>
  <si>
    <t>LP_ImmortalWillBetter</t>
  </si>
  <si>
    <t>LP_MoveSpeedUpOnAttacked</t>
  </si>
  <si>
    <t>LP_MoveSpeedUpOnAttacked_Move</t>
  </si>
  <si>
    <t>LP_MoveSpeedUpOnAttacked_Move</t>
    <phoneticPr fontId="1" type="noConversion"/>
  </si>
  <si>
    <t>LP_SlowHitObject</t>
  </si>
  <si>
    <t>느려지는 배율</t>
    <phoneticPr fontId="1" type="noConversion"/>
  </si>
  <si>
    <t>LP_Hold</t>
  </si>
  <si>
    <t>LP_Hold_CannotMove</t>
  </si>
  <si>
    <t>LP_Hold_CannotMove</t>
    <phoneticPr fontId="1" type="noConversion"/>
  </si>
  <si>
    <t>버로우, 돈다이인 적에게 면역일지 유무</t>
    <phoneticPr fontId="1" type="noConversion"/>
  </si>
  <si>
    <t>즉사 배수
합쳐진다</t>
    <phoneticPr fontId="1" type="noConversion"/>
  </si>
  <si>
    <t>생존 배수
합쳐진다</t>
    <phoneticPr fontId="1" type="noConversion"/>
  </si>
  <si>
    <t>CollisionDamage</t>
    <phoneticPr fontId="1" type="noConversion"/>
  </si>
  <si>
    <t>TeleportingHitObject</t>
    <phoneticPr fontId="1" type="noConversion"/>
  </si>
  <si>
    <t>텔레포티드 어펙터밸류아이디
레벨이 전달된다</t>
    <phoneticPr fontId="1" type="noConversion"/>
  </si>
  <si>
    <t>LP_Paralyze</t>
  </si>
  <si>
    <t>LP_Paralyze_CannotAction</t>
  </si>
  <si>
    <t>LP_Paralyze_CannotAction</t>
    <phoneticPr fontId="1" type="noConversion"/>
  </si>
  <si>
    <t>HP 특정 지점 리스트
오름차순으로 적는다
잔몹용</t>
    <phoneticPr fontId="1" type="noConversion"/>
  </si>
  <si>
    <t>HP 특정 지점 리스트
오름차순으로 적는다
보스용</t>
    <phoneticPr fontId="1" type="noConversion"/>
  </si>
  <si>
    <t>전이제한 잔몹 HP 배율 이보다 클 때만 발동된다</t>
    <phoneticPr fontId="1" type="noConversion"/>
  </si>
  <si>
    <t>전이제한 보스 HP 배율 이보다 클 때만 발동된다</t>
    <phoneticPr fontId="1" type="noConversion"/>
  </si>
  <si>
    <t>0.4, 0.7, 0.9</t>
    <phoneticPr fontId="1" type="noConversion"/>
  </si>
  <si>
    <t>0.19, 0.36, 0.51, 0.64, 0.75, 0.84, 0.91, 0.96</t>
    <phoneticPr fontId="1" type="noConversion"/>
  </si>
  <si>
    <t>CreateHitObject</t>
  </si>
  <si>
    <t>CreateHitObject</t>
    <phoneticPr fontId="1" type="noConversion"/>
  </si>
  <si>
    <t>캐릭터 액션에 연결되지 않은 히트오브젝트를 생성</t>
    <phoneticPr fontId="1" type="noConversion"/>
  </si>
  <si>
    <t>히트오브젝트인포가 들어있는 프리팹명</t>
    <phoneticPr fontId="1" type="noConversion"/>
  </si>
  <si>
    <t>CreateHitObjectMoving</t>
  </si>
  <si>
    <t>CreateHitObjectMoving</t>
    <phoneticPr fontId="1" type="noConversion"/>
  </si>
  <si>
    <t>거리 틱</t>
    <phoneticPr fontId="1" type="noConversion"/>
  </si>
  <si>
    <t>TeleportingHitObject</t>
  </si>
  <si>
    <t>CollisionDamage</t>
  </si>
  <si>
    <t>CreateWall</t>
    <phoneticPr fontId="1" type="noConversion"/>
  </si>
  <si>
    <t>시간 틱</t>
    <phoneticPr fontId="1" type="noConversion"/>
  </si>
  <si>
    <t>시간에 따라 벽방패를 주기적으로 생성 4방향으로 차례로 돌려가면서 나타남</t>
    <phoneticPr fontId="1" type="noConversion"/>
  </si>
  <si>
    <t>프리팹명</t>
    <phoneticPr fontId="1" type="noConversion"/>
  </si>
  <si>
    <t>유지 시간</t>
    <phoneticPr fontId="1" type="noConversion"/>
  </si>
  <si>
    <t>LP_Transport</t>
  </si>
  <si>
    <t>LP_Transport_Teleported</t>
    <phoneticPr fontId="1" type="noConversion"/>
  </si>
  <si>
    <t>단타 이펙트</t>
    <phoneticPr fontId="1" type="noConversion"/>
  </si>
  <si>
    <t>단타 이펙트 어태치 여부</t>
    <phoneticPr fontId="1" type="noConversion"/>
  </si>
  <si>
    <t>LP_Transport</t>
    <phoneticPr fontId="1" type="noConversion"/>
  </si>
  <si>
    <t>LP_Transport_Teleported</t>
    <phoneticPr fontId="1" type="noConversion"/>
  </si>
  <si>
    <t>Effect6_Collision_D</t>
    <phoneticPr fontId="1" type="noConversion"/>
  </si>
  <si>
    <t>Effect6_Collision_D2</t>
    <phoneticPr fontId="1" type="noConversion"/>
  </si>
  <si>
    <t>Effect27_D</t>
    <phoneticPr fontId="1" type="noConversion"/>
  </si>
  <si>
    <t>P_AMFX03_shockwave</t>
  </si>
  <si>
    <t>UltimateAttackGanfaul</t>
  </si>
  <si>
    <t>UltimateAttackGanfaul</t>
    <phoneticPr fontId="1" type="noConversion"/>
  </si>
  <si>
    <t>Magic_circle_11_D</t>
    <phoneticPr fontId="1" type="noConversion"/>
  </si>
  <si>
    <t>LP_HealAreaOnEncounter</t>
  </si>
  <si>
    <t>LP_HealAreaOnEncounter_CreateHit</t>
  </si>
  <si>
    <t>LP_HealAreaOnEncounter_CreateHit</t>
    <phoneticPr fontId="1" type="noConversion"/>
  </si>
  <si>
    <t>OnStartStage</t>
    <phoneticPr fontId="1" type="noConversion"/>
  </si>
  <si>
    <t>HealAreaHitObjectInfo</t>
  </si>
  <si>
    <t>LP_HealAreaOnEncounter_CH_Heal</t>
  </si>
  <si>
    <t>LP_HealAreaOnEncounter_CH_Heal</t>
    <phoneticPr fontId="1" type="noConversion"/>
  </si>
  <si>
    <t>LP_MineOnMove</t>
  </si>
  <si>
    <t>LP_MineOnMove_Damage</t>
  </si>
  <si>
    <t>LP_MineOnMove_Damage</t>
    <phoneticPr fontId="1" type="noConversion"/>
  </si>
  <si>
    <t>MineHitObjectInfo</t>
  </si>
  <si>
    <t>이동 중에 히트오브젝트를 주기적으로 생성
맵 이동 시에 만들어진 것들을 삭제한다</t>
    <phoneticPr fontId="1" type="noConversion"/>
  </si>
  <si>
    <t>충돌 대미지용 어펙터
캐릭이 몬스터에 충돌하는 것은 클라에서 직접 만들어서 사용함</t>
    <phoneticPr fontId="1" type="noConversion"/>
  </si>
  <si>
    <t>LP_SummonShield</t>
  </si>
  <si>
    <t>CreateWall</t>
  </si>
  <si>
    <t>Magic_shield_2_D</t>
    <phoneticPr fontId="1" type="noConversion"/>
  </si>
  <si>
    <t>텔레포팅을 하는 히트오브젝트를 부여함(캐릭전용) 맵에 적이 하나 남으면 발동 안 됨
맵에 적이 하나도 없으면 먼저 보낸 순서대로 하나가 바로 소환된다</t>
    <phoneticPr fontId="1" type="noConversion"/>
  </si>
  <si>
    <t>공간전이됨(몬스터전용)
AI 끄고 멀리 이동되어져있음</t>
    <phoneticPr fontId="1" type="noConversion"/>
  </si>
  <si>
    <t>HP 가 0 이 될 때 확률적으로 죽지 않음 (캐릭전용. 킬표준히트횟수 수치를 하나만 사용 중이라서 그렇다)</t>
    <phoneticPr fontId="1" type="noConversion"/>
  </si>
  <si>
    <t>EnlargeDamage</t>
  </si>
  <si>
    <t>EnlargeDamage</t>
    <phoneticPr fontId="1" type="noConversion"/>
  </si>
  <si>
    <t>PN_Magic2Times</t>
  </si>
  <si>
    <t>PN_Magic2Times</t>
    <phoneticPr fontId="1" type="noConversion"/>
  </si>
  <si>
    <t>PN_Nature2Times</t>
  </si>
  <si>
    <t>PN_Nature2Times</t>
    <phoneticPr fontId="1" type="noConversion"/>
  </si>
  <si>
    <t>피격자의 대미지를 배수로 올린다</t>
    <phoneticPr fontId="1" type="noConversion"/>
  </si>
  <si>
    <t>피해증가배수</t>
    <phoneticPr fontId="1" type="noConversion"/>
  </si>
  <si>
    <t>피격자의 파워소스가</t>
  </si>
  <si>
    <t>피격자의 파워소스가</t>
    <phoneticPr fontId="1" type="noConversion"/>
  </si>
  <si>
    <t>==</t>
  </si>
  <si>
    <t>DefenderSource==Magic</t>
  </si>
  <si>
    <t>DefenderSource==Magic</t>
    <phoneticPr fontId="1" type="noConversion"/>
  </si>
  <si>
    <t>DefenderSource==Machine</t>
    <phoneticPr fontId="1" type="noConversion"/>
  </si>
  <si>
    <t>DefenderSource==Nature</t>
  </si>
  <si>
    <t>DefenderSource==Nature</t>
    <phoneticPr fontId="1" type="noConversion"/>
  </si>
  <si>
    <t>DefenderSource==Qigong</t>
    <phoneticPr fontId="1" type="noConversion"/>
  </si>
  <si>
    <t>PN_Machine2Times</t>
    <phoneticPr fontId="1" type="noConversion"/>
  </si>
  <si>
    <t>PN_Qigong2Times</t>
    <phoneticPr fontId="1" type="noConversion"/>
  </si>
  <si>
    <t>PN_Machine2Times</t>
    <phoneticPr fontId="1" type="noConversion"/>
  </si>
  <si>
    <t>PN_Qigong2Times</t>
    <phoneticPr fontId="1" type="noConversion"/>
  </si>
  <si>
    <t>DefenderSource==Machine</t>
    <phoneticPr fontId="1" type="noConversion"/>
  </si>
  <si>
    <t>DefenderSource==Qigong</t>
    <phoneticPr fontId="1" type="noConversion"/>
  </si>
  <si>
    <t>AddGeneratorCreateCount</t>
    <phoneticPr fontId="1" type="noConversion"/>
  </si>
  <si>
    <t>제네레이터의 생성 수량 증가</t>
    <phoneticPr fontId="1" type="noConversion"/>
  </si>
  <si>
    <t>생성 증가 카운트</t>
    <phoneticPr fontId="1" type="noConversion"/>
  </si>
  <si>
    <t>PositionBuff</t>
    <phoneticPr fontId="1" type="noConversion"/>
  </si>
  <si>
    <t>서클 카운트 오버라이딩</t>
    <phoneticPr fontId="1" type="noConversion"/>
  </si>
  <si>
    <t>시작 시 이펙트</t>
    <phoneticPr fontId="1" type="noConversion"/>
  </si>
  <si>
    <t>반지름
캐릭터의 중심으로 계산한다</t>
    <phoneticPr fontId="1" type="noConversion"/>
  </si>
  <si>
    <t>AddGeneratorCreateCount</t>
  </si>
  <si>
    <t>특정 범위 원 안에서 특정한 능력치를 얻게 함</t>
    <phoneticPr fontId="1" type="noConversion"/>
  </si>
  <si>
    <t>NormalAttackGanfaul</t>
    <phoneticPr fontId="1" type="noConversion"/>
  </si>
  <si>
    <t>덮거나 시간 종료 시 이펙트</t>
    <phoneticPr fontId="1" type="noConversion"/>
  </si>
  <si>
    <t>UltimatePositionBuffGanfaul</t>
    <phoneticPr fontId="1" type="noConversion"/>
  </si>
  <si>
    <t>PositionBuff</t>
  </si>
  <si>
    <t>UltimatePositionBuffGanfaul</t>
    <phoneticPr fontId="1" type="noConversion"/>
  </si>
  <si>
    <t>Magic shield 1_D</t>
  </si>
  <si>
    <t>LevelUpHealRate</t>
    <phoneticPr fontId="1" type="noConversion"/>
  </si>
  <si>
    <t>RemoveColliderHitObjectAffector</t>
    <phoneticPr fontId="1" type="noConversion"/>
  </si>
  <si>
    <t>일정 시간 동안 컬리더 히트 오브젝트를 제거한다</t>
    <phoneticPr fontId="1" type="noConversion"/>
  </si>
  <si>
    <t>시작 이펙트 프리팹</t>
    <phoneticPr fontId="1" type="noConversion"/>
  </si>
  <si>
    <t>UltimateRemoveKeepSeries</t>
    <phoneticPr fontId="1" type="noConversion"/>
  </si>
  <si>
    <t>RemoveColliderHitObjectAffector</t>
  </si>
  <si>
    <t>UltimateRemoveKeepSeries</t>
    <phoneticPr fontId="1" type="noConversion"/>
  </si>
  <si>
    <t>UltimateAttackKeepSeries</t>
    <phoneticPr fontId="1" type="noConversion"/>
  </si>
  <si>
    <t>UltimateAttackKeepSeries</t>
    <phoneticPr fontId="1" type="noConversion"/>
  </si>
  <si>
    <t>Eff3_Left_D</t>
    <phoneticPr fontId="1" type="noConversion"/>
  </si>
  <si>
    <t>UltimateHitObjectInfo</t>
    <phoneticPr fontId="1" type="noConversion"/>
  </si>
  <si>
    <t>UltimateCreateKeepSeries</t>
    <phoneticPr fontId="1" type="noConversion"/>
  </si>
  <si>
    <t>UltimateCreateKeepSeries</t>
    <phoneticPr fontId="1" type="noConversion"/>
  </si>
  <si>
    <t>프리팹이 캐릭터 포지션 따라올지 여부</t>
    <phoneticPr fontId="1" type="noConversion"/>
  </si>
  <si>
    <t>공격 어펙터의 가중치를 확률에 곱하여 적용 후 히트오브젝트를 부여함
가중치가 1보다 크면 1로 하여 확률을 더 높이지 않고 사용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</si>
</sst>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vertical="center"/>
    </xf>
    <xf numFmtId="0" fontId="4" fillId="2" borderId="0" xfId="0" applyFont="1" applyFill="1" applyAlignment="1">
      <alignment vertical="center" wrapText="1"/>
    </xf>
    <xf numFmtId="0" fontId="0" fillId="0" borderId="0" xfId="0" quotePrefix="1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F625D-70B2-4FC8-8172-FCE05472EE2D}">
  <dimension ref="A1:I84"/>
  <sheetViews>
    <sheetView workbookViewId="0">
      <pane ySplit="1" topLeftCell="A2" activePane="bottomLeft" state="frozen"/>
      <selection pane="bottomLeft" activeCell="A2" sqref="A2"/>
    </sheetView>
  </sheetViews>
  <sheetFormatPr defaultRowHeight="16.5" outlineLevelCol="1" x14ac:dyDescent="0.3"/>
  <cols>
    <col min="1" max="1" width="36.125" customWidth="1"/>
    <col min="2" max="2" width="19.875" hidden="1" customWidth="1" outlineLevel="1"/>
    <col min="3" max="3" width="12.625" bestFit="1" customWidth="1" collapsed="1"/>
    <col min="4" max="4" width="26" customWidth="1"/>
    <col min="6" max="6" width="20.375" hidden="1" customWidth="1" outlineLevel="1"/>
    <col min="7" max="7" width="6.375" hidden="1" customWidth="1" outlineLevel="1"/>
    <col min="8" max="8" width="15.25" hidden="1" customWidth="1" outlineLevel="1"/>
    <col min="9" max="9" width="9" collapsed="1"/>
  </cols>
  <sheetData>
    <row r="1" spans="1:8" ht="27" customHeight="1" x14ac:dyDescent="0.3">
      <c r="A1" t="s">
        <v>0</v>
      </c>
      <c r="B1" t="s">
        <v>10</v>
      </c>
      <c r="C1" t="s">
        <v>9</v>
      </c>
      <c r="D1" t="s">
        <v>19</v>
      </c>
      <c r="F1" t="s">
        <v>11</v>
      </c>
      <c r="G1" t="s">
        <v>214</v>
      </c>
      <c r="H1" t="s">
        <v>42</v>
      </c>
    </row>
    <row r="2" spans="1:8" x14ac:dyDescent="0.3">
      <c r="A2" t="s">
        <v>30</v>
      </c>
      <c r="B2" t="s">
        <v>13</v>
      </c>
      <c r="C2" s="6">
        <f t="shared" ref="C2:C6" ca="1" si="0">VLOOKUP(B2,OFFSET(INDIRECT("$A:$B"),0,MATCH(B$1&amp;"_Verify",INDIRECT("$1:$1"),0)-1),2,0)</f>
        <v>3</v>
      </c>
      <c r="F2" t="s">
        <v>24</v>
      </c>
      <c r="G2">
        <v>1</v>
      </c>
    </row>
    <row r="3" spans="1:8" x14ac:dyDescent="0.3">
      <c r="A3" t="s">
        <v>431</v>
      </c>
      <c r="B3" t="s">
        <v>26</v>
      </c>
      <c r="C3" s="6">
        <f t="shared" ca="1" si="0"/>
        <v>3</v>
      </c>
      <c r="F3" t="s">
        <v>25</v>
      </c>
      <c r="G3">
        <v>2</v>
      </c>
    </row>
    <row r="4" spans="1:8" x14ac:dyDescent="0.3">
      <c r="A4" t="s">
        <v>433</v>
      </c>
      <c r="B4" t="s">
        <v>434</v>
      </c>
      <c r="C4" s="6">
        <f t="shared" ca="1" si="0"/>
        <v>63</v>
      </c>
      <c r="F4" t="s">
        <v>26</v>
      </c>
      <c r="G4">
        <v>3</v>
      </c>
    </row>
    <row r="5" spans="1:8" x14ac:dyDescent="0.3">
      <c r="A5" t="s">
        <v>377</v>
      </c>
      <c r="B5" t="s">
        <v>26</v>
      </c>
      <c r="C5" s="6">
        <f t="shared" ca="1" si="0"/>
        <v>3</v>
      </c>
      <c r="F5" t="s">
        <v>21</v>
      </c>
      <c r="G5">
        <v>4</v>
      </c>
      <c r="H5">
        <v>1</v>
      </c>
    </row>
    <row r="6" spans="1:8" x14ac:dyDescent="0.3">
      <c r="A6" t="s">
        <v>122</v>
      </c>
      <c r="B6" t="s">
        <v>13</v>
      </c>
      <c r="C6" s="6">
        <f t="shared" ca="1" si="0"/>
        <v>3</v>
      </c>
      <c r="F6" t="s">
        <v>20</v>
      </c>
      <c r="G6">
        <v>5</v>
      </c>
      <c r="H6">
        <v>1</v>
      </c>
    </row>
    <row r="7" spans="1:8" x14ac:dyDescent="0.3">
      <c r="A7" t="s">
        <v>441</v>
      </c>
      <c r="B7" t="s">
        <v>442</v>
      </c>
      <c r="C7" s="6">
        <f t="shared" ref="C7" ca="1" si="1">VLOOKUP(B7,OFFSET(INDIRECT("$A:$B"),0,MATCH(B$1&amp;"_Verify",INDIRECT("$1:$1"),0)-1),2,0)</f>
        <v>23</v>
      </c>
      <c r="F7" t="s">
        <v>27</v>
      </c>
      <c r="G7">
        <v>6</v>
      </c>
    </row>
    <row r="8" spans="1:8" x14ac:dyDescent="0.3">
      <c r="A8" t="s">
        <v>448</v>
      </c>
      <c r="B8" t="s">
        <v>353</v>
      </c>
      <c r="C8" s="6">
        <f t="shared" ref="C8:C9" ca="1" si="2">VLOOKUP(B8,OFFSET(INDIRECT("$A:$B"),0,MATCH(B$1&amp;"_Verify",INDIRECT("$1:$1"),0)-1),2,0)</f>
        <v>21</v>
      </c>
      <c r="F8" t="s">
        <v>22</v>
      </c>
      <c r="G8">
        <v>7</v>
      </c>
      <c r="H8">
        <v>1</v>
      </c>
    </row>
    <row r="9" spans="1:8" x14ac:dyDescent="0.3">
      <c r="A9" t="s">
        <v>445</v>
      </c>
      <c r="B9" t="s">
        <v>26</v>
      </c>
      <c r="C9" s="6">
        <f t="shared" ca="1" si="2"/>
        <v>3</v>
      </c>
      <c r="F9" t="s">
        <v>55</v>
      </c>
      <c r="G9">
        <v>8</v>
      </c>
      <c r="H9">
        <v>1</v>
      </c>
    </row>
    <row r="10" spans="1:8" x14ac:dyDescent="0.3">
      <c r="A10" t="s">
        <v>123</v>
      </c>
      <c r="B10" t="s">
        <v>13</v>
      </c>
      <c r="C10" s="6">
        <f t="shared" ref="C10:C41" ca="1" si="3">VLOOKUP(B10,OFFSET(INDIRECT("$A:$B"),0,MATCH(B$1&amp;"_Verify",INDIRECT("$1:$1"),0)-1),2,0)</f>
        <v>3</v>
      </c>
      <c r="F10" t="s">
        <v>56</v>
      </c>
      <c r="G10">
        <v>9</v>
      </c>
      <c r="H10">
        <v>1</v>
      </c>
    </row>
    <row r="11" spans="1:8" x14ac:dyDescent="0.3">
      <c r="A11" t="s">
        <v>138</v>
      </c>
      <c r="B11" t="s">
        <v>26</v>
      </c>
      <c r="C11" s="6">
        <f t="shared" ca="1" si="3"/>
        <v>3</v>
      </c>
      <c r="F11" t="s">
        <v>57</v>
      </c>
      <c r="G11">
        <v>10</v>
      </c>
      <c r="H11">
        <v>1</v>
      </c>
    </row>
    <row r="12" spans="1:8" x14ac:dyDescent="0.3">
      <c r="A12" t="s">
        <v>112</v>
      </c>
      <c r="B12" t="s">
        <v>98</v>
      </c>
      <c r="C12" s="6">
        <f t="shared" ca="1" si="3"/>
        <v>13</v>
      </c>
      <c r="F12" t="s">
        <v>58</v>
      </c>
      <c r="G12">
        <v>11</v>
      </c>
    </row>
    <row r="13" spans="1:8" x14ac:dyDescent="0.3">
      <c r="A13" t="s">
        <v>111</v>
      </c>
      <c r="B13" t="s">
        <v>110</v>
      </c>
      <c r="C13" s="6">
        <f t="shared" ca="1" si="3"/>
        <v>54</v>
      </c>
      <c r="F13" t="s">
        <v>59</v>
      </c>
      <c r="G13">
        <v>12</v>
      </c>
      <c r="H13">
        <v>1</v>
      </c>
    </row>
    <row r="14" spans="1:8" x14ac:dyDescent="0.3">
      <c r="A14" t="s">
        <v>118</v>
      </c>
      <c r="B14" t="s">
        <v>117</v>
      </c>
      <c r="C14" s="6">
        <f t="shared" ca="1" si="3"/>
        <v>53</v>
      </c>
      <c r="F14" t="s">
        <v>98</v>
      </c>
      <c r="G14">
        <v>13</v>
      </c>
      <c r="H14">
        <v>1</v>
      </c>
    </row>
    <row r="15" spans="1:8" x14ac:dyDescent="0.3">
      <c r="A15" t="s">
        <v>124</v>
      </c>
      <c r="B15" t="s">
        <v>98</v>
      </c>
      <c r="C15" s="6">
        <f t="shared" ca="1" si="3"/>
        <v>13</v>
      </c>
      <c r="F15" t="s">
        <v>274</v>
      </c>
      <c r="G15">
        <v>14</v>
      </c>
      <c r="H15">
        <v>1</v>
      </c>
    </row>
    <row r="16" spans="1:8" x14ac:dyDescent="0.3">
      <c r="A16" t="s">
        <v>121</v>
      </c>
      <c r="B16" t="s">
        <v>141</v>
      </c>
      <c r="C16" s="6">
        <f t="shared" ca="1" si="3"/>
        <v>55</v>
      </c>
      <c r="F16" t="s">
        <v>230</v>
      </c>
      <c r="G16">
        <v>15</v>
      </c>
      <c r="H16">
        <v>1</v>
      </c>
    </row>
    <row r="17" spans="1:8" x14ac:dyDescent="0.3">
      <c r="A17" t="s">
        <v>248</v>
      </c>
      <c r="B17" t="s">
        <v>22</v>
      </c>
      <c r="C17" s="6">
        <f t="shared" ca="1" si="3"/>
        <v>7</v>
      </c>
      <c r="F17" t="s">
        <v>233</v>
      </c>
      <c r="G17">
        <v>16</v>
      </c>
      <c r="H17">
        <v>1</v>
      </c>
    </row>
    <row r="18" spans="1:8" x14ac:dyDescent="0.3">
      <c r="A18" t="s">
        <v>249</v>
      </c>
      <c r="B18" t="s">
        <v>22</v>
      </c>
      <c r="C18" s="6">
        <f t="shared" ca="1" si="3"/>
        <v>7</v>
      </c>
      <c r="F18" t="s">
        <v>234</v>
      </c>
      <c r="G18">
        <v>17</v>
      </c>
      <c r="H18">
        <v>1</v>
      </c>
    </row>
    <row r="19" spans="1:8" x14ac:dyDescent="0.3">
      <c r="A19" t="s">
        <v>250</v>
      </c>
      <c r="B19" t="s">
        <v>22</v>
      </c>
      <c r="C19" s="6">
        <f t="shared" ca="1" si="3"/>
        <v>7</v>
      </c>
      <c r="F19" t="s">
        <v>235</v>
      </c>
      <c r="G19">
        <v>18</v>
      </c>
      <c r="H19">
        <v>1</v>
      </c>
    </row>
    <row r="20" spans="1:8" x14ac:dyDescent="0.3">
      <c r="A20" t="s">
        <v>251</v>
      </c>
      <c r="B20" t="s">
        <v>22</v>
      </c>
      <c r="C20" s="6">
        <f t="shared" ca="1" si="3"/>
        <v>7</v>
      </c>
      <c r="F20" t="s">
        <v>236</v>
      </c>
      <c r="G20">
        <v>19</v>
      </c>
      <c r="H20">
        <v>1</v>
      </c>
    </row>
    <row r="21" spans="1:8" x14ac:dyDescent="0.3">
      <c r="A21" t="s">
        <v>252</v>
      </c>
      <c r="B21" t="s">
        <v>22</v>
      </c>
      <c r="C21" s="6">
        <f t="shared" ca="1" si="3"/>
        <v>7</v>
      </c>
      <c r="F21" t="s">
        <v>245</v>
      </c>
      <c r="G21">
        <v>20</v>
      </c>
      <c r="H21">
        <v>1</v>
      </c>
    </row>
    <row r="22" spans="1:8" x14ac:dyDescent="0.3">
      <c r="A22" t="s">
        <v>253</v>
      </c>
      <c r="B22" t="s">
        <v>22</v>
      </c>
      <c r="C22" s="6">
        <f t="shared" ca="1" si="3"/>
        <v>7</v>
      </c>
      <c r="F22" t="s">
        <v>353</v>
      </c>
      <c r="G22">
        <v>21</v>
      </c>
    </row>
    <row r="23" spans="1:8" x14ac:dyDescent="0.3">
      <c r="A23" t="s">
        <v>254</v>
      </c>
      <c r="B23" t="s">
        <v>22</v>
      </c>
      <c r="C23" s="6">
        <f t="shared" ca="1" si="3"/>
        <v>7</v>
      </c>
      <c r="F23" t="s">
        <v>400</v>
      </c>
      <c r="G23">
        <v>22</v>
      </c>
      <c r="H23">
        <v>1</v>
      </c>
    </row>
    <row r="24" spans="1:8" x14ac:dyDescent="0.3">
      <c r="A24" t="s">
        <v>255</v>
      </c>
      <c r="B24" t="s">
        <v>22</v>
      </c>
      <c r="C24" s="6">
        <f t="shared" ca="1" si="3"/>
        <v>7</v>
      </c>
      <c r="F24" t="s">
        <v>438</v>
      </c>
      <c r="G24">
        <v>23</v>
      </c>
      <c r="H24">
        <v>1</v>
      </c>
    </row>
    <row r="25" spans="1:8" x14ac:dyDescent="0.3">
      <c r="A25" t="s">
        <v>256</v>
      </c>
      <c r="B25" t="s">
        <v>22</v>
      </c>
      <c r="C25" s="6">
        <f t="shared" ca="1" si="3"/>
        <v>7</v>
      </c>
      <c r="F25" t="s">
        <v>189</v>
      </c>
      <c r="G25">
        <v>31</v>
      </c>
      <c r="H25">
        <v>1</v>
      </c>
    </row>
    <row r="26" spans="1:8" x14ac:dyDescent="0.3">
      <c r="A26" t="s">
        <v>257</v>
      </c>
      <c r="B26" t="s">
        <v>22</v>
      </c>
      <c r="C26" s="6">
        <f t="shared" ca="1" si="3"/>
        <v>7</v>
      </c>
      <c r="F26" t="s">
        <v>187</v>
      </c>
      <c r="G26">
        <v>32</v>
      </c>
      <c r="H26">
        <v>1</v>
      </c>
    </row>
    <row r="27" spans="1:8" x14ac:dyDescent="0.3">
      <c r="A27" t="s">
        <v>258</v>
      </c>
      <c r="B27" t="s">
        <v>22</v>
      </c>
      <c r="C27" s="6">
        <f t="shared" ca="1" si="3"/>
        <v>7</v>
      </c>
      <c r="F27" t="s">
        <v>190</v>
      </c>
      <c r="G27">
        <v>33</v>
      </c>
      <c r="H27">
        <v>1</v>
      </c>
    </row>
    <row r="28" spans="1:8" x14ac:dyDescent="0.3">
      <c r="A28" t="s">
        <v>259</v>
      </c>
      <c r="B28" t="s">
        <v>22</v>
      </c>
      <c r="C28" s="6">
        <f t="shared" ca="1" si="3"/>
        <v>7</v>
      </c>
      <c r="F28" t="s">
        <v>191</v>
      </c>
      <c r="G28">
        <v>34</v>
      </c>
      <c r="H28">
        <v>1</v>
      </c>
    </row>
    <row r="29" spans="1:8" x14ac:dyDescent="0.3">
      <c r="A29" t="s">
        <v>272</v>
      </c>
      <c r="B29" t="s">
        <v>274</v>
      </c>
      <c r="C29" s="6">
        <f t="shared" ca="1" si="3"/>
        <v>14</v>
      </c>
      <c r="F29" t="s">
        <v>192</v>
      </c>
      <c r="G29">
        <v>35</v>
      </c>
      <c r="H29">
        <v>1</v>
      </c>
    </row>
    <row r="30" spans="1:8" x14ac:dyDescent="0.3">
      <c r="A30" t="s">
        <v>273</v>
      </c>
      <c r="B30" t="s">
        <v>274</v>
      </c>
      <c r="C30" s="6">
        <f t="shared" ca="1" si="3"/>
        <v>14</v>
      </c>
      <c r="F30" t="s">
        <v>193</v>
      </c>
      <c r="G30">
        <v>36</v>
      </c>
      <c r="H30">
        <v>1</v>
      </c>
    </row>
    <row r="31" spans="1:8" x14ac:dyDescent="0.3">
      <c r="A31" t="s">
        <v>176</v>
      </c>
      <c r="B31" t="s">
        <v>170</v>
      </c>
      <c r="C31" s="6">
        <f t="shared" ca="1" si="3"/>
        <v>57</v>
      </c>
      <c r="F31" t="s">
        <v>194</v>
      </c>
      <c r="G31">
        <v>37</v>
      </c>
      <c r="H31">
        <v>1</v>
      </c>
    </row>
    <row r="32" spans="1:8" x14ac:dyDescent="0.3">
      <c r="A32" t="s">
        <v>177</v>
      </c>
      <c r="B32" t="s">
        <v>170</v>
      </c>
      <c r="C32" s="6">
        <f t="shared" ca="1" si="3"/>
        <v>57</v>
      </c>
      <c r="F32" t="s">
        <v>195</v>
      </c>
      <c r="G32">
        <v>38</v>
      </c>
      <c r="H32">
        <v>1</v>
      </c>
    </row>
    <row r="33" spans="1:8" x14ac:dyDescent="0.3">
      <c r="A33" t="s">
        <v>178</v>
      </c>
      <c r="B33" t="s">
        <v>170</v>
      </c>
      <c r="C33" s="6">
        <f t="shared" ca="1" si="3"/>
        <v>57</v>
      </c>
      <c r="F33" t="s">
        <v>284</v>
      </c>
      <c r="G33">
        <v>39</v>
      </c>
      <c r="H33">
        <v>1</v>
      </c>
    </row>
    <row r="34" spans="1:8" x14ac:dyDescent="0.3">
      <c r="A34" t="s">
        <v>179</v>
      </c>
      <c r="B34" t="s">
        <v>189</v>
      </c>
      <c r="C34" s="6">
        <f t="shared" ca="1" si="3"/>
        <v>31</v>
      </c>
      <c r="F34" t="s">
        <v>283</v>
      </c>
      <c r="G34">
        <v>40</v>
      </c>
      <c r="H34">
        <v>1</v>
      </c>
    </row>
    <row r="35" spans="1:8" x14ac:dyDescent="0.3">
      <c r="A35" t="s">
        <v>180</v>
      </c>
      <c r="B35" t="s">
        <v>187</v>
      </c>
      <c r="C35" s="6">
        <f t="shared" ca="1" si="3"/>
        <v>32</v>
      </c>
      <c r="F35" t="s">
        <v>360</v>
      </c>
      <c r="G35">
        <v>41</v>
      </c>
      <c r="H35">
        <v>1</v>
      </c>
    </row>
    <row r="36" spans="1:8" x14ac:dyDescent="0.3">
      <c r="A36" t="s">
        <v>181</v>
      </c>
      <c r="B36" t="s">
        <v>190</v>
      </c>
      <c r="C36" s="6">
        <f t="shared" ca="1" si="3"/>
        <v>33</v>
      </c>
      <c r="F36" t="s">
        <v>429</v>
      </c>
      <c r="G36">
        <v>42</v>
      </c>
      <c r="H36">
        <v>1</v>
      </c>
    </row>
    <row r="37" spans="1:8" x14ac:dyDescent="0.3">
      <c r="A37" t="s">
        <v>182</v>
      </c>
      <c r="B37" t="s">
        <v>191</v>
      </c>
      <c r="C37" s="6">
        <f t="shared" ca="1" si="3"/>
        <v>34</v>
      </c>
      <c r="F37" t="s">
        <v>23</v>
      </c>
      <c r="G37">
        <v>51</v>
      </c>
    </row>
    <row r="38" spans="1:8" x14ac:dyDescent="0.3">
      <c r="A38" t="s">
        <v>183</v>
      </c>
      <c r="B38" t="s">
        <v>192</v>
      </c>
      <c r="C38" s="6">
        <f t="shared" ca="1" si="3"/>
        <v>35</v>
      </c>
      <c r="F38" t="s">
        <v>173</v>
      </c>
      <c r="G38">
        <v>52</v>
      </c>
      <c r="H38">
        <v>1</v>
      </c>
    </row>
    <row r="39" spans="1:8" x14ac:dyDescent="0.3">
      <c r="A39" t="s">
        <v>184</v>
      </c>
      <c r="B39" t="s">
        <v>193</v>
      </c>
      <c r="C39" s="6">
        <f t="shared" ca="1" si="3"/>
        <v>36</v>
      </c>
      <c r="F39" t="s">
        <v>117</v>
      </c>
      <c r="G39">
        <v>53</v>
      </c>
      <c r="H39">
        <v>1</v>
      </c>
    </row>
    <row r="40" spans="1:8" x14ac:dyDescent="0.3">
      <c r="A40" t="s">
        <v>185</v>
      </c>
      <c r="B40" t="s">
        <v>194</v>
      </c>
      <c r="C40" s="6">
        <f t="shared" ca="1" si="3"/>
        <v>37</v>
      </c>
      <c r="F40" t="s">
        <v>110</v>
      </c>
      <c r="G40">
        <v>54</v>
      </c>
      <c r="H40">
        <v>1</v>
      </c>
    </row>
    <row r="41" spans="1:8" x14ac:dyDescent="0.3">
      <c r="A41" t="s">
        <v>186</v>
      </c>
      <c r="B41" t="s">
        <v>195</v>
      </c>
      <c r="C41" s="6">
        <f t="shared" ca="1" si="3"/>
        <v>38</v>
      </c>
      <c r="F41" t="s">
        <v>174</v>
      </c>
      <c r="G41">
        <v>55</v>
      </c>
      <c r="H41">
        <v>1</v>
      </c>
    </row>
    <row r="42" spans="1:8" x14ac:dyDescent="0.3">
      <c r="A42" t="s">
        <v>275</v>
      </c>
      <c r="B42" t="s">
        <v>98</v>
      </c>
      <c r="C42" s="6">
        <f t="shared" ref="C42" ca="1" si="4">VLOOKUP(B42,OFFSET(INDIRECT("$A:$B"),0,MATCH(B$1&amp;"_Verify",INDIRECT("$1:$1"),0)-1),2,0)</f>
        <v>13</v>
      </c>
      <c r="F42" t="s">
        <v>175</v>
      </c>
      <c r="G42">
        <v>56</v>
      </c>
      <c r="H42">
        <v>1</v>
      </c>
    </row>
    <row r="43" spans="1:8" x14ac:dyDescent="0.3">
      <c r="A43" t="s">
        <v>277</v>
      </c>
      <c r="B43" t="s">
        <v>58</v>
      </c>
      <c r="C43" s="6">
        <f t="shared" ref="C43:C44" ca="1" si="5">VLOOKUP(B43,OFFSET(INDIRECT("$A:$B"),0,MATCH(B$1&amp;"_Verify",INDIRECT("$1:$1"),0)-1),2,0)</f>
        <v>11</v>
      </c>
      <c r="F43" t="s">
        <v>170</v>
      </c>
      <c r="G43">
        <v>57</v>
      </c>
      <c r="H43">
        <v>1</v>
      </c>
    </row>
    <row r="44" spans="1:8" x14ac:dyDescent="0.3">
      <c r="A44" t="s">
        <v>279</v>
      </c>
      <c r="B44" t="s">
        <v>98</v>
      </c>
      <c r="C44" s="6">
        <f t="shared" ca="1" si="5"/>
        <v>13</v>
      </c>
      <c r="F44" t="s">
        <v>246</v>
      </c>
      <c r="G44">
        <v>58</v>
      </c>
      <c r="H44">
        <v>1</v>
      </c>
    </row>
    <row r="45" spans="1:8" x14ac:dyDescent="0.3">
      <c r="A45" t="s">
        <v>280</v>
      </c>
      <c r="B45" t="s">
        <v>58</v>
      </c>
      <c r="C45" s="6">
        <f t="shared" ref="C45:C49" ca="1" si="6">VLOOKUP(B45,OFFSET(INDIRECT("$A:$B"),0,MATCH(B$1&amp;"_Verify",INDIRECT("$1:$1"),0)-1),2,0)</f>
        <v>11</v>
      </c>
      <c r="F45" t="s">
        <v>361</v>
      </c>
      <c r="G45">
        <v>59</v>
      </c>
      <c r="H45">
        <v>1</v>
      </c>
    </row>
    <row r="46" spans="1:8" x14ac:dyDescent="0.3">
      <c r="A46" t="s">
        <v>302</v>
      </c>
      <c r="B46" t="s">
        <v>98</v>
      </c>
      <c r="C46" s="6">
        <f t="shared" ca="1" si="6"/>
        <v>13</v>
      </c>
      <c r="F46" t="s">
        <v>295</v>
      </c>
      <c r="G46">
        <v>60</v>
      </c>
      <c r="H46">
        <v>1</v>
      </c>
    </row>
    <row r="47" spans="1:8" x14ac:dyDescent="0.3">
      <c r="A47" t="s">
        <v>304</v>
      </c>
      <c r="B47" t="s">
        <v>22</v>
      </c>
      <c r="C47" s="6">
        <f t="shared" ca="1" si="6"/>
        <v>7</v>
      </c>
      <c r="F47" t="s">
        <v>357</v>
      </c>
      <c r="G47">
        <v>61</v>
      </c>
      <c r="H47">
        <v>1</v>
      </c>
    </row>
    <row r="48" spans="1:8" x14ac:dyDescent="0.3">
      <c r="A48" t="s">
        <v>303</v>
      </c>
      <c r="B48" t="s">
        <v>98</v>
      </c>
      <c r="C48" s="6">
        <f t="shared" ca="1" si="6"/>
        <v>13</v>
      </c>
      <c r="F48" t="s">
        <v>394</v>
      </c>
      <c r="G48">
        <v>62</v>
      </c>
      <c r="H48">
        <v>1</v>
      </c>
    </row>
    <row r="49" spans="1:8" x14ac:dyDescent="0.3">
      <c r="A49" t="s">
        <v>306</v>
      </c>
      <c r="B49" t="s">
        <v>22</v>
      </c>
      <c r="C49" s="6">
        <f t="shared" ca="1" si="6"/>
        <v>7</v>
      </c>
      <c r="F49" t="s">
        <v>425</v>
      </c>
      <c r="G49">
        <v>63</v>
      </c>
      <c r="H49">
        <v>1</v>
      </c>
    </row>
    <row r="50" spans="1:8" x14ac:dyDescent="0.3">
      <c r="A50" t="s">
        <v>310</v>
      </c>
      <c r="B50" t="s">
        <v>98</v>
      </c>
      <c r="C50" s="6">
        <f t="shared" ref="C50:C51" ca="1" si="7">VLOOKUP(B50,OFFSET(INDIRECT("$A:$B"),0,MATCH(B$1&amp;"_Verify",INDIRECT("$1:$1"),0)-1),2,0)</f>
        <v>13</v>
      </c>
    </row>
    <row r="51" spans="1:8" x14ac:dyDescent="0.3">
      <c r="A51" t="s">
        <v>311</v>
      </c>
      <c r="B51" t="s">
        <v>58</v>
      </c>
      <c r="C51" s="6">
        <f t="shared" ca="1" si="7"/>
        <v>11</v>
      </c>
    </row>
    <row r="52" spans="1:8" x14ac:dyDescent="0.3">
      <c r="A52" t="s">
        <v>313</v>
      </c>
      <c r="B52" t="s">
        <v>98</v>
      </c>
      <c r="C52" s="6">
        <f t="shared" ref="C52:C55" ca="1" si="8">VLOOKUP(B52,OFFSET(INDIRECT("$A:$B"),0,MATCH(B$1&amp;"_Verify",INDIRECT("$1:$1"),0)-1),2,0)</f>
        <v>13</v>
      </c>
    </row>
    <row r="53" spans="1:8" x14ac:dyDescent="0.3">
      <c r="A53" t="s">
        <v>314</v>
      </c>
      <c r="B53" t="s">
        <v>58</v>
      </c>
      <c r="C53" s="6">
        <f t="shared" ca="1" si="8"/>
        <v>11</v>
      </c>
    </row>
    <row r="54" spans="1:8" x14ac:dyDescent="0.3">
      <c r="A54" t="s">
        <v>315</v>
      </c>
      <c r="B54" t="s">
        <v>98</v>
      </c>
      <c r="C54" s="6">
        <f t="shared" ca="1" si="8"/>
        <v>13</v>
      </c>
    </row>
    <row r="55" spans="1:8" x14ac:dyDescent="0.3">
      <c r="A55" t="s">
        <v>316</v>
      </c>
      <c r="B55" t="s">
        <v>230</v>
      </c>
      <c r="C55" s="6">
        <f t="shared" ca="1" si="8"/>
        <v>15</v>
      </c>
    </row>
    <row r="56" spans="1:8" x14ac:dyDescent="0.3">
      <c r="A56" t="s">
        <v>317</v>
      </c>
      <c r="B56" t="s">
        <v>233</v>
      </c>
      <c r="C56" s="6">
        <f t="shared" ref="C56" ca="1" si="9">VLOOKUP(B56,OFFSET(INDIRECT("$A:$B"),0,MATCH(B$1&amp;"_Verify",INDIRECT("$1:$1"),0)-1),2,0)</f>
        <v>16</v>
      </c>
    </row>
    <row r="57" spans="1:8" x14ac:dyDescent="0.3">
      <c r="A57" t="s">
        <v>318</v>
      </c>
      <c r="B57" t="s">
        <v>233</v>
      </c>
      <c r="C57" s="6">
        <f t="shared" ref="C57" ca="1" si="10">VLOOKUP(B57,OFFSET(INDIRECT("$A:$B"),0,MATCH(B$1&amp;"_Verify",INDIRECT("$1:$1"),0)-1),2,0)</f>
        <v>16</v>
      </c>
    </row>
    <row r="58" spans="1:8" x14ac:dyDescent="0.3">
      <c r="A58" t="s">
        <v>321</v>
      </c>
      <c r="B58" t="s">
        <v>234</v>
      </c>
      <c r="C58" s="6">
        <f t="shared" ref="C58" ca="1" si="11">VLOOKUP(B58,OFFSET(INDIRECT("$A:$B"),0,MATCH(B$1&amp;"_Verify",INDIRECT("$1:$1"),0)-1),2,0)</f>
        <v>17</v>
      </c>
    </row>
    <row r="59" spans="1:8" x14ac:dyDescent="0.3">
      <c r="A59" t="s">
        <v>322</v>
      </c>
      <c r="B59" t="s">
        <v>234</v>
      </c>
      <c r="C59" s="6">
        <f t="shared" ref="C59" ca="1" si="12">VLOOKUP(B59,OFFSET(INDIRECT("$A:$B"),0,MATCH(B$1&amp;"_Verify",INDIRECT("$1:$1"),0)-1),2,0)</f>
        <v>17</v>
      </c>
    </row>
    <row r="60" spans="1:8" x14ac:dyDescent="0.3">
      <c r="A60" t="s">
        <v>323</v>
      </c>
      <c r="B60" t="s">
        <v>235</v>
      </c>
      <c r="C60" s="6">
        <f t="shared" ref="C60" ca="1" si="13">VLOOKUP(B60,OFFSET(INDIRECT("$A:$B"),0,MATCH(B$1&amp;"_Verify",INDIRECT("$1:$1"),0)-1),2,0)</f>
        <v>18</v>
      </c>
    </row>
    <row r="61" spans="1:8" x14ac:dyDescent="0.3">
      <c r="A61" t="s">
        <v>324</v>
      </c>
      <c r="B61" t="s">
        <v>235</v>
      </c>
      <c r="C61" s="6">
        <f t="shared" ref="C61" ca="1" si="14">VLOOKUP(B61,OFFSET(INDIRECT("$A:$B"),0,MATCH(B$1&amp;"_Verify",INDIRECT("$1:$1"),0)-1),2,0)</f>
        <v>18</v>
      </c>
    </row>
    <row r="62" spans="1:8" x14ac:dyDescent="0.3">
      <c r="A62" t="s">
        <v>325</v>
      </c>
      <c r="B62" t="s">
        <v>236</v>
      </c>
      <c r="C62" s="6">
        <f t="shared" ref="C62" ca="1" si="15">VLOOKUP(B62,OFFSET(INDIRECT("$A:$B"),0,MATCH(B$1&amp;"_Verify",INDIRECT("$1:$1"),0)-1),2,0)</f>
        <v>19</v>
      </c>
    </row>
    <row r="63" spans="1:8" x14ac:dyDescent="0.3">
      <c r="A63" t="s">
        <v>326</v>
      </c>
      <c r="B63" t="s">
        <v>236</v>
      </c>
      <c r="C63" s="6">
        <f t="shared" ref="C63" ca="1" si="16">VLOOKUP(B63,OFFSET(INDIRECT("$A:$B"),0,MATCH(B$1&amp;"_Verify",INDIRECT("$1:$1"),0)-1),2,0)</f>
        <v>19</v>
      </c>
    </row>
    <row r="64" spans="1:8" x14ac:dyDescent="0.3">
      <c r="A64" t="s">
        <v>328</v>
      </c>
      <c r="B64" t="s">
        <v>245</v>
      </c>
      <c r="C64" s="6">
        <f t="shared" ref="C64:C72" ca="1" si="17">VLOOKUP(B64,OFFSET(INDIRECT("$A:$B"),0,MATCH(B$1&amp;"_Verify",INDIRECT("$1:$1"),0)-1),2,0)</f>
        <v>20</v>
      </c>
    </row>
    <row r="65" spans="1:4" x14ac:dyDescent="0.3">
      <c r="A65" t="s">
        <v>329</v>
      </c>
      <c r="B65" t="s">
        <v>245</v>
      </c>
      <c r="C65" s="6">
        <f t="shared" ca="1" si="17"/>
        <v>20</v>
      </c>
    </row>
    <row r="66" spans="1:4" x14ac:dyDescent="0.3">
      <c r="A66" t="s">
        <v>380</v>
      </c>
      <c r="B66" t="s">
        <v>98</v>
      </c>
      <c r="C66" s="6">
        <f t="shared" ref="C66:C68" ca="1" si="18">VLOOKUP(B66,OFFSET(INDIRECT("$A:$B"),0,MATCH(B$1&amp;"_Verify",INDIRECT("$1:$1"),0)-1),2,0)</f>
        <v>13</v>
      </c>
      <c r="D66" s="6"/>
    </row>
    <row r="67" spans="1:4" x14ac:dyDescent="0.3">
      <c r="A67" t="s">
        <v>382</v>
      </c>
      <c r="B67" t="s">
        <v>353</v>
      </c>
      <c r="C67" s="6">
        <f t="shared" ca="1" si="18"/>
        <v>21</v>
      </c>
    </row>
    <row r="68" spans="1:4" x14ac:dyDescent="0.3">
      <c r="A68" t="s">
        <v>386</v>
      </c>
      <c r="B68" t="s">
        <v>58</v>
      </c>
      <c r="C68" s="6">
        <f t="shared" ca="1" si="18"/>
        <v>11</v>
      </c>
    </row>
    <row r="69" spans="1:4" x14ac:dyDescent="0.3">
      <c r="A69" t="s">
        <v>330</v>
      </c>
      <c r="B69" t="s">
        <v>98</v>
      </c>
      <c r="C69" s="6">
        <f t="shared" ca="1" si="17"/>
        <v>13</v>
      </c>
    </row>
    <row r="70" spans="1:4" x14ac:dyDescent="0.3">
      <c r="A70" t="s">
        <v>332</v>
      </c>
      <c r="B70" t="s">
        <v>22</v>
      </c>
      <c r="C70" s="6">
        <f t="shared" ca="1" si="17"/>
        <v>7</v>
      </c>
    </row>
    <row r="71" spans="1:4" x14ac:dyDescent="0.3">
      <c r="A71" t="s">
        <v>387</v>
      </c>
      <c r="B71" t="s">
        <v>357</v>
      </c>
      <c r="C71" s="6">
        <f t="shared" ca="1" si="17"/>
        <v>61</v>
      </c>
    </row>
    <row r="72" spans="1:4" x14ac:dyDescent="0.3">
      <c r="A72" t="s">
        <v>388</v>
      </c>
      <c r="B72" t="s">
        <v>361</v>
      </c>
      <c r="C72" s="6">
        <f t="shared" ca="1" si="17"/>
        <v>59</v>
      </c>
    </row>
    <row r="73" spans="1:4" x14ac:dyDescent="0.3">
      <c r="A73" t="s">
        <v>333</v>
      </c>
      <c r="B73" t="s">
        <v>246</v>
      </c>
      <c r="C73" s="6">
        <f t="shared" ref="C73:C75" ca="1" si="19">VLOOKUP(B73,OFFSET(INDIRECT("$A:$B"),0,MATCH(B$1&amp;"_Verify",INDIRECT("$1:$1"),0)-1),2,0)</f>
        <v>58</v>
      </c>
    </row>
    <row r="74" spans="1:4" x14ac:dyDescent="0.3">
      <c r="A74" t="s">
        <v>344</v>
      </c>
      <c r="B74" t="s">
        <v>283</v>
      </c>
      <c r="C74" s="6">
        <f t="shared" ca="1" si="19"/>
        <v>40</v>
      </c>
    </row>
    <row r="75" spans="1:4" x14ac:dyDescent="0.3">
      <c r="A75" t="s">
        <v>346</v>
      </c>
      <c r="B75" t="s">
        <v>55</v>
      </c>
      <c r="C75" s="6">
        <f t="shared" ca="1" si="19"/>
        <v>8</v>
      </c>
    </row>
    <row r="76" spans="1:4" x14ac:dyDescent="0.3">
      <c r="A76" t="s">
        <v>335</v>
      </c>
      <c r="B76" t="s">
        <v>284</v>
      </c>
      <c r="C76" s="6">
        <f t="shared" ref="C76" ca="1" si="20">VLOOKUP(B76,OFFSET(INDIRECT("$A:$B"),0,MATCH(B$1&amp;"_Verify",INDIRECT("$1:$1"),0)-1),2,0)</f>
        <v>39</v>
      </c>
    </row>
    <row r="77" spans="1:4" x14ac:dyDescent="0.3">
      <c r="A77" t="s">
        <v>337</v>
      </c>
      <c r="B77" t="s">
        <v>56</v>
      </c>
      <c r="C77" s="6">
        <f t="shared" ref="C77" ca="1" si="21">VLOOKUP(B77,OFFSET(INDIRECT("$A:$B"),0,MATCH(B$1&amp;"_Verify",INDIRECT("$1:$1"),0)-1),2,0)</f>
        <v>9</v>
      </c>
    </row>
    <row r="78" spans="1:4" x14ac:dyDescent="0.3">
      <c r="A78" t="s">
        <v>367</v>
      </c>
      <c r="B78" t="s">
        <v>360</v>
      </c>
      <c r="C78" s="6">
        <f t="shared" ref="C78" ca="1" si="22">VLOOKUP(B78,OFFSET(INDIRECT("$A:$B"),0,MATCH(B$1&amp;"_Verify",INDIRECT("$1:$1"),0)-1),2,0)</f>
        <v>41</v>
      </c>
    </row>
    <row r="79" spans="1:4" x14ac:dyDescent="0.3">
      <c r="A79" t="s">
        <v>368</v>
      </c>
      <c r="B79" t="s">
        <v>295</v>
      </c>
      <c r="C79" s="6">
        <f t="shared" ref="C79" ca="1" si="23">VLOOKUP(B79,OFFSET(INDIRECT("$A:$B"),0,MATCH(B$1&amp;"_Verify",INDIRECT("$1:$1"),0)-1),2,0)</f>
        <v>60</v>
      </c>
    </row>
    <row r="80" spans="1:4" x14ac:dyDescent="0.3">
      <c r="A80" t="s">
        <v>393</v>
      </c>
      <c r="B80" t="s">
        <v>394</v>
      </c>
      <c r="C80" s="6">
        <f t="shared" ref="C80" ca="1" si="24">VLOOKUP(B80,OFFSET(INDIRECT("$A:$B"),0,MATCH(B$1&amp;"_Verify",INDIRECT("$1:$1"),0)-1),2,0)</f>
        <v>62</v>
      </c>
    </row>
    <row r="81" spans="1:3" x14ac:dyDescent="0.3">
      <c r="A81" t="s">
        <v>402</v>
      </c>
      <c r="B81" t="s">
        <v>399</v>
      </c>
      <c r="C81" s="6">
        <f t="shared" ref="C81" ca="1" si="25">VLOOKUP(B81,OFFSET(INDIRECT("$A:$B"),0,MATCH(B$1&amp;"_Verify",INDIRECT("$1:$1"),0)-1),2,0)</f>
        <v>22</v>
      </c>
    </row>
    <row r="82" spans="1:3" x14ac:dyDescent="0.3">
      <c r="A82" t="s">
        <v>416</v>
      </c>
      <c r="B82" t="s">
        <v>399</v>
      </c>
      <c r="C82" s="6">
        <f t="shared" ref="C82" ca="1" si="26">VLOOKUP(B82,OFFSET(INDIRECT("$A:$B"),0,MATCH(B$1&amp;"_Verify",INDIRECT("$1:$1"),0)-1),2,0)</f>
        <v>22</v>
      </c>
    </row>
    <row r="83" spans="1:3" x14ac:dyDescent="0.3">
      <c r="A83" t="s">
        <v>404</v>
      </c>
      <c r="B83" t="s">
        <v>399</v>
      </c>
      <c r="C83" s="6">
        <f t="shared" ref="C83:C84" ca="1" si="27">VLOOKUP(B83,OFFSET(INDIRECT("$A:$B"),0,MATCH(B$1&amp;"_Verify",INDIRECT("$1:$1"),0)-1),2,0)</f>
        <v>22</v>
      </c>
    </row>
    <row r="84" spans="1:3" x14ac:dyDescent="0.3">
      <c r="A84" t="s">
        <v>417</v>
      </c>
      <c r="B84" t="s">
        <v>399</v>
      </c>
      <c r="C84" s="6">
        <f t="shared" ca="1" si="27"/>
        <v>22</v>
      </c>
    </row>
  </sheetData>
  <phoneticPr fontId="1" type="noConversion"/>
  <dataValidations count="1">
    <dataValidation type="list" allowBlank="1" showInputMessage="1" showErrorMessage="1" sqref="B2:B84" xr:uid="{675E8C85-9E99-403E-8138-AC8F1C643418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61B8-8889-47FC-B28B-8C3C07F6D573}">
  <dimension ref="A1:AD339"/>
  <sheetViews>
    <sheetView tabSelected="1" workbookViewId="0">
      <pane xSplit="2" ySplit="2" topLeftCell="D3" activePane="bottomRight" state="frozen"/>
      <selection pane="topRight" activeCell="C1" sqref="C1"/>
      <selection pane="bottomLeft" activeCell="A3" sqref="A3"/>
      <selection pane="bottomRight" activeCell="D3" sqref="D3"/>
    </sheetView>
  </sheetViews>
  <sheetFormatPr defaultRowHeight="16.5" outlineLevelRow="1" outlineLevelCol="1" x14ac:dyDescent="0.3"/>
  <cols>
    <col min="1" max="1" width="3.375" style="1" customWidth="1"/>
    <col min="2" max="2" width="32.125" style="1" customWidth="1"/>
    <col min="3" max="3" width="9.75" style="1" hidden="1" customWidth="1" outlineLevel="1"/>
    <col min="4" max="4" width="7.75" style="1" customWidth="1" collapsed="1"/>
    <col min="5" max="5" width="16.75" style="1" hidden="1" customWidth="1" outlineLevel="1"/>
    <col min="6" max="6" width="20.875" style="1" hidden="1" customWidth="1" outlineLevel="1"/>
    <col min="7" max="7" width="10.375" style="1" customWidth="1" collapsed="1"/>
    <col min="8" max="8" width="10.875" style="1" hidden="1" customWidth="1" outlineLevel="1"/>
    <col min="9" max="9" width="12.875" style="1" bestFit="1" customWidth="1" collapsed="1"/>
    <col min="10" max="12" width="12.875" style="1" bestFit="1" customWidth="1"/>
    <col min="13" max="14" width="12.875" style="1" hidden="1" customWidth="1" outlineLevel="1"/>
    <col min="15" max="15" width="10.625" style="7" bestFit="1" customWidth="1" collapsed="1"/>
    <col min="16" max="16" width="10.625" style="1" bestFit="1" customWidth="1"/>
    <col min="17" max="18" width="10.625" style="1" hidden="1" customWidth="1" outlineLevel="1"/>
    <col min="19" max="19" width="10.625" style="7" customWidth="1" collapsed="1"/>
    <col min="20" max="21" width="14" style="1" bestFit="1" customWidth="1"/>
    <col min="22" max="23" width="14" style="1" customWidth="1"/>
    <col min="24" max="24" width="9" style="1"/>
    <col min="25" max="25" width="37.125" style="1" hidden="1" customWidth="1" outlineLevel="1"/>
    <col min="26" max="26" width="7.625" style="1" hidden="1" customWidth="1" outlineLevel="1"/>
    <col min="27" max="27" width="9" style="1" collapsed="1"/>
    <col min="28" max="28" width="14.25" style="1" hidden="1" customWidth="1" outlineLevel="1"/>
    <col min="29" max="29" width="9" style="1" hidden="1" customWidth="1" outlineLevel="1"/>
    <col min="30" max="30" width="9" style="1" collapsed="1"/>
    <col min="31" max="16384" width="9" style="1"/>
  </cols>
  <sheetData>
    <row r="1" spans="1:29" ht="27" customHeight="1" x14ac:dyDescent="0.3">
      <c r="A1" s="1" t="s">
        <v>115</v>
      </c>
      <c r="B1" s="1" t="s">
        <v>28</v>
      </c>
      <c r="C1" s="1" t="s">
        <v>116</v>
      </c>
      <c r="D1" s="1" t="s">
        <v>29</v>
      </c>
      <c r="E1" s="1" t="s">
        <v>48</v>
      </c>
      <c r="F1" s="1" t="s">
        <v>53</v>
      </c>
      <c r="G1" s="1" t="s">
        <v>37</v>
      </c>
      <c r="H1" s="1" t="s">
        <v>54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147</v>
      </c>
      <c r="N1" s="1" t="s">
        <v>148</v>
      </c>
      <c r="O1" s="7" t="s">
        <v>5</v>
      </c>
      <c r="P1" s="1" t="s">
        <v>6</v>
      </c>
      <c r="Q1" s="1" t="s">
        <v>219</v>
      </c>
      <c r="R1" s="1" t="s">
        <v>220</v>
      </c>
      <c r="S1" s="7" t="s">
        <v>79</v>
      </c>
      <c r="T1" s="1" t="s">
        <v>7</v>
      </c>
      <c r="U1" s="1" t="s">
        <v>8</v>
      </c>
      <c r="V1" s="1" t="s">
        <v>80</v>
      </c>
      <c r="W1" s="1" t="s">
        <v>102</v>
      </c>
      <c r="Y1" s="1" t="s">
        <v>149</v>
      </c>
      <c r="Z1" s="1" t="s">
        <v>214</v>
      </c>
      <c r="AB1" s="1" t="s">
        <v>222</v>
      </c>
      <c r="AC1" s="1" t="s">
        <v>221</v>
      </c>
    </row>
    <row r="2" spans="1:29" ht="89.25" hidden="1" customHeight="1" outlineLevel="1" x14ac:dyDescent="0.3">
      <c r="E2" s="1" t="s">
        <v>360</v>
      </c>
      <c r="F2" s="4" t="str">
        <f>IF(ISBLANK(VLOOKUP($E2,어펙터인자!$1:$1048576,MATCH(F$1,어펙터인자!$1:$1,0),0)),"",VLOOKUP($E2,어펙터인자!$1:$1048576,MATCH(F$1,어펙터인자!$1:$1,0),0))</f>
        <v>텔레포팅을 하는 히트오브젝트를 부여함(캐릭전용) 맵에 적이 하나 남으면 발동 안 됨
맵에 적이 하나도 없으면 먼저 보낸 순서대로 하나가 바로 소환된다</v>
      </c>
      <c r="G2" s="4"/>
      <c r="H2" s="4"/>
      <c r="I2" s="4" t="str">
        <f>IF(ISBLANK(VLOOKUP($E2,어펙터인자!$1:$1048576,MATCH(I$1,어펙터인자!$1:$1,0),0)),"",VLOOKUP($E2,어펙터인자!$1:$1048576,MATCH(I$1,어펙터인자!$1:$1,0),0))</f>
        <v/>
      </c>
      <c r="J2" s="4" t="str">
        <f>IF(ISBLANK(VLOOKUP($E2,어펙터인자!$1:$1048576,MATCH(J$1,어펙터인자!$1:$1,0),0)),"",VLOOKUP($E2,어펙터인자!$1:$1048576,MATCH(J$1,어펙터인자!$1:$1,0),0))</f>
        <v>어펙터를 콜할 확률</v>
      </c>
      <c r="K2" s="4" t="str">
        <f>IF(ISBLANK(VLOOKUP($E2,어펙터인자!$1:$1048576,MATCH(K$1,어펙터인자!$1:$1,0),0)),"",VLOOKUP($E2,어펙터인자!$1:$1048576,MATCH(K$1,어펙터인자!$1:$1,0),0))</f>
        <v>전이제한 잔몹 HP 배율 이보다 클 때만 발동된다</v>
      </c>
      <c r="L2" s="4" t="str">
        <f>IF(ISBLANK(VLOOKUP($E2,어펙터인자!$1:$1048576,MATCH(L$1,어펙터인자!$1:$1,0),0)),"",VLOOKUP($E2,어펙터인자!$1:$1048576,MATCH(L$1,어펙터인자!$1:$1,0),0))</f>
        <v>전이제한 보스 HP 배율 이보다 클 때만 발동된다</v>
      </c>
      <c r="M2" s="4" t="str">
        <f>IF($E2&lt;&gt;어펙터인자!$A$8,"","스탯타입"&amp;CHAR(10)&amp;"유효성 검사")</f>
        <v/>
      </c>
      <c r="N2" s="4" t="str">
        <f>IF(LEN(O2)=0,"","오버라이딩"&amp;CHAR(10)&amp;"우측 입력은 여기")</f>
        <v>오버라이딩
우측 입력은 여기</v>
      </c>
      <c r="O2" s="8" t="str">
        <f>IF(ISBLANK(VLOOKUP($E2,어펙터인자!$1:$1048576,MATCH(O$1,어펙터인자!$1:$1,0),0)),"",VLOOKUP($E2,어펙터인자!$1:$1048576,MATCH(O$1,어펙터인자!$1:$1,0),0))</f>
        <v>전이할 최대개수</v>
      </c>
      <c r="P2" s="4" t="str">
        <f>IF(ISBLANK(VLOOKUP($E2,어펙터인자!$1:$1048576,MATCH(P$1,어펙터인자!$1:$1,0),0)),"",VLOOKUP($E2,어펙터인자!$1:$1048576,MATCH(P$1,어펙터인자!$1:$1,0),0))</f>
        <v>버로우, 돈다이인 적에게 면역일지 유무</v>
      </c>
      <c r="Q2" s="4" t="str">
        <f>IF($E2&lt;&gt;어펙터인자!$A$14,"","이벤트타입"&amp;CHAR(10)&amp;"유효성 검사")</f>
        <v/>
      </c>
      <c r="R2" s="4" t="str">
        <f>IF(LEN(S2)=0,"","오버라이딩"&amp;CHAR(10)&amp;"우측 입력은 여기")</f>
        <v/>
      </c>
      <c r="S2" s="8" t="str">
        <f>IF(ISBLANK(VLOOKUP($E2,어펙터인자!$1:$1048576,MATCH(S$1,어펙터인자!$1:$1,0),0)),"",VLOOKUP($E2,어펙터인자!$1:$1048576,MATCH(S$1,어펙터인자!$1:$1,0),0))</f>
        <v/>
      </c>
      <c r="T2" s="4" t="str">
        <f>IF(ISBLANK(VLOOKUP($E2,어펙터인자!$1:$1048576,MATCH(T$1,어펙터인자!$1:$1,0),0)),"",VLOOKUP($E2,어펙터인자!$1:$1048576,MATCH(T$1,어펙터인자!$1:$1,0),0))</f>
        <v/>
      </c>
      <c r="U2" s="4" t="str">
        <f>IF(ISBLANK(VLOOKUP($E2,어펙터인자!$1:$1048576,MATCH(U$1,어펙터인자!$1:$1,0),0)),"",VLOOKUP($E2,어펙터인자!$1:$1048576,MATCH(U$1,어펙터인자!$1:$1,0),0))</f>
        <v>텔레포티드 어펙터밸류아이디
레벨이 전달된다</v>
      </c>
      <c r="V2" s="4" t="str">
        <f>IF(ISBLANK(VLOOKUP($E2,어펙터인자!$1:$1048576,MATCH(V$1,어펙터인자!$1:$1,0),0)),"",VLOOKUP($E2,어펙터인자!$1:$1048576,MATCH(V$1,어펙터인자!$1:$1,0),0))</f>
        <v/>
      </c>
      <c r="W2" s="4" t="str">
        <f>IF(ISBLANK(VLOOKUP($E2,어펙터인자!$1:$1048576,MATCH(W$1,어펙터인자!$1:$1,0),0)),"",VLOOKUP($E2,어펙터인자!$1:$1048576,MATCH(W$1,어펙터인자!$1:$1,0),0))</f>
        <v/>
      </c>
      <c r="Y2" s="1" t="s">
        <v>150</v>
      </c>
      <c r="Z2" s="1">
        <v>0</v>
      </c>
      <c r="AB2" s="1" t="s">
        <v>223</v>
      </c>
      <c r="AC2" s="1">
        <v>1</v>
      </c>
    </row>
    <row r="3" spans="1:29" collapsed="1" x14ac:dyDescent="0.3">
      <c r="A3" s="1" t="str">
        <f t="shared" ref="A3:A19" si="0">B3&amp;"_"&amp;TEXT(D3,"00")</f>
        <v>NormalAttack01_01</v>
      </c>
      <c r="B3" s="1" t="s">
        <v>30</v>
      </c>
      <c r="C3" s="1" t="str">
        <f>IF(ISERROR(VLOOKUP(B3,AffectorValueTable!$A:$A,1,0)),"어펙터밸류없음","")</f>
        <v/>
      </c>
      <c r="D3" s="1">
        <v>1</v>
      </c>
      <c r="E3" s="1" t="str">
        <f>VLOOKUP($B3,AffectorValueTable!$1:$1048576,MATCH(AffectorValueTable!$B$1,AffectorValueTable!$1:$1,0),0)</f>
        <v>BaseDamage</v>
      </c>
      <c r="H3" s="1" t="str">
        <f>IF(ISBLANK(G3),"",
IF(ISERROR(FIND(",",G3)),
  IF(ISERROR(VLOOKUP(G3,ConditionValueTable!$A:$A,1,0)),"컨디션밸류없음",
  ""),
IF(ISERROR(FIND(",",G3,FIND(",",G3)+1)),
  IF(OR(ISERROR(VLOOKUP(LEFT(G3,FIND(",",G3)-1),ConditionValueTable!$A:$A,1,0)),ISERROR(VLOOKUP(TRIM(MID(G3,FIND(",",G3)+1,999)),ConditionValueTable!$A:$A,1,0))),"컨디션밸류없음",
  ""),
IF(ISERROR(FIND(",",G3,FIND(",",G3,FIND(",",G3)+1)+1)),
  IF(OR(ISERROR(VLOOKUP(LEFT(G3,FIND(",",G3)-1),ConditionValueTable!$A:$A,1,0)),ISERROR(VLOOKUP(TRIM(MID(G3,FIND(",",G3)+1,FIND(",",G3,FIND(",",G3)+1)-FIND(",",G3)-1)),ConditionValueTable!$A:$A,1,0)),ISERROR(VLOOKUP(TRIM(MID(G3,FIND(",",G3,FIND(",",G3)+1)+1,999)),ConditionValueTable!$A:$A,1,0))),"컨디션밸류없음",
  ""),
IF(ISERROR(FIND(",",G3,FIND(",",G3,FIND(",",G3,FIND(",",G3)+1)+1)+1)),
  IF(OR(ISERROR(VLOOKUP(LEFT(G3,FIND(",",G3)-1),ConditionValueTable!$A:$A,1,0)),ISERROR(VLOOKUP(TRIM(MID(G3,FIND(",",G3)+1,FIND(",",G3,FIND(",",G3)+1)-FIND(",",G3)-1)),ConditionValueTable!$A:$A,1,0)),ISERROR(VLOOKUP(TRIM(MID(G3,FIND(",",G3,FIND(",",G3)+1)+1,FIND(",",G3,FIND(",",G3,FIND(",",G3)+1)+1)-FIND(",",G3,FIND(",",G3)+1)-1)),ConditionValueTable!$A:$A,1,0)),ISERROR(VLOOKUP(TRIM(MID(G3,FIND(",",G3,FIND(",",G3,FIND(",",G3)+1)+1)+1,999)),ConditionValueTable!$A:$A,1,0))),"컨디션밸류없음",
  ""),
)))))</f>
        <v/>
      </c>
      <c r="I3" s="1">
        <v>1</v>
      </c>
      <c r="O3" s="7" t="str">
        <f t="shared" ref="O3:O21" ca="1" si="1">IF(NOT(ISBLANK(N3)),N3,
IF(ISBLANK(M3),"",
VLOOKUP(M3,OFFSET(INDIRECT("$A:$B"),0,MATCH(M$1&amp;"_Verify",INDIRECT("$1:$1"),0)-1),2,0)
))</f>
        <v/>
      </c>
      <c r="S3" s="7" t="str">
        <f t="shared" ref="S3:S71" ca="1" si="2">IF(NOT(ISBLANK(R3)),R3,
IF(ISBLANK(Q3),"",
VLOOKUP(Q3,OFFSET(INDIRECT("$A:$B"),0,MATCH(Q$1&amp;"_Verify",INDIRECT("$1:$1"),0)-1),2,0)
))</f>
        <v/>
      </c>
      <c r="Y3" s="1" t="s">
        <v>151</v>
      </c>
      <c r="Z3" s="1">
        <v>1</v>
      </c>
      <c r="AB3" s="1" t="s">
        <v>224</v>
      </c>
      <c r="AC3" s="1">
        <v>2</v>
      </c>
    </row>
    <row r="4" spans="1:29" x14ac:dyDescent="0.3">
      <c r="A4" s="1" t="str">
        <f t="shared" ref="A4:A5" si="3">B4&amp;"_"&amp;TEXT(D4,"00")</f>
        <v>NormalAttackGanfaul_01</v>
      </c>
      <c r="B4" t="s">
        <v>431</v>
      </c>
      <c r="C4" s="1" t="str">
        <f>IF(ISERROR(VLOOKUP(B4,AffectorValueTable!$A:$A,1,0)),"어펙터밸류없음","")</f>
        <v/>
      </c>
      <c r="D4" s="1">
        <v>1</v>
      </c>
      <c r="E4" s="1" t="str">
        <f>VLOOKUP($B4,AffectorValueTable!$1:$1048576,MATCH(AffectorValueTable!$B$1,AffectorValueTable!$1:$1,0),0)</f>
        <v>BaseDamage</v>
      </c>
      <c r="H4" s="1" t="str">
        <f>IF(ISBLANK(G4),"",
IF(ISERROR(FIND(",",G4)),
  IF(ISERROR(VLOOKUP(G4,ConditionValueTable!$A:$A,1,0)),"컨디션밸류없음",
  ""),
IF(ISERROR(FIND(",",G4,FIND(",",G4)+1)),
  IF(OR(ISERROR(VLOOKUP(LEFT(G4,FIND(",",G4)-1),ConditionValueTable!$A:$A,1,0)),ISERROR(VLOOKUP(TRIM(MID(G4,FIND(",",G4)+1,999)),ConditionValueTable!$A:$A,1,0))),"컨디션밸류없음",
  ""),
IF(ISERROR(FIND(",",G4,FIND(",",G4,FIND(",",G4)+1)+1)),
  IF(OR(ISERROR(VLOOKUP(LEFT(G4,FIND(",",G4)-1),ConditionValueTable!$A:$A,1,0)),ISERROR(VLOOKUP(TRIM(MID(G4,FIND(",",G4)+1,FIND(",",G4,FIND(",",G4)+1)-FIND(",",G4)-1)),ConditionValueTable!$A:$A,1,0)),ISERROR(VLOOKUP(TRIM(MID(G4,FIND(",",G4,FIND(",",G4)+1)+1,999)),ConditionValueTable!$A:$A,1,0))),"컨디션밸류없음",
  ""),
IF(ISERROR(FIND(",",G4,FIND(",",G4,FIND(",",G4,FIND(",",G4)+1)+1)+1)),
  IF(OR(ISERROR(VLOOKUP(LEFT(G4,FIND(",",G4)-1),ConditionValueTable!$A:$A,1,0)),ISERROR(VLOOKUP(TRIM(MID(G4,FIND(",",G4)+1,FIND(",",G4,FIND(",",G4)+1)-FIND(",",G4)-1)),ConditionValueTable!$A:$A,1,0)),ISERROR(VLOOKUP(TRIM(MID(G4,FIND(",",G4,FIND(",",G4)+1)+1,FIND(",",G4,FIND(",",G4,FIND(",",G4)+1)+1)-FIND(",",G4,FIND(",",G4)+1)-1)),ConditionValueTable!$A:$A,1,0)),ISERROR(VLOOKUP(TRIM(MID(G4,FIND(",",G4,FIND(",",G4,FIND(",",G4)+1)+1)+1,999)),ConditionValueTable!$A:$A,1,0))),"컨디션밸류없음",
  ""),
)))))</f>
        <v/>
      </c>
      <c r="I4" s="1">
        <v>1</v>
      </c>
      <c r="O4" s="7" t="str">
        <f t="shared" ref="O4:O5" ca="1" si="4">IF(NOT(ISBLANK(N4)),N4,
IF(ISBLANK(M4),"",
VLOOKUP(M4,OFFSET(INDIRECT("$A:$B"),0,MATCH(M$1&amp;"_Verify",INDIRECT("$1:$1"),0)-1),2,0)
))</f>
        <v/>
      </c>
      <c r="S4" s="7" t="str">
        <f t="shared" ref="S4:S5" ca="1" si="5">IF(NOT(ISBLANK(R4)),R4,
IF(ISBLANK(Q4),"",
VLOOKUP(Q4,OFFSET(INDIRECT("$A:$B"),0,MATCH(Q$1&amp;"_Verify",INDIRECT("$1:$1"),0)-1),2,0)
))</f>
        <v/>
      </c>
      <c r="Y4" s="1" t="s">
        <v>152</v>
      </c>
      <c r="Z4" s="1">
        <v>2</v>
      </c>
      <c r="AB4" s="1" t="s">
        <v>225</v>
      </c>
      <c r="AC4" s="1">
        <v>3</v>
      </c>
    </row>
    <row r="5" spans="1:29" x14ac:dyDescent="0.3">
      <c r="A5" s="1" t="str">
        <f t="shared" si="3"/>
        <v>UltimatePositionBuffGanfaul_01</v>
      </c>
      <c r="B5" s="1" t="s">
        <v>435</v>
      </c>
      <c r="C5" s="1" t="str">
        <f>IF(ISERROR(VLOOKUP(B5,AffectorValueTable!$A:$A,1,0)),"어펙터밸류없음","")</f>
        <v/>
      </c>
      <c r="D5" s="1">
        <v>1</v>
      </c>
      <c r="E5" s="1" t="str">
        <f>VLOOKUP($B5,AffectorValueTable!$1:$1048576,MATCH(AffectorValueTable!$B$1,AffectorValueTable!$1:$1,0),0)</f>
        <v>PositionBuff</v>
      </c>
      <c r="H5" s="1" t="str">
        <f>IF(ISBLANK(G5),"",
IF(ISERROR(FIND(",",G5)),
  IF(ISERROR(VLOOKUP(G5,ConditionValueTable!$A:$A,1,0)),"컨디션밸류없음",
  ""),
IF(ISERROR(FIND(",",G5,FIND(",",G5)+1)),
  IF(OR(ISERROR(VLOOKUP(LEFT(G5,FIND(",",G5)-1),ConditionValueTable!$A:$A,1,0)),ISERROR(VLOOKUP(TRIM(MID(G5,FIND(",",G5)+1,999)),ConditionValueTable!$A:$A,1,0))),"컨디션밸류없음",
  ""),
IF(ISERROR(FIND(",",G5,FIND(",",G5,FIND(",",G5)+1)+1)),
  IF(OR(ISERROR(VLOOKUP(LEFT(G5,FIND(",",G5)-1),ConditionValueTable!$A:$A,1,0)),ISERROR(VLOOKUP(TRIM(MID(G5,FIND(",",G5)+1,FIND(",",G5,FIND(",",G5)+1)-FIND(",",G5)-1)),ConditionValueTable!$A:$A,1,0)),ISERROR(VLOOKUP(TRIM(MID(G5,FIND(",",G5,FIND(",",G5)+1)+1,999)),ConditionValueTable!$A:$A,1,0))),"컨디션밸류없음",
  ""),
IF(ISERROR(FIND(",",G5,FIND(",",G5,FIND(",",G5,FIND(",",G5)+1)+1)+1)),
  IF(OR(ISERROR(VLOOKUP(LEFT(G5,FIND(",",G5)-1),ConditionValueTable!$A:$A,1,0)),ISERROR(VLOOKUP(TRIM(MID(G5,FIND(",",G5)+1,FIND(",",G5,FIND(",",G5)+1)-FIND(",",G5)-1)),ConditionValueTable!$A:$A,1,0)),ISERROR(VLOOKUP(TRIM(MID(G5,FIND(",",G5,FIND(",",G5)+1)+1,FIND(",",G5,FIND(",",G5,FIND(",",G5)+1)+1)-FIND(",",G5,FIND(",",G5)+1)-1)),ConditionValueTable!$A:$A,1,0)),ISERROR(VLOOKUP(TRIM(MID(G5,FIND(",",G5,FIND(",",G5,FIND(",",G5)+1)+1)+1,999)),ConditionValueTable!$A:$A,1,0))),"컨디션밸류없음",
  ""),
)))))</f>
        <v/>
      </c>
      <c r="I5" s="1">
        <v>4.8</v>
      </c>
      <c r="J5" s="1">
        <v>2</v>
      </c>
      <c r="K5" s="1">
        <v>-0.05</v>
      </c>
      <c r="N5" s="1">
        <v>5</v>
      </c>
      <c r="O5" s="7">
        <f t="shared" ca="1" si="4"/>
        <v>5</v>
      </c>
      <c r="S5" s="7" t="str">
        <f t="shared" ca="1" si="5"/>
        <v/>
      </c>
      <c r="V5" s="1" t="s">
        <v>436</v>
      </c>
      <c r="Y5" s="1" t="s">
        <v>153</v>
      </c>
      <c r="Z5" s="1">
        <v>3</v>
      </c>
      <c r="AB5" s="1" t="s">
        <v>226</v>
      </c>
      <c r="AC5" s="1">
        <v>4</v>
      </c>
    </row>
    <row r="6" spans="1:29" x14ac:dyDescent="0.3">
      <c r="A6" s="1" t="str">
        <f t="shared" ref="A6" si="6">B6&amp;"_"&amp;TEXT(D6,"00")</f>
        <v>UltimateAttackGanfaul_01</v>
      </c>
      <c r="B6" s="1" t="s">
        <v>378</v>
      </c>
      <c r="C6" s="1" t="str">
        <f>IF(ISERROR(VLOOKUP(B6,AffectorValueTable!$A:$A,1,0)),"어펙터밸류없음","")</f>
        <v/>
      </c>
      <c r="D6" s="1">
        <v>1</v>
      </c>
      <c r="E6" s="1" t="str">
        <f>VLOOKUP($B6,AffectorValueTable!$1:$1048576,MATCH(AffectorValueTable!$B$1,AffectorValueTable!$1:$1,0),0)</f>
        <v>BaseDamage</v>
      </c>
      <c r="H6" s="1" t="str">
        <f>IF(ISBLANK(G6),"",
IF(ISERROR(FIND(",",G6)),
  IF(ISERROR(VLOOKUP(G6,ConditionValueTable!$A:$A,1,0)),"컨디션밸류없음",
  ""),
IF(ISERROR(FIND(",",G6,FIND(",",G6)+1)),
  IF(OR(ISERROR(VLOOKUP(LEFT(G6,FIND(",",G6)-1),ConditionValueTable!$A:$A,1,0)),ISERROR(VLOOKUP(TRIM(MID(G6,FIND(",",G6)+1,999)),ConditionValueTable!$A:$A,1,0))),"컨디션밸류없음",
  ""),
IF(ISERROR(FIND(",",G6,FIND(",",G6,FIND(",",G6)+1)+1)),
  IF(OR(ISERROR(VLOOKUP(LEFT(G6,FIND(",",G6)-1),ConditionValueTable!$A:$A,1,0)),ISERROR(VLOOKUP(TRIM(MID(G6,FIND(",",G6)+1,FIND(",",G6,FIND(",",G6)+1)-FIND(",",G6)-1)),ConditionValueTable!$A:$A,1,0)),ISERROR(VLOOKUP(TRIM(MID(G6,FIND(",",G6,FIND(",",G6)+1)+1,999)),ConditionValueTable!$A:$A,1,0))),"컨디션밸류없음",
  ""),
IF(ISERROR(FIND(",",G6,FIND(",",G6,FIND(",",G6,FIND(",",G6)+1)+1)+1)),
  IF(OR(ISERROR(VLOOKUP(LEFT(G6,FIND(",",G6)-1),ConditionValueTable!$A:$A,1,0)),ISERROR(VLOOKUP(TRIM(MID(G6,FIND(",",G6)+1,FIND(",",G6,FIND(",",G6)+1)-FIND(",",G6)-1)),ConditionValueTable!$A:$A,1,0)),ISERROR(VLOOKUP(TRIM(MID(G6,FIND(",",G6,FIND(",",G6)+1)+1,FIND(",",G6,FIND(",",G6,FIND(",",G6)+1)+1)-FIND(",",G6,FIND(",",G6)+1)-1)),ConditionValueTable!$A:$A,1,0)),ISERROR(VLOOKUP(TRIM(MID(G6,FIND(",",G6,FIND(",",G6,FIND(",",G6)+1)+1)+1,999)),ConditionValueTable!$A:$A,1,0))),"컨디션밸류없음",
  ""),
)))))</f>
        <v/>
      </c>
      <c r="I6" s="1">
        <v>4</v>
      </c>
      <c r="O6" s="7" t="str">
        <f t="shared" ref="O6" ca="1" si="7">IF(NOT(ISBLANK(N6)),N6,
IF(ISBLANK(M6),"",
VLOOKUP(M6,OFFSET(INDIRECT("$A:$B"),0,MATCH(M$1&amp;"_Verify",INDIRECT("$1:$1"),0)-1),2,0)
))</f>
        <v/>
      </c>
      <c r="S6" s="7" t="str">
        <f t="shared" ref="S6" ca="1" si="8">IF(NOT(ISBLANK(R6)),R6,
IF(ISBLANK(Q6),"",
VLOOKUP(Q6,OFFSET(INDIRECT("$A:$B"),0,MATCH(Q$1&amp;"_Verify",INDIRECT("$1:$1"),0)-1),2,0)
))</f>
        <v/>
      </c>
      <c r="Y6" s="1" t="s">
        <v>154</v>
      </c>
      <c r="Z6" s="1">
        <v>4</v>
      </c>
      <c r="AB6" s="1" t="s">
        <v>227</v>
      </c>
      <c r="AC6" s="1">
        <v>5</v>
      </c>
    </row>
    <row r="7" spans="1:29" x14ac:dyDescent="0.3">
      <c r="A7" s="1" t="str">
        <f t="shared" si="0"/>
        <v>NormalAttackKeepSeries_01</v>
      </c>
      <c r="B7" t="s">
        <v>122</v>
      </c>
      <c r="C7" s="1" t="str">
        <f>IF(ISERROR(VLOOKUP(B7,AffectorValueTable!$A:$A,1,0)),"어펙터밸류없음","")</f>
        <v/>
      </c>
      <c r="D7" s="1">
        <v>1</v>
      </c>
      <c r="E7" s="1" t="str">
        <f>VLOOKUP($B7,AffectorValueTable!$1:$1048576,MATCH(AffectorValueTable!$B$1,AffectorValueTable!$1:$1,0),0)</f>
        <v>BaseDamage</v>
      </c>
      <c r="H7" s="1" t="str">
        <f>IF(ISBLANK(G7),"",
IF(ISERROR(FIND(",",G7)),
  IF(ISERROR(VLOOKUP(G7,ConditionValueTable!$A:$A,1,0)),"컨디션밸류없음",
  ""),
IF(ISERROR(FIND(",",G7,FIND(",",G7)+1)),
  IF(OR(ISERROR(VLOOKUP(LEFT(G7,FIND(",",G7)-1),ConditionValueTable!$A:$A,1,0)),ISERROR(VLOOKUP(TRIM(MID(G7,FIND(",",G7)+1,999)),ConditionValueTable!$A:$A,1,0))),"컨디션밸류없음",
  ""),
IF(ISERROR(FIND(",",G7,FIND(",",G7,FIND(",",G7)+1)+1)),
  IF(OR(ISERROR(VLOOKUP(LEFT(G7,FIND(",",G7)-1),ConditionValueTable!$A:$A,1,0)),ISERROR(VLOOKUP(TRIM(MID(G7,FIND(",",G7)+1,FIND(",",G7,FIND(",",G7)+1)-FIND(",",G7)-1)),ConditionValueTable!$A:$A,1,0)),ISERROR(VLOOKUP(TRIM(MID(G7,FIND(",",G7,FIND(",",G7)+1)+1,999)),ConditionValueTable!$A:$A,1,0))),"컨디션밸류없음",
  ""),
IF(ISERROR(FIND(",",G7,FIND(",",G7,FIND(",",G7,FIND(",",G7)+1)+1)+1)),
  IF(OR(ISERROR(VLOOKUP(LEFT(G7,FIND(",",G7)-1),ConditionValueTable!$A:$A,1,0)),ISERROR(VLOOKUP(TRIM(MID(G7,FIND(",",G7)+1,FIND(",",G7,FIND(",",G7)+1)-FIND(",",G7)-1)),ConditionValueTable!$A:$A,1,0)),ISERROR(VLOOKUP(TRIM(MID(G7,FIND(",",G7,FIND(",",G7)+1)+1,FIND(",",G7,FIND(",",G7,FIND(",",G7)+1)+1)-FIND(",",G7,FIND(",",G7)+1)-1)),ConditionValueTable!$A:$A,1,0)),ISERROR(VLOOKUP(TRIM(MID(G7,FIND(",",G7,FIND(",",G7,FIND(",",G7)+1)+1)+1,999)),ConditionValueTable!$A:$A,1,0))),"컨디션밸류없음",
  ""),
)))))</f>
        <v/>
      </c>
      <c r="I7" s="1">
        <f>(1/0.8)*0.45</f>
        <v>0.5625</v>
      </c>
      <c r="O7" s="7" t="str">
        <f t="shared" ca="1" si="1"/>
        <v/>
      </c>
      <c r="S7" s="7" t="str">
        <f t="shared" ca="1" si="2"/>
        <v/>
      </c>
      <c r="Y7" s="1" t="s">
        <v>155</v>
      </c>
      <c r="Z7" s="1">
        <v>5</v>
      </c>
      <c r="AB7" s="1" t="s">
        <v>228</v>
      </c>
      <c r="AC7" s="1">
        <v>6</v>
      </c>
    </row>
    <row r="8" spans="1:29" x14ac:dyDescent="0.3">
      <c r="A8" s="1" t="str">
        <f t="shared" ref="A8:A9" si="9">B8&amp;"_"&amp;TEXT(D8,"00")</f>
        <v>UltimateRemoveKeepSeries_01</v>
      </c>
      <c r="B8" t="s">
        <v>443</v>
      </c>
      <c r="C8" s="1" t="str">
        <f>IF(ISERROR(VLOOKUP(B8,AffectorValueTable!$A:$A,1,0)),"어펙터밸류없음","")</f>
        <v/>
      </c>
      <c r="D8" s="1">
        <v>1</v>
      </c>
      <c r="E8" s="1" t="str">
        <f>VLOOKUP($B8,AffectorValueTable!$1:$1048576,MATCH(AffectorValueTable!$B$1,AffectorValueTable!$1:$1,0),0)</f>
        <v>RemoveColliderHitObjectAffector</v>
      </c>
      <c r="H8" s="1" t="str">
        <f>IF(ISBLANK(G8),"",
IF(ISERROR(FIND(",",G8)),
  IF(ISERROR(VLOOKUP(G8,ConditionValueTable!$A:$A,1,0)),"컨디션밸류없음",
  ""),
IF(ISERROR(FIND(",",G8,FIND(",",G8)+1)),
  IF(OR(ISERROR(VLOOKUP(LEFT(G8,FIND(",",G8)-1),ConditionValueTable!$A:$A,1,0)),ISERROR(VLOOKUP(TRIM(MID(G8,FIND(",",G8)+1,999)),ConditionValueTable!$A:$A,1,0))),"컨디션밸류없음",
  ""),
IF(ISERROR(FIND(",",G8,FIND(",",G8,FIND(",",G8)+1)+1)),
  IF(OR(ISERROR(VLOOKUP(LEFT(G8,FIND(",",G8)-1),ConditionValueTable!$A:$A,1,0)),ISERROR(VLOOKUP(TRIM(MID(G8,FIND(",",G8)+1,FIND(",",G8,FIND(",",G8)+1)-FIND(",",G8)-1)),ConditionValueTable!$A:$A,1,0)),ISERROR(VLOOKUP(TRIM(MID(G8,FIND(",",G8,FIND(",",G8)+1)+1,999)),ConditionValueTable!$A:$A,1,0))),"컨디션밸류없음",
  ""),
IF(ISERROR(FIND(",",G8,FIND(",",G8,FIND(",",G8,FIND(",",G8)+1)+1)+1)),
  IF(OR(ISERROR(VLOOKUP(LEFT(G8,FIND(",",G8)-1),ConditionValueTable!$A:$A,1,0)),ISERROR(VLOOKUP(TRIM(MID(G8,FIND(",",G8)+1,FIND(",",G8,FIND(",",G8)+1)-FIND(",",G8)-1)),ConditionValueTable!$A:$A,1,0)),ISERROR(VLOOKUP(TRIM(MID(G8,FIND(",",G8,FIND(",",G8)+1)+1,FIND(",",G8,FIND(",",G8,FIND(",",G8)+1)+1)-FIND(",",G8,FIND(",",G8)+1)-1)),ConditionValueTable!$A:$A,1,0)),ISERROR(VLOOKUP(TRIM(MID(G8,FIND(",",G8,FIND(",",G8,FIND(",",G8)+1)+1)+1,999)),ConditionValueTable!$A:$A,1,0))),"컨디션밸류없음",
  ""),
)))))</f>
        <v/>
      </c>
      <c r="I8" s="1">
        <v>0.9</v>
      </c>
      <c r="J8" s="1">
        <v>2.2000000000000002</v>
      </c>
      <c r="O8" s="7" t="str">
        <f t="shared" ref="O8:O9" ca="1" si="10">IF(NOT(ISBLANK(N8)),N8,
IF(ISBLANK(M8),"",
VLOOKUP(M8,OFFSET(INDIRECT("$A:$B"),0,MATCH(M$1&amp;"_Verify",INDIRECT("$1:$1"),0)-1),2,0)
))</f>
        <v/>
      </c>
      <c r="R8" s="1">
        <v>0</v>
      </c>
      <c r="S8" s="7">
        <f t="shared" ref="S8:S9" ca="1" si="11">IF(NOT(ISBLANK(R8)),R8,
IF(ISBLANK(Q8),"",
VLOOKUP(Q8,OFFSET(INDIRECT("$A:$B"),0,MATCH(Q$1&amp;"_Verify",INDIRECT("$1:$1"),0)-1),2,0)
))</f>
        <v>0</v>
      </c>
      <c r="W8" s="1" t="s">
        <v>446</v>
      </c>
      <c r="Y8" s="1" t="s">
        <v>156</v>
      </c>
      <c r="Z8" s="1">
        <v>6</v>
      </c>
    </row>
    <row r="9" spans="1:29" x14ac:dyDescent="0.3">
      <c r="A9" s="1" t="str">
        <f t="shared" si="9"/>
        <v>UltimateCreateKeepSeries_01</v>
      </c>
      <c r="B9" t="s">
        <v>449</v>
      </c>
      <c r="C9" s="1" t="str">
        <f>IF(ISERROR(VLOOKUP(B9,AffectorValueTable!$A:$A,1,0)),"어펙터밸류없음","")</f>
        <v/>
      </c>
      <c r="D9" s="1">
        <v>1</v>
      </c>
      <c r="E9" s="1" t="str">
        <f>VLOOKUP($B9,AffectorValueTable!$1:$1048576,MATCH(AffectorValueTable!$B$1,AffectorValueTable!$1:$1,0),0)</f>
        <v>CreateHitObject</v>
      </c>
      <c r="H9" s="1" t="str">
        <f>IF(ISBLANK(G9),"",
IF(ISERROR(FIND(",",G9)),
  IF(ISERROR(VLOOKUP(G9,ConditionValueTable!$A:$A,1,0)),"컨디션밸류없음",
  ""),
IF(ISERROR(FIND(",",G9,FIND(",",G9)+1)),
  IF(OR(ISERROR(VLOOKUP(LEFT(G9,FIND(",",G9)-1),ConditionValueTable!$A:$A,1,0)),ISERROR(VLOOKUP(TRIM(MID(G9,FIND(",",G9)+1,999)),ConditionValueTable!$A:$A,1,0))),"컨디션밸류없음",
  ""),
IF(ISERROR(FIND(",",G9,FIND(",",G9,FIND(",",G9)+1)+1)),
  IF(OR(ISERROR(VLOOKUP(LEFT(G9,FIND(",",G9)-1),ConditionValueTable!$A:$A,1,0)),ISERROR(VLOOKUP(TRIM(MID(G9,FIND(",",G9)+1,FIND(",",G9,FIND(",",G9)+1)-FIND(",",G9)-1)),ConditionValueTable!$A:$A,1,0)),ISERROR(VLOOKUP(TRIM(MID(G9,FIND(",",G9,FIND(",",G9)+1)+1,999)),ConditionValueTable!$A:$A,1,0))),"컨디션밸류없음",
  ""),
IF(ISERROR(FIND(",",G9,FIND(",",G9,FIND(",",G9,FIND(",",G9)+1)+1)+1)),
  IF(OR(ISERROR(VLOOKUP(LEFT(G9,FIND(",",G9)-1),ConditionValueTable!$A:$A,1,0)),ISERROR(VLOOKUP(TRIM(MID(G9,FIND(",",G9)+1,FIND(",",G9,FIND(",",G9)+1)-FIND(",",G9)-1)),ConditionValueTable!$A:$A,1,0)),ISERROR(VLOOKUP(TRIM(MID(G9,FIND(",",G9,FIND(",",G9)+1)+1,FIND(",",G9,FIND(",",G9,FIND(",",G9)+1)+1)-FIND(",",G9,FIND(",",G9)+1)-1)),ConditionValueTable!$A:$A,1,0)),ISERROR(VLOOKUP(TRIM(MID(G9,FIND(",",G9,FIND(",",G9,FIND(",",G9)+1)+1)+1,999)),ConditionValueTable!$A:$A,1,0))),"컨디션밸류없음",
  ""),
)))))</f>
        <v/>
      </c>
      <c r="O9" s="7" t="str">
        <f t="shared" ca="1" si="10"/>
        <v/>
      </c>
      <c r="S9" s="7" t="str">
        <f t="shared" ca="1" si="11"/>
        <v/>
      </c>
      <c r="T9" s="1" t="s">
        <v>447</v>
      </c>
      <c r="Y9" s="1" t="s">
        <v>157</v>
      </c>
      <c r="Z9" s="1">
        <v>7</v>
      </c>
    </row>
    <row r="10" spans="1:29" x14ac:dyDescent="0.3">
      <c r="A10" s="1" t="str">
        <f t="shared" ref="A10" si="12">B10&amp;"_"&amp;TEXT(D10,"00")</f>
        <v>UltimateAttackKeepSeries_01</v>
      </c>
      <c r="B10" t="s">
        <v>444</v>
      </c>
      <c r="C10" s="1" t="str">
        <f>IF(ISERROR(VLOOKUP(B10,AffectorValueTable!$A:$A,1,0)),"어펙터밸류없음","")</f>
        <v/>
      </c>
      <c r="D10" s="1">
        <v>1</v>
      </c>
      <c r="E10" s="1" t="str">
        <f>VLOOKUP($B10,AffectorValueTable!$1:$1048576,MATCH(AffectorValueTable!$B$1,AffectorValueTable!$1:$1,0),0)</f>
        <v>BaseDamage</v>
      </c>
      <c r="H10" s="1" t="str">
        <f>IF(ISBLANK(G10),"",
IF(ISERROR(FIND(",",G10)),
  IF(ISERROR(VLOOKUP(G10,ConditionValueTable!$A:$A,1,0)),"컨디션밸류없음",
  ""),
IF(ISERROR(FIND(",",G10,FIND(",",G10)+1)),
  IF(OR(ISERROR(VLOOKUP(LEFT(G10,FIND(",",G10)-1),ConditionValueTable!$A:$A,1,0)),ISERROR(VLOOKUP(TRIM(MID(G10,FIND(",",G10)+1,999)),ConditionValueTable!$A:$A,1,0))),"컨디션밸류없음",
  ""),
IF(ISERROR(FIND(",",G10,FIND(",",G10,FIND(",",G10)+1)+1)),
  IF(OR(ISERROR(VLOOKUP(LEFT(G10,FIND(",",G10)-1),ConditionValueTable!$A:$A,1,0)),ISERROR(VLOOKUP(TRIM(MID(G10,FIND(",",G10)+1,FIND(",",G10,FIND(",",G10)+1)-FIND(",",G10)-1)),ConditionValueTable!$A:$A,1,0)),ISERROR(VLOOKUP(TRIM(MID(G10,FIND(",",G10,FIND(",",G10)+1)+1,999)),ConditionValueTable!$A:$A,1,0))),"컨디션밸류없음",
  ""),
IF(ISERROR(FIND(",",G10,FIND(",",G10,FIND(",",G10,FIND(",",G10)+1)+1)+1)),
  IF(OR(ISERROR(VLOOKUP(LEFT(G10,FIND(",",G10)-1),ConditionValueTable!$A:$A,1,0)),ISERROR(VLOOKUP(TRIM(MID(G10,FIND(",",G10)+1,FIND(",",G10,FIND(",",G10)+1)-FIND(",",G10)-1)),ConditionValueTable!$A:$A,1,0)),ISERROR(VLOOKUP(TRIM(MID(G10,FIND(",",G10,FIND(",",G10)+1)+1,FIND(",",G10,FIND(",",G10,FIND(",",G10)+1)+1)-FIND(",",G10,FIND(",",G10)+1)-1)),ConditionValueTable!$A:$A,1,0)),ISERROR(VLOOKUP(TRIM(MID(G10,FIND(",",G10,FIND(",",G10,FIND(",",G10)+1)+1)+1,999)),ConditionValueTable!$A:$A,1,0))),"컨디션밸류없음",
  ""),
)))))</f>
        <v/>
      </c>
      <c r="I10" s="1">
        <f>(1/0.8)*0.45*1.5</f>
        <v>0.84375</v>
      </c>
      <c r="O10" s="7" t="str">
        <f t="shared" ref="O10" ca="1" si="13">IF(NOT(ISBLANK(N10)),N10,
IF(ISBLANK(M10),"",
VLOOKUP(M10,OFFSET(INDIRECT("$A:$B"),0,MATCH(M$1&amp;"_Verify",INDIRECT("$1:$1"),0)-1),2,0)
))</f>
        <v/>
      </c>
      <c r="S10" s="7" t="str">
        <f t="shared" ref="S10" ca="1" si="14">IF(NOT(ISBLANK(R10)),R10,
IF(ISBLANK(Q10),"",
VLOOKUP(Q10,OFFSET(INDIRECT("$A:$B"),0,MATCH(Q$1&amp;"_Verify",INDIRECT("$1:$1"),0)-1),2,0)
))</f>
        <v/>
      </c>
      <c r="Y10" s="1" t="s">
        <v>158</v>
      </c>
      <c r="Z10" s="1">
        <v>8</v>
      </c>
    </row>
    <row r="11" spans="1:29" x14ac:dyDescent="0.3">
      <c r="A11" s="1" t="str">
        <f t="shared" si="0"/>
        <v>NormalAttackBigBatSuccubus_01</v>
      </c>
      <c r="B11" t="s">
        <v>123</v>
      </c>
      <c r="C11" s="1" t="str">
        <f>IF(ISERROR(VLOOKUP(B11,AffectorValueTable!$A:$A,1,0)),"어펙터밸류없음","")</f>
        <v/>
      </c>
      <c r="D11" s="1">
        <v>1</v>
      </c>
      <c r="E11" s="1" t="str">
        <f>VLOOKUP($B11,AffectorValueTable!$1:$1048576,MATCH(AffectorValueTable!$B$1,AffectorValueTable!$1:$1,0),0)</f>
        <v>BaseDamage</v>
      </c>
      <c r="H11" s="1" t="str">
        <f>IF(ISBLANK(G11),"",
IF(ISERROR(FIND(",",G11)),
  IF(ISERROR(VLOOKUP(G11,ConditionValueTable!$A:$A,1,0)),"컨디션밸류없음",
  ""),
IF(ISERROR(FIND(",",G11,FIND(",",G11)+1)),
  IF(OR(ISERROR(VLOOKUP(LEFT(G11,FIND(",",G11)-1),ConditionValueTable!$A:$A,1,0)),ISERROR(VLOOKUP(TRIM(MID(G11,FIND(",",G11)+1,999)),ConditionValueTable!$A:$A,1,0))),"컨디션밸류없음",
  ""),
IF(ISERROR(FIND(",",G11,FIND(",",G11,FIND(",",G11)+1)+1)),
  IF(OR(ISERROR(VLOOKUP(LEFT(G11,FIND(",",G11)-1),ConditionValueTable!$A:$A,1,0)),ISERROR(VLOOKUP(TRIM(MID(G11,FIND(",",G11)+1,FIND(",",G11,FIND(",",G11)+1)-FIND(",",G11)-1)),ConditionValueTable!$A:$A,1,0)),ISERROR(VLOOKUP(TRIM(MID(G11,FIND(",",G11,FIND(",",G11)+1)+1,999)),ConditionValueTable!$A:$A,1,0))),"컨디션밸류없음",
  ""),
IF(ISERROR(FIND(",",G11,FIND(",",G11,FIND(",",G11,FIND(",",G11)+1)+1)+1)),
  IF(OR(ISERROR(VLOOKUP(LEFT(G11,FIND(",",G11)-1),ConditionValueTable!$A:$A,1,0)),ISERROR(VLOOKUP(TRIM(MID(G11,FIND(",",G11)+1,FIND(",",G11,FIND(",",G11)+1)-FIND(",",G11)-1)),ConditionValueTable!$A:$A,1,0)),ISERROR(VLOOKUP(TRIM(MID(G11,FIND(",",G11,FIND(",",G11)+1)+1,FIND(",",G11,FIND(",",G11,FIND(",",G11)+1)+1)-FIND(",",G11,FIND(",",G11)+1)-1)),ConditionValueTable!$A:$A,1,0)),ISERROR(VLOOKUP(TRIM(MID(G11,FIND(",",G11,FIND(",",G11,FIND(",",G11)+1)+1)+1,999)),ConditionValueTable!$A:$A,1,0))),"컨디션밸류없음",
  ""),
)))))</f>
        <v/>
      </c>
      <c r="I11" s="1">
        <v>0.47</v>
      </c>
      <c r="O11" s="7" t="str">
        <f t="shared" ca="1" si="1"/>
        <v/>
      </c>
      <c r="S11" s="7" t="str">
        <f t="shared" ca="1" si="2"/>
        <v/>
      </c>
      <c r="Y11" s="1" t="s">
        <v>159</v>
      </c>
      <c r="Z11" s="1">
        <v>9</v>
      </c>
    </row>
    <row r="12" spans="1:29" x14ac:dyDescent="0.3">
      <c r="A12" s="1" t="str">
        <f t="shared" si="0"/>
        <v>NormalAttackBei_01</v>
      </c>
      <c r="B12" t="s">
        <v>139</v>
      </c>
      <c r="C12" s="1" t="str">
        <f>IF(ISERROR(VLOOKUP(B12,AffectorValueTable!$A:$A,1,0)),"어펙터밸류없음","")</f>
        <v/>
      </c>
      <c r="D12" s="1">
        <v>1</v>
      </c>
      <c r="E12" s="1" t="str">
        <f>VLOOKUP($B12,AffectorValueTable!$1:$1048576,MATCH(AffectorValueTable!$B$1,AffectorValueTable!$1:$1,0),0)</f>
        <v>BaseDamage</v>
      </c>
      <c r="H12" s="1" t="str">
        <f>IF(ISBLANK(G12),"",
IF(ISERROR(FIND(",",G12)),
  IF(ISERROR(VLOOKUP(G12,ConditionValueTable!$A:$A,1,0)),"컨디션밸류없음",
  ""),
IF(ISERROR(FIND(",",G12,FIND(",",G12)+1)),
  IF(OR(ISERROR(VLOOKUP(LEFT(G12,FIND(",",G12)-1),ConditionValueTable!$A:$A,1,0)),ISERROR(VLOOKUP(TRIM(MID(G12,FIND(",",G12)+1,999)),ConditionValueTable!$A:$A,1,0))),"컨디션밸류없음",
  ""),
IF(ISERROR(FIND(",",G12,FIND(",",G12,FIND(",",G12)+1)+1)),
  IF(OR(ISERROR(VLOOKUP(LEFT(G12,FIND(",",G12)-1),ConditionValueTable!$A:$A,1,0)),ISERROR(VLOOKUP(TRIM(MID(G12,FIND(",",G12)+1,FIND(",",G12,FIND(",",G12)+1)-FIND(",",G12)-1)),ConditionValueTable!$A:$A,1,0)),ISERROR(VLOOKUP(TRIM(MID(G12,FIND(",",G12,FIND(",",G12)+1)+1,999)),ConditionValueTable!$A:$A,1,0))),"컨디션밸류없음",
  ""),
IF(ISERROR(FIND(",",G12,FIND(",",G12,FIND(",",G12,FIND(",",G12)+1)+1)+1)),
  IF(OR(ISERROR(VLOOKUP(LEFT(G12,FIND(",",G12)-1),ConditionValueTable!$A:$A,1,0)),ISERROR(VLOOKUP(TRIM(MID(G12,FIND(",",G12)+1,FIND(",",G12,FIND(",",G12)+1)-FIND(",",G12)-1)),ConditionValueTable!$A:$A,1,0)),ISERROR(VLOOKUP(TRIM(MID(G12,FIND(",",G12,FIND(",",G12)+1)+1,FIND(",",G12,FIND(",",G12,FIND(",",G12)+1)+1)-FIND(",",G12,FIND(",",G12)+1)-1)),ConditionValueTable!$A:$A,1,0)),ISERROR(VLOOKUP(TRIM(MID(G12,FIND(",",G12,FIND(",",G12,FIND(",",G12)+1)+1)+1,999)),ConditionValueTable!$A:$A,1,0))),"컨디션밸류없음",
  ""),
)))))</f>
        <v/>
      </c>
      <c r="I12" s="1">
        <v>0.25</v>
      </c>
      <c r="O12" s="7" t="str">
        <f t="shared" ca="1" si="1"/>
        <v/>
      </c>
      <c r="S12" s="7" t="str">
        <f t="shared" ca="1" si="2"/>
        <v/>
      </c>
      <c r="Y12" s="1" t="s">
        <v>160</v>
      </c>
      <c r="Z12" s="1">
        <v>10</v>
      </c>
    </row>
    <row r="13" spans="1:29" x14ac:dyDescent="0.3">
      <c r="A13" s="1" t="str">
        <f t="shared" si="0"/>
        <v>CallInvincibleTortoise_01</v>
      </c>
      <c r="B13" t="s">
        <v>112</v>
      </c>
      <c r="C13" s="1" t="str">
        <f>IF(ISERROR(VLOOKUP(B13,AffectorValueTable!$A:$A,1,0)),"어펙터밸류없음","")</f>
        <v/>
      </c>
      <c r="D13" s="1">
        <v>1</v>
      </c>
      <c r="E13" s="1" t="str">
        <f>VLOOKUP($B13,AffectorValueTable!$1:$1048576,MATCH(AffectorValueTable!$B$1,AffectorValueTable!$1:$1,0),0)</f>
        <v>CallAffectorValue</v>
      </c>
      <c r="H13" s="1" t="str">
        <f>IF(ISBLANK(G13),"",
IF(ISERROR(FIND(",",G13)),
  IF(ISERROR(VLOOKUP(G13,ConditionValueTable!$A:$A,1,0)),"컨디션밸류없음",
  ""),
IF(ISERROR(FIND(",",G13,FIND(",",G13)+1)),
  IF(OR(ISERROR(VLOOKUP(LEFT(G13,FIND(",",G13)-1),ConditionValueTable!$A:$A,1,0)),ISERROR(VLOOKUP(TRIM(MID(G13,FIND(",",G13)+1,999)),ConditionValueTable!$A:$A,1,0))),"컨디션밸류없음",
  ""),
IF(ISERROR(FIND(",",G13,FIND(",",G13,FIND(",",G13)+1)+1)),
  IF(OR(ISERROR(VLOOKUP(LEFT(G13,FIND(",",G13)-1),ConditionValueTable!$A:$A,1,0)),ISERROR(VLOOKUP(TRIM(MID(G13,FIND(",",G13)+1,FIND(",",G13,FIND(",",G13)+1)-FIND(",",G13)-1)),ConditionValueTable!$A:$A,1,0)),ISERROR(VLOOKUP(TRIM(MID(G13,FIND(",",G13,FIND(",",G13)+1)+1,999)),ConditionValueTable!$A:$A,1,0))),"컨디션밸류없음",
  ""),
IF(ISERROR(FIND(",",G13,FIND(",",G13,FIND(",",G13,FIND(",",G13)+1)+1)+1)),
  IF(OR(ISERROR(VLOOKUP(LEFT(G13,FIND(",",G13)-1),ConditionValueTable!$A:$A,1,0)),ISERROR(VLOOKUP(TRIM(MID(G13,FIND(",",G13)+1,FIND(",",G13,FIND(",",G13)+1)-FIND(",",G13)-1)),ConditionValueTable!$A:$A,1,0)),ISERROR(VLOOKUP(TRIM(MID(G13,FIND(",",G13,FIND(",",G13)+1)+1,FIND(",",G13,FIND(",",G13,FIND(",",G13)+1)+1)-FIND(",",G13,FIND(",",G13)+1)-1)),ConditionValueTable!$A:$A,1,0)),ISERROR(VLOOKUP(TRIM(MID(G13,FIND(",",G13,FIND(",",G13,FIND(",",G13)+1)+1)+1,999)),ConditionValueTable!$A:$A,1,0))),"컨디션밸류없음",
  ""),
)))))</f>
        <v/>
      </c>
      <c r="I13" s="1">
        <v>-1</v>
      </c>
      <c r="O13" s="7" t="str">
        <f t="shared" ca="1" si="1"/>
        <v/>
      </c>
      <c r="Q13" s="1" t="s">
        <v>229</v>
      </c>
      <c r="S13" s="7">
        <f t="shared" ca="1" si="2"/>
        <v>4</v>
      </c>
      <c r="U13" s="1" t="s">
        <v>111</v>
      </c>
      <c r="Y13" s="1" t="s">
        <v>161</v>
      </c>
      <c r="Z13" s="1">
        <v>11</v>
      </c>
    </row>
    <row r="14" spans="1:29" x14ac:dyDescent="0.3">
      <c r="A14" s="1" t="str">
        <f t="shared" si="0"/>
        <v>InvincibleTortoise_01</v>
      </c>
      <c r="B14" t="s">
        <v>111</v>
      </c>
      <c r="C14" s="1" t="str">
        <f>IF(ISERROR(VLOOKUP(B14,AffectorValueTable!$A:$A,1,0)),"어펙터밸류없음","")</f>
        <v/>
      </c>
      <c r="D14" s="1">
        <v>1</v>
      </c>
      <c r="E14" s="1" t="str">
        <f>VLOOKUP($B14,AffectorValueTable!$1:$1048576,MATCH(AffectorValueTable!$B$1,AffectorValueTable!$1:$1,0),0)</f>
        <v>InvincibleTortoise</v>
      </c>
      <c r="H14" s="1" t="str">
        <f>IF(ISBLANK(G14),"",
IF(ISERROR(FIND(",",G14)),
  IF(ISERROR(VLOOKUP(G14,ConditionValueTable!$A:$A,1,0)),"컨디션밸류없음",
  ""),
IF(ISERROR(FIND(",",G14,FIND(",",G14)+1)),
  IF(OR(ISERROR(VLOOKUP(LEFT(G14,FIND(",",G14)-1),ConditionValueTable!$A:$A,1,0)),ISERROR(VLOOKUP(TRIM(MID(G14,FIND(",",G14)+1,999)),ConditionValueTable!$A:$A,1,0))),"컨디션밸류없음",
  ""),
IF(ISERROR(FIND(",",G14,FIND(",",G14,FIND(",",G14)+1)+1)),
  IF(OR(ISERROR(VLOOKUP(LEFT(G14,FIND(",",G14)-1),ConditionValueTable!$A:$A,1,0)),ISERROR(VLOOKUP(TRIM(MID(G14,FIND(",",G14)+1,FIND(",",G14,FIND(",",G14)+1)-FIND(",",G14)-1)),ConditionValueTable!$A:$A,1,0)),ISERROR(VLOOKUP(TRIM(MID(G14,FIND(",",G14,FIND(",",G14)+1)+1,999)),ConditionValueTable!$A:$A,1,0))),"컨디션밸류없음",
  ""),
IF(ISERROR(FIND(",",G14,FIND(",",G14,FIND(",",G14,FIND(",",G14)+1)+1)+1)),
  IF(OR(ISERROR(VLOOKUP(LEFT(G14,FIND(",",G14)-1),ConditionValueTable!$A:$A,1,0)),ISERROR(VLOOKUP(TRIM(MID(G14,FIND(",",G14)+1,FIND(",",G14,FIND(",",G14)+1)-FIND(",",G14)-1)),ConditionValueTable!$A:$A,1,0)),ISERROR(VLOOKUP(TRIM(MID(G14,FIND(",",G14,FIND(",",G14)+1)+1,FIND(",",G14,FIND(",",G14,FIND(",",G14)+1)+1)-FIND(",",G14,FIND(",",G14)+1)-1)),ConditionValueTable!$A:$A,1,0)),ISERROR(VLOOKUP(TRIM(MID(G14,FIND(",",G14,FIND(",",G14,FIND(",",G14)+1)+1)+1,999)),ConditionValueTable!$A:$A,1,0))),"컨디션밸류없음",
  ""),
)))))</f>
        <v/>
      </c>
      <c r="I14" s="1">
        <v>3</v>
      </c>
      <c r="O14" s="7" t="str">
        <f t="shared" ca="1" si="1"/>
        <v/>
      </c>
      <c r="S14" s="7" t="str">
        <f t="shared" ca="1" si="2"/>
        <v/>
      </c>
      <c r="T14" s="1" t="s">
        <v>113</v>
      </c>
      <c r="U14" s="1" t="s">
        <v>114</v>
      </c>
      <c r="Y14" s="1" t="s">
        <v>162</v>
      </c>
      <c r="Z14" s="1">
        <v>12</v>
      </c>
    </row>
    <row r="15" spans="1:29" x14ac:dyDescent="0.3">
      <c r="A15" s="1" t="str">
        <f t="shared" si="0"/>
        <v>CountBarrier5Times_01</v>
      </c>
      <c r="B15" t="s">
        <v>119</v>
      </c>
      <c r="C15" s="1" t="str">
        <f>IF(ISERROR(VLOOKUP(B15,AffectorValueTable!$A:$A,1,0)),"어펙터밸류없음","")</f>
        <v/>
      </c>
      <c r="D15" s="1">
        <v>1</v>
      </c>
      <c r="E15" s="1" t="str">
        <f>VLOOKUP($B15,AffectorValueTable!$1:$1048576,MATCH(AffectorValueTable!$B$1,AffectorValueTable!$1:$1,0),0)</f>
        <v>CountBarrier</v>
      </c>
      <c r="H15" s="1" t="str">
        <f>IF(ISBLANK(G15),"",
IF(ISERROR(FIND(",",G15)),
  IF(ISERROR(VLOOKUP(G15,ConditionValueTable!$A:$A,1,0)),"컨디션밸류없음",
  ""),
IF(ISERROR(FIND(",",G15,FIND(",",G15)+1)),
  IF(OR(ISERROR(VLOOKUP(LEFT(G15,FIND(",",G15)-1),ConditionValueTable!$A:$A,1,0)),ISERROR(VLOOKUP(TRIM(MID(G15,FIND(",",G15)+1,999)),ConditionValueTable!$A:$A,1,0))),"컨디션밸류없음",
  ""),
IF(ISERROR(FIND(",",G15,FIND(",",G15,FIND(",",G15)+1)+1)),
  IF(OR(ISERROR(VLOOKUP(LEFT(G15,FIND(",",G15)-1),ConditionValueTable!$A:$A,1,0)),ISERROR(VLOOKUP(TRIM(MID(G15,FIND(",",G15)+1,FIND(",",G15,FIND(",",G15)+1)-FIND(",",G15)-1)),ConditionValueTable!$A:$A,1,0)),ISERROR(VLOOKUP(TRIM(MID(G15,FIND(",",G15,FIND(",",G15)+1)+1,999)),ConditionValueTable!$A:$A,1,0))),"컨디션밸류없음",
  ""),
IF(ISERROR(FIND(",",G15,FIND(",",G15,FIND(",",G15,FIND(",",G15)+1)+1)+1)),
  IF(OR(ISERROR(VLOOKUP(LEFT(G15,FIND(",",G15)-1),ConditionValueTable!$A:$A,1,0)),ISERROR(VLOOKUP(TRIM(MID(G15,FIND(",",G15)+1,FIND(",",G15,FIND(",",G15)+1)-FIND(",",G15)-1)),ConditionValueTable!$A:$A,1,0)),ISERROR(VLOOKUP(TRIM(MID(G15,FIND(",",G15,FIND(",",G15)+1)+1,FIND(",",G15,FIND(",",G15,FIND(",",G15)+1)+1)-FIND(",",G15,FIND(",",G15)+1)-1)),ConditionValueTable!$A:$A,1,0)),ISERROR(VLOOKUP(TRIM(MID(G15,FIND(",",G15,FIND(",",G15,FIND(",",G15)+1)+1)+1,999)),ConditionValueTable!$A:$A,1,0))),"컨디션밸류없음",
  ""),
)))))</f>
        <v/>
      </c>
      <c r="I15" s="1">
        <v>-1</v>
      </c>
      <c r="O15" s="7" t="str">
        <f t="shared" ca="1" si="1"/>
        <v/>
      </c>
      <c r="P15" s="1">
        <v>5</v>
      </c>
      <c r="S15" s="7" t="str">
        <f t="shared" ca="1" si="2"/>
        <v/>
      </c>
      <c r="V15" s="1" t="s">
        <v>120</v>
      </c>
      <c r="Y15" s="1" t="s">
        <v>163</v>
      </c>
      <c r="Z15" s="1">
        <v>13</v>
      </c>
    </row>
    <row r="16" spans="1:29" x14ac:dyDescent="0.3">
      <c r="A16" s="1" t="str">
        <f t="shared" si="0"/>
        <v>CallBurrowNinjaAssassin_01</v>
      </c>
      <c r="B16" t="s">
        <v>124</v>
      </c>
      <c r="C16" s="1" t="str">
        <f>IF(ISERROR(VLOOKUP(B16,AffectorValueTable!$A:$A,1,0)),"어펙터밸류없음","")</f>
        <v/>
      </c>
      <c r="D16" s="1">
        <v>1</v>
      </c>
      <c r="E16" s="1" t="str">
        <f>VLOOKUP($B16,AffectorValueTable!$1:$1048576,MATCH(AffectorValueTable!$B$1,AffectorValueTable!$1:$1,0),0)</f>
        <v>CallAffectorValue</v>
      </c>
      <c r="H16" s="1" t="str">
        <f>IF(ISBLANK(G16),"",
IF(ISERROR(FIND(",",G16)),
  IF(ISERROR(VLOOKUP(G16,ConditionValueTable!$A:$A,1,0)),"컨디션밸류없음",
  ""),
IF(ISERROR(FIND(",",G16,FIND(",",G16)+1)),
  IF(OR(ISERROR(VLOOKUP(LEFT(G16,FIND(",",G16)-1),ConditionValueTable!$A:$A,1,0)),ISERROR(VLOOKUP(TRIM(MID(G16,FIND(",",G16)+1,999)),ConditionValueTable!$A:$A,1,0))),"컨디션밸류없음",
  ""),
IF(ISERROR(FIND(",",G16,FIND(",",G16,FIND(",",G16)+1)+1)),
  IF(OR(ISERROR(VLOOKUP(LEFT(G16,FIND(",",G16)-1),ConditionValueTable!$A:$A,1,0)),ISERROR(VLOOKUP(TRIM(MID(G16,FIND(",",G16)+1,FIND(",",G16,FIND(",",G16)+1)-FIND(",",G16)-1)),ConditionValueTable!$A:$A,1,0)),ISERROR(VLOOKUP(TRIM(MID(G16,FIND(",",G16,FIND(",",G16)+1)+1,999)),ConditionValueTable!$A:$A,1,0))),"컨디션밸류없음",
  ""),
IF(ISERROR(FIND(",",G16,FIND(",",G16,FIND(",",G16,FIND(",",G16)+1)+1)+1)),
  IF(OR(ISERROR(VLOOKUP(LEFT(G16,FIND(",",G16)-1),ConditionValueTable!$A:$A,1,0)),ISERROR(VLOOKUP(TRIM(MID(G16,FIND(",",G16)+1,FIND(",",G16,FIND(",",G16)+1)-FIND(",",G16)-1)),ConditionValueTable!$A:$A,1,0)),ISERROR(VLOOKUP(TRIM(MID(G16,FIND(",",G16,FIND(",",G16)+1)+1,FIND(",",G16,FIND(",",G16,FIND(",",G16)+1)+1)-FIND(",",G16,FIND(",",G16)+1)-1)),ConditionValueTable!$A:$A,1,0)),ISERROR(VLOOKUP(TRIM(MID(G16,FIND(",",G16,FIND(",",G16,FIND(",",G16)+1)+1)+1,999)),ConditionValueTable!$A:$A,1,0))),"컨디션밸류없음",
  ""),
)))))</f>
        <v/>
      </c>
      <c r="I16" s="1">
        <v>-1</v>
      </c>
      <c r="O16" s="7" t="str">
        <f t="shared" ca="1" si="1"/>
        <v/>
      </c>
      <c r="Q16" s="1" t="s">
        <v>229</v>
      </c>
      <c r="S16" s="7">
        <f t="shared" ca="1" si="2"/>
        <v>4</v>
      </c>
      <c r="U16" s="1" t="s">
        <v>121</v>
      </c>
      <c r="Y16" s="1" t="s">
        <v>164</v>
      </c>
      <c r="Z16" s="1">
        <v>14</v>
      </c>
    </row>
    <row r="17" spans="1:26" x14ac:dyDescent="0.3">
      <c r="A17" s="1" t="str">
        <f t="shared" si="0"/>
        <v>BurrowNinjaAssassin_01</v>
      </c>
      <c r="B17" t="s">
        <v>121</v>
      </c>
      <c r="C17" s="1" t="str">
        <f>IF(ISERROR(VLOOKUP(B17,AffectorValueTable!$A:$A,1,0)),"어펙터밸류없음","")</f>
        <v/>
      </c>
      <c r="D17" s="1">
        <v>1</v>
      </c>
      <c r="E17" s="1" t="str">
        <f>VLOOKUP($B17,AffectorValueTable!$1:$1048576,MATCH(AffectorValueTable!$B$1,AffectorValueTable!$1:$1,0),0)</f>
        <v>Burrow</v>
      </c>
      <c r="H17" s="1" t="str">
        <f>IF(ISBLANK(G17),"",
IF(ISERROR(FIND(",",G17)),
  IF(ISERROR(VLOOKUP(G17,ConditionValueTable!$A:$A,1,0)),"컨디션밸류없음",
  ""),
IF(ISERROR(FIND(",",G17,FIND(",",G17)+1)),
  IF(OR(ISERROR(VLOOKUP(LEFT(G17,FIND(",",G17)-1),ConditionValueTable!$A:$A,1,0)),ISERROR(VLOOKUP(TRIM(MID(G17,FIND(",",G17)+1,999)),ConditionValueTable!$A:$A,1,0))),"컨디션밸류없음",
  ""),
IF(ISERROR(FIND(",",G17,FIND(",",G17,FIND(",",G17)+1)+1)),
  IF(OR(ISERROR(VLOOKUP(LEFT(G17,FIND(",",G17)-1),ConditionValueTable!$A:$A,1,0)),ISERROR(VLOOKUP(TRIM(MID(G17,FIND(",",G17)+1,FIND(",",G17,FIND(",",G17)+1)-FIND(",",G17)-1)),ConditionValueTable!$A:$A,1,0)),ISERROR(VLOOKUP(TRIM(MID(G17,FIND(",",G17,FIND(",",G17)+1)+1,999)),ConditionValueTable!$A:$A,1,0))),"컨디션밸류없음",
  ""),
IF(ISERROR(FIND(",",G17,FIND(",",G17,FIND(",",G17,FIND(",",G17)+1)+1)+1)),
  IF(OR(ISERROR(VLOOKUP(LEFT(G17,FIND(",",G17)-1),ConditionValueTable!$A:$A,1,0)),ISERROR(VLOOKUP(TRIM(MID(G17,FIND(",",G17)+1,FIND(",",G17,FIND(",",G17)+1)-FIND(",",G17)-1)),ConditionValueTable!$A:$A,1,0)),ISERROR(VLOOKUP(TRIM(MID(G17,FIND(",",G17,FIND(",",G17)+1)+1,FIND(",",G17,FIND(",",G17,FIND(",",G17)+1)+1)-FIND(",",G17,FIND(",",G17)+1)-1)),ConditionValueTable!$A:$A,1,0)),ISERROR(VLOOKUP(TRIM(MID(G17,FIND(",",G17,FIND(",",G17,FIND(",",G17)+1)+1)+1,999)),ConditionValueTable!$A:$A,1,0))),"컨디션밸류없음",
  ""),
)))))</f>
        <v/>
      </c>
      <c r="I17" s="1">
        <v>3</v>
      </c>
      <c r="K17" s="1">
        <v>0.5</v>
      </c>
      <c r="L17" s="1">
        <v>1</v>
      </c>
      <c r="O17" s="7" t="str">
        <f t="shared" ca="1" si="1"/>
        <v/>
      </c>
      <c r="P17" s="1">
        <v>2</v>
      </c>
      <c r="S17" s="7" t="str">
        <f t="shared" ca="1" si="2"/>
        <v/>
      </c>
      <c r="T17" s="1" t="s">
        <v>134</v>
      </c>
      <c r="U17" s="1" t="s">
        <v>135</v>
      </c>
      <c r="V17" s="1" t="s">
        <v>136</v>
      </c>
      <c r="W17" s="1" t="s">
        <v>137</v>
      </c>
      <c r="Y17" s="1" t="s">
        <v>165</v>
      </c>
      <c r="Z17" s="1">
        <v>15</v>
      </c>
    </row>
    <row r="18" spans="1:26" x14ac:dyDescent="0.3">
      <c r="A18" s="1" t="str">
        <f t="shared" si="0"/>
        <v>LP_Atk_01</v>
      </c>
      <c r="B18" s="1" t="s">
        <v>260</v>
      </c>
      <c r="C18" s="1" t="str">
        <f>IF(ISERROR(VLOOKUP(B18,AffectorValueTable!$A:$A,1,0)),"어펙터밸류없음","")</f>
        <v/>
      </c>
      <c r="D18" s="1">
        <v>1</v>
      </c>
      <c r="E18" s="1" t="str">
        <f>VLOOKUP($B18,AffectorValueTable!$1:$1048576,MATCH(AffectorValueTable!$B$1,AffectorValueTable!$1:$1,0),0)</f>
        <v>ChangeActorStatus</v>
      </c>
      <c r="H18" s="1" t="str">
        <f>IF(ISBLANK(G18),"",
IF(ISERROR(FIND(",",G18)),
  IF(ISERROR(VLOOKUP(G18,ConditionValueTable!$A:$A,1,0)),"컨디션밸류없음",
  ""),
IF(ISERROR(FIND(",",G18,FIND(",",G18)+1)),
  IF(OR(ISERROR(VLOOKUP(LEFT(G18,FIND(",",G18)-1),ConditionValueTable!$A:$A,1,0)),ISERROR(VLOOKUP(TRIM(MID(G18,FIND(",",G18)+1,999)),ConditionValueTable!$A:$A,1,0))),"컨디션밸류없음",
  ""),
IF(ISERROR(FIND(",",G18,FIND(",",G18,FIND(",",G18)+1)+1)),
  IF(OR(ISERROR(VLOOKUP(LEFT(G18,FIND(",",G18)-1),ConditionValueTable!$A:$A,1,0)),ISERROR(VLOOKUP(TRIM(MID(G18,FIND(",",G18)+1,FIND(",",G18,FIND(",",G18)+1)-FIND(",",G18)-1)),ConditionValueTable!$A:$A,1,0)),ISERROR(VLOOKUP(TRIM(MID(G18,FIND(",",G18,FIND(",",G18)+1)+1,999)),ConditionValueTable!$A:$A,1,0))),"컨디션밸류없음",
  ""),
IF(ISERROR(FIND(",",G18,FIND(",",G18,FIND(",",G18,FIND(",",G18)+1)+1)+1)),
  IF(OR(ISERROR(VLOOKUP(LEFT(G18,FIND(",",G18)-1),ConditionValueTable!$A:$A,1,0)),ISERROR(VLOOKUP(TRIM(MID(G18,FIND(",",G18)+1,FIND(",",G18,FIND(",",G18)+1)-FIND(",",G18)-1)),ConditionValueTable!$A:$A,1,0)),ISERROR(VLOOKUP(TRIM(MID(G18,FIND(",",G18,FIND(",",G18)+1)+1,FIND(",",G18,FIND(",",G18,FIND(",",G18)+1)+1)-FIND(",",G18,FIND(",",G18)+1)-1)),ConditionValueTable!$A:$A,1,0)),ISERROR(VLOOKUP(TRIM(MID(G18,FIND(",",G18,FIND(",",G18,FIND(",",G18)+1)+1)+1,999)),ConditionValueTable!$A:$A,1,0))),"컨디션밸류없음",
  ""),
)))))</f>
        <v/>
      </c>
      <c r="I18" s="1">
        <v>-1</v>
      </c>
      <c r="J18" s="1">
        <v>0.25</v>
      </c>
      <c r="M18" s="1" t="s">
        <v>168</v>
      </c>
      <c r="O18" s="7">
        <f t="shared" ca="1" si="1"/>
        <v>19</v>
      </c>
      <c r="S18" s="7" t="str">
        <f t="shared" ca="1" si="2"/>
        <v/>
      </c>
      <c r="Y18" s="1" t="s">
        <v>166</v>
      </c>
      <c r="Z18" s="1">
        <v>16</v>
      </c>
    </row>
    <row r="19" spans="1:26" x14ac:dyDescent="0.3">
      <c r="A19" s="1" t="str">
        <f t="shared" si="0"/>
        <v>LP_Atk_02</v>
      </c>
      <c r="B19" s="1" t="s">
        <v>260</v>
      </c>
      <c r="C19" s="1" t="str">
        <f>IF(ISERROR(VLOOKUP(B19,AffectorValueTable!$A:$A,1,0)),"어펙터밸류없음","")</f>
        <v/>
      </c>
      <c r="D19" s="1">
        <v>2</v>
      </c>
      <c r="E19" s="1" t="str">
        <f>VLOOKUP($B19,AffectorValueTable!$1:$1048576,MATCH(AffectorValueTable!$B$1,AffectorValueTable!$1:$1,0),0)</f>
        <v>ChangeActorStatus</v>
      </c>
      <c r="H19" s="1" t="str">
        <f>IF(ISBLANK(G19),"",
IF(ISERROR(FIND(",",G19)),
  IF(ISERROR(VLOOKUP(G19,ConditionValueTable!$A:$A,1,0)),"컨디션밸류없음",
  ""),
IF(ISERROR(FIND(",",G19,FIND(",",G19)+1)),
  IF(OR(ISERROR(VLOOKUP(LEFT(G19,FIND(",",G19)-1),ConditionValueTable!$A:$A,1,0)),ISERROR(VLOOKUP(TRIM(MID(G19,FIND(",",G19)+1,999)),ConditionValueTable!$A:$A,1,0))),"컨디션밸류없음",
  ""),
IF(ISERROR(FIND(",",G19,FIND(",",G19,FIND(",",G19)+1)+1)),
  IF(OR(ISERROR(VLOOKUP(LEFT(G19,FIND(",",G19)-1),ConditionValueTable!$A:$A,1,0)),ISERROR(VLOOKUP(TRIM(MID(G19,FIND(",",G19)+1,FIND(",",G19,FIND(",",G19)+1)-FIND(",",G19)-1)),ConditionValueTable!$A:$A,1,0)),ISERROR(VLOOKUP(TRIM(MID(G19,FIND(",",G19,FIND(",",G19)+1)+1,999)),ConditionValueTable!$A:$A,1,0))),"컨디션밸류없음",
  ""),
IF(ISERROR(FIND(",",G19,FIND(",",G19,FIND(",",G19,FIND(",",G19)+1)+1)+1)),
  IF(OR(ISERROR(VLOOKUP(LEFT(G19,FIND(",",G19)-1),ConditionValueTable!$A:$A,1,0)),ISERROR(VLOOKUP(TRIM(MID(G19,FIND(",",G19)+1,FIND(",",G19,FIND(",",G19)+1)-FIND(",",G19)-1)),ConditionValueTable!$A:$A,1,0)),ISERROR(VLOOKUP(TRIM(MID(G19,FIND(",",G19,FIND(",",G19)+1)+1,FIND(",",G19,FIND(",",G19,FIND(",",G19)+1)+1)-FIND(",",G19,FIND(",",G19)+1)-1)),ConditionValueTable!$A:$A,1,0)),ISERROR(VLOOKUP(TRIM(MID(G19,FIND(",",G19,FIND(",",G19,FIND(",",G19)+1)+1)+1,999)),ConditionValueTable!$A:$A,1,0))),"컨디션밸류없음",
  ""),
)))))</f>
        <v/>
      </c>
      <c r="I19" s="1">
        <v>-1</v>
      </c>
      <c r="J19" s="1">
        <v>0.5</v>
      </c>
      <c r="M19" s="1" t="s">
        <v>168</v>
      </c>
      <c r="O19" s="7">
        <f t="shared" ca="1" si="1"/>
        <v>19</v>
      </c>
      <c r="S19" s="7" t="str">
        <f t="shared" ca="1" si="2"/>
        <v/>
      </c>
      <c r="Y19" s="1" t="s">
        <v>437</v>
      </c>
      <c r="Z19" s="1">
        <v>17</v>
      </c>
    </row>
    <row r="20" spans="1:26" x14ac:dyDescent="0.3">
      <c r="A20" s="1" t="str">
        <f t="shared" ref="A20:A28" si="15">B20&amp;"_"&amp;TEXT(D20,"00")</f>
        <v>LP_Atk_03</v>
      </c>
      <c r="B20" s="1" t="s">
        <v>260</v>
      </c>
      <c r="C20" s="1" t="str">
        <f>IF(ISERROR(VLOOKUP(B20,AffectorValueTable!$A:$A,1,0)),"어펙터밸류없음","")</f>
        <v/>
      </c>
      <c r="D20" s="1">
        <v>3</v>
      </c>
      <c r="E20" s="1" t="str">
        <f>VLOOKUP($B20,AffectorValueTable!$1:$1048576,MATCH(AffectorValueTable!$B$1,AffectorValueTable!$1:$1,0),0)</f>
        <v>ChangeActorStatus</v>
      </c>
      <c r="H20" s="1" t="str">
        <f>IF(ISBLANK(G20),"",
IF(ISERROR(FIND(",",G20)),
  IF(ISERROR(VLOOKUP(G20,ConditionValueTable!$A:$A,1,0)),"컨디션밸류없음",
  ""),
IF(ISERROR(FIND(",",G20,FIND(",",G20)+1)),
  IF(OR(ISERROR(VLOOKUP(LEFT(G20,FIND(",",G20)-1),ConditionValueTable!$A:$A,1,0)),ISERROR(VLOOKUP(TRIM(MID(G20,FIND(",",G20)+1,999)),ConditionValueTable!$A:$A,1,0))),"컨디션밸류없음",
  ""),
IF(ISERROR(FIND(",",G20,FIND(",",G20,FIND(",",G20)+1)+1)),
  IF(OR(ISERROR(VLOOKUP(LEFT(G20,FIND(",",G20)-1),ConditionValueTable!$A:$A,1,0)),ISERROR(VLOOKUP(TRIM(MID(G20,FIND(",",G20)+1,FIND(",",G20,FIND(",",G20)+1)-FIND(",",G20)-1)),ConditionValueTable!$A:$A,1,0)),ISERROR(VLOOKUP(TRIM(MID(G20,FIND(",",G20,FIND(",",G20)+1)+1,999)),ConditionValueTable!$A:$A,1,0))),"컨디션밸류없음",
  ""),
IF(ISERROR(FIND(",",G20,FIND(",",G20,FIND(",",G20,FIND(",",G20)+1)+1)+1)),
  IF(OR(ISERROR(VLOOKUP(LEFT(G20,FIND(",",G20)-1),ConditionValueTable!$A:$A,1,0)),ISERROR(VLOOKUP(TRIM(MID(G20,FIND(",",G20)+1,FIND(",",G20,FIND(",",G20)+1)-FIND(",",G20)-1)),ConditionValueTable!$A:$A,1,0)),ISERROR(VLOOKUP(TRIM(MID(G20,FIND(",",G20,FIND(",",G20)+1)+1,FIND(",",G20,FIND(",",G20,FIND(",",G20)+1)+1)-FIND(",",G20,FIND(",",G20)+1)-1)),ConditionValueTable!$A:$A,1,0)),ISERROR(VLOOKUP(TRIM(MID(G20,FIND(",",G20,FIND(",",G20,FIND(",",G20)+1)+1)+1,999)),ConditionValueTable!$A:$A,1,0))),"컨디션밸류없음",
  ""),
)))))</f>
        <v/>
      </c>
      <c r="I20" s="1">
        <v>-1</v>
      </c>
      <c r="J20" s="1">
        <v>0.75</v>
      </c>
      <c r="M20" s="1" t="s">
        <v>168</v>
      </c>
      <c r="N20" s="6"/>
      <c r="O20" s="7">
        <f t="shared" ca="1" si="1"/>
        <v>19</v>
      </c>
      <c r="S20" s="7" t="str">
        <f t="shared" ca="1" si="2"/>
        <v/>
      </c>
      <c r="Y20" s="1" t="s">
        <v>167</v>
      </c>
      <c r="Z20" s="1">
        <v>18</v>
      </c>
    </row>
    <row r="21" spans="1:26" x14ac:dyDescent="0.3">
      <c r="A21" s="1" t="str">
        <f t="shared" si="15"/>
        <v>LP_Atk_04</v>
      </c>
      <c r="B21" s="1" t="s">
        <v>260</v>
      </c>
      <c r="C21" s="1" t="str">
        <f>IF(ISERROR(VLOOKUP(B21,AffectorValueTable!$A:$A,1,0)),"어펙터밸류없음","")</f>
        <v/>
      </c>
      <c r="D21" s="1">
        <v>4</v>
      </c>
      <c r="E21" s="1" t="str">
        <f>VLOOKUP($B21,AffectorValueTable!$1:$1048576,MATCH(AffectorValueTable!$B$1,AffectorValueTable!$1:$1,0),0)</f>
        <v>ChangeActorStatus</v>
      </c>
      <c r="H21" s="1" t="str">
        <f>IF(ISBLANK(G21),"",
IF(ISERROR(FIND(",",G21)),
  IF(ISERROR(VLOOKUP(G21,ConditionValueTable!$A:$A,1,0)),"컨디션밸류없음",
  ""),
IF(ISERROR(FIND(",",G21,FIND(",",G21)+1)),
  IF(OR(ISERROR(VLOOKUP(LEFT(G21,FIND(",",G21)-1),ConditionValueTable!$A:$A,1,0)),ISERROR(VLOOKUP(TRIM(MID(G21,FIND(",",G21)+1,999)),ConditionValueTable!$A:$A,1,0))),"컨디션밸류없음",
  ""),
IF(ISERROR(FIND(",",G21,FIND(",",G21,FIND(",",G21)+1)+1)),
  IF(OR(ISERROR(VLOOKUP(LEFT(G21,FIND(",",G21)-1),ConditionValueTable!$A:$A,1,0)),ISERROR(VLOOKUP(TRIM(MID(G21,FIND(",",G21)+1,FIND(",",G21,FIND(",",G21)+1)-FIND(",",G21)-1)),ConditionValueTable!$A:$A,1,0)),ISERROR(VLOOKUP(TRIM(MID(G21,FIND(",",G21,FIND(",",G21)+1)+1,999)),ConditionValueTable!$A:$A,1,0))),"컨디션밸류없음",
  ""),
IF(ISERROR(FIND(",",G21,FIND(",",G21,FIND(",",G21,FIND(",",G21)+1)+1)+1)),
  IF(OR(ISERROR(VLOOKUP(LEFT(G21,FIND(",",G21)-1),ConditionValueTable!$A:$A,1,0)),ISERROR(VLOOKUP(TRIM(MID(G21,FIND(",",G21)+1,FIND(",",G21,FIND(",",G21)+1)-FIND(",",G21)-1)),ConditionValueTable!$A:$A,1,0)),ISERROR(VLOOKUP(TRIM(MID(G21,FIND(",",G21,FIND(",",G21)+1)+1,FIND(",",G21,FIND(",",G21,FIND(",",G21)+1)+1)-FIND(",",G21,FIND(",",G21)+1)-1)),ConditionValueTable!$A:$A,1,0)),ISERROR(VLOOKUP(TRIM(MID(G21,FIND(",",G21,FIND(",",G21,FIND(",",G21)+1)+1)+1,999)),ConditionValueTable!$A:$A,1,0))),"컨디션밸류없음",
  ""),
)))))</f>
        <v/>
      </c>
      <c r="I21" s="1">
        <v>-1</v>
      </c>
      <c r="J21" s="1">
        <v>1</v>
      </c>
      <c r="M21" s="1" t="s">
        <v>168</v>
      </c>
      <c r="O21" s="7">
        <f t="shared" ca="1" si="1"/>
        <v>19</v>
      </c>
      <c r="S21" s="7" t="str">
        <f t="shared" ca="1" si="2"/>
        <v/>
      </c>
      <c r="Y21" s="1" t="s">
        <v>168</v>
      </c>
      <c r="Z21" s="1">
        <v>19</v>
      </c>
    </row>
    <row r="22" spans="1:26" x14ac:dyDescent="0.3">
      <c r="A22" s="1" t="str">
        <f t="shared" si="15"/>
        <v>LP_Atk_05</v>
      </c>
      <c r="B22" s="1" t="s">
        <v>260</v>
      </c>
      <c r="C22" s="1" t="str">
        <f>IF(ISERROR(VLOOKUP(B22,AffectorValueTable!$A:$A,1,0)),"어펙터밸류없음","")</f>
        <v/>
      </c>
      <c r="D22" s="1">
        <v>5</v>
      </c>
      <c r="E22" s="1" t="str">
        <f>VLOOKUP($B22,AffectorValueTable!$1:$1048576,MATCH(AffectorValueTable!$B$1,AffectorValueTable!$1:$1,0),0)</f>
        <v>ChangeActorStatus</v>
      </c>
      <c r="H22" s="1" t="str">
        <f>IF(ISBLANK(G22),"",
IF(ISERROR(FIND(",",G22)),
  IF(ISERROR(VLOOKUP(G22,ConditionValueTable!$A:$A,1,0)),"컨디션밸류없음",
  ""),
IF(ISERROR(FIND(",",G22,FIND(",",G22)+1)),
  IF(OR(ISERROR(VLOOKUP(LEFT(G22,FIND(",",G22)-1),ConditionValueTable!$A:$A,1,0)),ISERROR(VLOOKUP(TRIM(MID(G22,FIND(",",G22)+1,999)),ConditionValueTable!$A:$A,1,0))),"컨디션밸류없음",
  ""),
IF(ISERROR(FIND(",",G22,FIND(",",G22,FIND(",",G22)+1)+1)),
  IF(OR(ISERROR(VLOOKUP(LEFT(G22,FIND(",",G22)-1),ConditionValueTable!$A:$A,1,0)),ISERROR(VLOOKUP(TRIM(MID(G22,FIND(",",G22)+1,FIND(",",G22,FIND(",",G22)+1)-FIND(",",G22)-1)),ConditionValueTable!$A:$A,1,0)),ISERROR(VLOOKUP(TRIM(MID(G22,FIND(",",G22,FIND(",",G22)+1)+1,999)),ConditionValueTable!$A:$A,1,0))),"컨디션밸류없음",
  ""),
IF(ISERROR(FIND(",",G22,FIND(",",G22,FIND(",",G22,FIND(",",G22)+1)+1)+1)),
  IF(OR(ISERROR(VLOOKUP(LEFT(G22,FIND(",",G22)-1),ConditionValueTable!$A:$A,1,0)),ISERROR(VLOOKUP(TRIM(MID(G22,FIND(",",G22)+1,FIND(",",G22,FIND(",",G22)+1)-FIND(",",G22)-1)),ConditionValueTable!$A:$A,1,0)),ISERROR(VLOOKUP(TRIM(MID(G22,FIND(",",G22,FIND(",",G22)+1)+1,FIND(",",G22,FIND(",",G22,FIND(",",G22)+1)+1)-FIND(",",G22,FIND(",",G22)+1)-1)),ConditionValueTable!$A:$A,1,0)),ISERROR(VLOOKUP(TRIM(MID(G22,FIND(",",G22,FIND(",",G22,FIND(",",G22)+1)+1)+1,999)),ConditionValueTable!$A:$A,1,0))),"컨디션밸류없음",
  ""),
)))))</f>
        <v/>
      </c>
      <c r="I22" s="1">
        <v>-1</v>
      </c>
      <c r="J22" s="1">
        <v>1.25</v>
      </c>
      <c r="M22" s="1" t="s">
        <v>168</v>
      </c>
      <c r="O22" s="7">
        <f ca="1">IF(NOT(ISBLANK(N22)),N22,
IF(ISBLANK(M22),"",
VLOOKUP(M22,OFFSET(INDIRECT("$A:$B"),0,MATCH(M$1&amp;"_Verify",INDIRECT("$1:$1"),0)-1),2,0)
))</f>
        <v>19</v>
      </c>
      <c r="S22" s="7" t="str">
        <f t="shared" ca="1" si="2"/>
        <v/>
      </c>
    </row>
    <row r="23" spans="1:26" x14ac:dyDescent="0.3">
      <c r="A23" s="1" t="str">
        <f t="shared" si="15"/>
        <v>LP_Atk_06</v>
      </c>
      <c r="B23" s="1" t="s">
        <v>260</v>
      </c>
      <c r="C23" s="1" t="str">
        <f>IF(ISERROR(VLOOKUP(B23,AffectorValueTable!$A:$A,1,0)),"어펙터밸류없음","")</f>
        <v/>
      </c>
      <c r="D23" s="1">
        <v>6</v>
      </c>
      <c r="E23" s="1" t="str">
        <f>VLOOKUP($B23,AffectorValueTable!$1:$1048576,MATCH(AffectorValueTable!$B$1,AffectorValueTable!$1:$1,0),0)</f>
        <v>ChangeActorStatus</v>
      </c>
      <c r="H23" s="1" t="str">
        <f>IF(ISBLANK(G23),"",
IF(ISERROR(FIND(",",G23)),
  IF(ISERROR(VLOOKUP(G23,ConditionValueTable!$A:$A,1,0)),"컨디션밸류없음",
  ""),
IF(ISERROR(FIND(",",G23,FIND(",",G23)+1)),
  IF(OR(ISERROR(VLOOKUP(LEFT(G23,FIND(",",G23)-1),ConditionValueTable!$A:$A,1,0)),ISERROR(VLOOKUP(TRIM(MID(G23,FIND(",",G23)+1,999)),ConditionValueTable!$A:$A,1,0))),"컨디션밸류없음",
  ""),
IF(ISERROR(FIND(",",G23,FIND(",",G23,FIND(",",G23)+1)+1)),
  IF(OR(ISERROR(VLOOKUP(LEFT(G23,FIND(",",G23)-1),ConditionValueTable!$A:$A,1,0)),ISERROR(VLOOKUP(TRIM(MID(G23,FIND(",",G23)+1,FIND(",",G23,FIND(",",G23)+1)-FIND(",",G23)-1)),ConditionValueTable!$A:$A,1,0)),ISERROR(VLOOKUP(TRIM(MID(G23,FIND(",",G23,FIND(",",G23)+1)+1,999)),ConditionValueTable!$A:$A,1,0))),"컨디션밸류없음",
  ""),
IF(ISERROR(FIND(",",G23,FIND(",",G23,FIND(",",G23,FIND(",",G23)+1)+1)+1)),
  IF(OR(ISERROR(VLOOKUP(LEFT(G23,FIND(",",G23)-1),ConditionValueTable!$A:$A,1,0)),ISERROR(VLOOKUP(TRIM(MID(G23,FIND(",",G23)+1,FIND(",",G23,FIND(",",G23)+1)-FIND(",",G23)-1)),ConditionValueTable!$A:$A,1,0)),ISERROR(VLOOKUP(TRIM(MID(G23,FIND(",",G23,FIND(",",G23)+1)+1,FIND(",",G23,FIND(",",G23,FIND(",",G23)+1)+1)-FIND(",",G23,FIND(",",G23)+1)-1)),ConditionValueTable!$A:$A,1,0)),ISERROR(VLOOKUP(TRIM(MID(G23,FIND(",",G23,FIND(",",G23,FIND(",",G23)+1)+1)+1,999)),ConditionValueTable!$A:$A,1,0))),"컨디션밸류없음",
  ""),
)))))</f>
        <v/>
      </c>
      <c r="I23" s="1">
        <v>-1</v>
      </c>
      <c r="J23" s="1">
        <v>1.5</v>
      </c>
      <c r="M23" s="1" t="s">
        <v>168</v>
      </c>
      <c r="O23" s="7">
        <f t="shared" ref="O23:O67" ca="1" si="16">IF(NOT(ISBLANK(N23)),N23,
IF(ISBLANK(M23),"",
VLOOKUP(M23,OFFSET(INDIRECT("$A:$B"),0,MATCH(M$1&amp;"_Verify",INDIRECT("$1:$1"),0)-1),2,0)
))</f>
        <v>19</v>
      </c>
      <c r="S23" s="7" t="str">
        <f t="shared" ca="1" si="2"/>
        <v/>
      </c>
    </row>
    <row r="24" spans="1:26" x14ac:dyDescent="0.3">
      <c r="A24" s="1" t="str">
        <f t="shared" si="15"/>
        <v>LP_Atk_07</v>
      </c>
      <c r="B24" s="1" t="s">
        <v>260</v>
      </c>
      <c r="C24" s="1" t="str">
        <f>IF(ISERROR(VLOOKUP(B24,AffectorValueTable!$A:$A,1,0)),"어펙터밸류없음","")</f>
        <v/>
      </c>
      <c r="D24" s="1">
        <v>7</v>
      </c>
      <c r="E24" s="1" t="str">
        <f>VLOOKUP($B24,AffectorValueTable!$1:$1048576,MATCH(AffectorValueTable!$B$1,AffectorValueTable!$1:$1,0),0)</f>
        <v>ChangeActorStatus</v>
      </c>
      <c r="H24" s="1" t="str">
        <f>IF(ISBLANK(G24),"",
IF(ISERROR(FIND(",",G24)),
  IF(ISERROR(VLOOKUP(G24,ConditionValueTable!$A:$A,1,0)),"컨디션밸류없음",
  ""),
IF(ISERROR(FIND(",",G24,FIND(",",G24)+1)),
  IF(OR(ISERROR(VLOOKUP(LEFT(G24,FIND(",",G24)-1),ConditionValueTable!$A:$A,1,0)),ISERROR(VLOOKUP(TRIM(MID(G24,FIND(",",G24)+1,999)),ConditionValueTable!$A:$A,1,0))),"컨디션밸류없음",
  ""),
IF(ISERROR(FIND(",",G24,FIND(",",G24,FIND(",",G24)+1)+1)),
  IF(OR(ISERROR(VLOOKUP(LEFT(G24,FIND(",",G24)-1),ConditionValueTable!$A:$A,1,0)),ISERROR(VLOOKUP(TRIM(MID(G24,FIND(",",G24)+1,FIND(",",G24,FIND(",",G24)+1)-FIND(",",G24)-1)),ConditionValueTable!$A:$A,1,0)),ISERROR(VLOOKUP(TRIM(MID(G24,FIND(",",G24,FIND(",",G24)+1)+1,999)),ConditionValueTable!$A:$A,1,0))),"컨디션밸류없음",
  ""),
IF(ISERROR(FIND(",",G24,FIND(",",G24,FIND(",",G24,FIND(",",G24)+1)+1)+1)),
  IF(OR(ISERROR(VLOOKUP(LEFT(G24,FIND(",",G24)-1),ConditionValueTable!$A:$A,1,0)),ISERROR(VLOOKUP(TRIM(MID(G24,FIND(",",G24)+1,FIND(",",G24,FIND(",",G24)+1)-FIND(",",G24)-1)),ConditionValueTable!$A:$A,1,0)),ISERROR(VLOOKUP(TRIM(MID(G24,FIND(",",G24,FIND(",",G24)+1)+1,FIND(",",G24,FIND(",",G24,FIND(",",G24)+1)+1)-FIND(",",G24,FIND(",",G24)+1)-1)),ConditionValueTable!$A:$A,1,0)),ISERROR(VLOOKUP(TRIM(MID(G24,FIND(",",G24,FIND(",",G24,FIND(",",G24)+1)+1)+1,999)),ConditionValueTable!$A:$A,1,0))),"컨디션밸류없음",
  ""),
)))))</f>
        <v/>
      </c>
      <c r="I24" s="1">
        <v>-1</v>
      </c>
      <c r="J24" s="1">
        <v>1.75</v>
      </c>
      <c r="M24" s="1" t="s">
        <v>168</v>
      </c>
      <c r="O24" s="7">
        <f t="shared" ca="1" si="16"/>
        <v>19</v>
      </c>
      <c r="S24" s="7" t="str">
        <f t="shared" ca="1" si="2"/>
        <v/>
      </c>
    </row>
    <row r="25" spans="1:26" x14ac:dyDescent="0.3">
      <c r="A25" s="1" t="str">
        <f t="shared" si="15"/>
        <v>LP_Atk_08</v>
      </c>
      <c r="B25" s="1" t="s">
        <v>260</v>
      </c>
      <c r="C25" s="1" t="str">
        <f>IF(ISERROR(VLOOKUP(B25,AffectorValueTable!$A:$A,1,0)),"어펙터밸류없음","")</f>
        <v/>
      </c>
      <c r="D25" s="1">
        <v>8</v>
      </c>
      <c r="E25" s="1" t="str">
        <f>VLOOKUP($B25,AffectorValueTable!$1:$1048576,MATCH(AffectorValueTable!$B$1,AffectorValueTable!$1:$1,0),0)</f>
        <v>ChangeActorStatus</v>
      </c>
      <c r="H25" s="1" t="str">
        <f>IF(ISBLANK(G25),"",
IF(ISERROR(FIND(",",G25)),
  IF(ISERROR(VLOOKUP(G25,ConditionValueTable!$A:$A,1,0)),"컨디션밸류없음",
  ""),
IF(ISERROR(FIND(",",G25,FIND(",",G25)+1)),
  IF(OR(ISERROR(VLOOKUP(LEFT(G25,FIND(",",G25)-1),ConditionValueTable!$A:$A,1,0)),ISERROR(VLOOKUP(TRIM(MID(G25,FIND(",",G25)+1,999)),ConditionValueTable!$A:$A,1,0))),"컨디션밸류없음",
  ""),
IF(ISERROR(FIND(",",G25,FIND(",",G25,FIND(",",G25)+1)+1)),
  IF(OR(ISERROR(VLOOKUP(LEFT(G25,FIND(",",G25)-1),ConditionValueTable!$A:$A,1,0)),ISERROR(VLOOKUP(TRIM(MID(G25,FIND(",",G25)+1,FIND(",",G25,FIND(",",G25)+1)-FIND(",",G25)-1)),ConditionValueTable!$A:$A,1,0)),ISERROR(VLOOKUP(TRIM(MID(G25,FIND(",",G25,FIND(",",G25)+1)+1,999)),ConditionValueTable!$A:$A,1,0))),"컨디션밸류없음",
  ""),
IF(ISERROR(FIND(",",G25,FIND(",",G25,FIND(",",G25,FIND(",",G25)+1)+1)+1)),
  IF(OR(ISERROR(VLOOKUP(LEFT(G25,FIND(",",G25)-1),ConditionValueTable!$A:$A,1,0)),ISERROR(VLOOKUP(TRIM(MID(G25,FIND(",",G25)+1,FIND(",",G25,FIND(",",G25)+1)-FIND(",",G25)-1)),ConditionValueTable!$A:$A,1,0)),ISERROR(VLOOKUP(TRIM(MID(G25,FIND(",",G25,FIND(",",G25)+1)+1,FIND(",",G25,FIND(",",G25,FIND(",",G25)+1)+1)-FIND(",",G25,FIND(",",G25)+1)-1)),ConditionValueTable!$A:$A,1,0)),ISERROR(VLOOKUP(TRIM(MID(G25,FIND(",",G25,FIND(",",G25,FIND(",",G25)+1)+1)+1,999)),ConditionValueTable!$A:$A,1,0))),"컨디션밸류없음",
  ""),
)))))</f>
        <v/>
      </c>
      <c r="I25" s="1">
        <v>-1</v>
      </c>
      <c r="J25" s="1">
        <v>2</v>
      </c>
      <c r="M25" s="1" t="s">
        <v>168</v>
      </c>
      <c r="O25" s="7">
        <f t="shared" ca="1" si="16"/>
        <v>19</v>
      </c>
      <c r="S25" s="7" t="str">
        <f t="shared" ca="1" si="2"/>
        <v/>
      </c>
    </row>
    <row r="26" spans="1:26" x14ac:dyDescent="0.3">
      <c r="A26" s="1" t="str">
        <f t="shared" si="15"/>
        <v>LP_Atk_09</v>
      </c>
      <c r="B26" s="1" t="s">
        <v>260</v>
      </c>
      <c r="C26" s="1" t="str">
        <f>IF(ISERROR(VLOOKUP(B26,AffectorValueTable!$A:$A,1,0)),"어펙터밸류없음","")</f>
        <v/>
      </c>
      <c r="D26" s="1">
        <v>9</v>
      </c>
      <c r="E26" s="1" t="str">
        <f>VLOOKUP($B26,AffectorValueTable!$1:$1048576,MATCH(AffectorValueTable!$B$1,AffectorValueTable!$1:$1,0),0)</f>
        <v>ChangeActorStatus</v>
      </c>
      <c r="H26" s="1" t="str">
        <f>IF(ISBLANK(G26),"",
IF(ISERROR(FIND(",",G26)),
  IF(ISERROR(VLOOKUP(G26,ConditionValueTable!$A:$A,1,0)),"컨디션밸류없음",
  ""),
IF(ISERROR(FIND(",",G26,FIND(",",G26)+1)),
  IF(OR(ISERROR(VLOOKUP(LEFT(G26,FIND(",",G26)-1),ConditionValueTable!$A:$A,1,0)),ISERROR(VLOOKUP(TRIM(MID(G26,FIND(",",G26)+1,999)),ConditionValueTable!$A:$A,1,0))),"컨디션밸류없음",
  ""),
IF(ISERROR(FIND(",",G26,FIND(",",G26,FIND(",",G26)+1)+1)),
  IF(OR(ISERROR(VLOOKUP(LEFT(G26,FIND(",",G26)-1),ConditionValueTable!$A:$A,1,0)),ISERROR(VLOOKUP(TRIM(MID(G26,FIND(",",G26)+1,FIND(",",G26,FIND(",",G26)+1)-FIND(",",G26)-1)),ConditionValueTable!$A:$A,1,0)),ISERROR(VLOOKUP(TRIM(MID(G26,FIND(",",G26,FIND(",",G26)+1)+1,999)),ConditionValueTable!$A:$A,1,0))),"컨디션밸류없음",
  ""),
IF(ISERROR(FIND(",",G26,FIND(",",G26,FIND(",",G26,FIND(",",G26)+1)+1)+1)),
  IF(OR(ISERROR(VLOOKUP(LEFT(G26,FIND(",",G26)-1),ConditionValueTable!$A:$A,1,0)),ISERROR(VLOOKUP(TRIM(MID(G26,FIND(",",G26)+1,FIND(",",G26,FIND(",",G26)+1)-FIND(",",G26)-1)),ConditionValueTable!$A:$A,1,0)),ISERROR(VLOOKUP(TRIM(MID(G26,FIND(",",G26,FIND(",",G26)+1)+1,FIND(",",G26,FIND(",",G26,FIND(",",G26)+1)+1)-FIND(",",G26,FIND(",",G26)+1)-1)),ConditionValueTable!$A:$A,1,0)),ISERROR(VLOOKUP(TRIM(MID(G26,FIND(",",G26,FIND(",",G26,FIND(",",G26)+1)+1)+1,999)),ConditionValueTable!$A:$A,1,0))),"컨디션밸류없음",
  ""),
)))))</f>
        <v/>
      </c>
      <c r="I26" s="1">
        <v>-1</v>
      </c>
      <c r="J26" s="1">
        <v>2.25</v>
      </c>
      <c r="M26" s="1" t="s">
        <v>168</v>
      </c>
      <c r="O26" s="7">
        <f t="shared" ca="1" si="16"/>
        <v>19</v>
      </c>
      <c r="S26" s="7" t="str">
        <f t="shared" ca="1" si="2"/>
        <v/>
      </c>
    </row>
    <row r="27" spans="1:26" x14ac:dyDescent="0.3">
      <c r="A27" s="1" t="str">
        <f t="shared" si="15"/>
        <v>LP_AtkBetter_01</v>
      </c>
      <c r="B27" s="1" t="s">
        <v>261</v>
      </c>
      <c r="C27" s="1" t="str">
        <f>IF(ISERROR(VLOOKUP(B27,AffectorValueTable!$A:$A,1,0)),"어펙터밸류없음","")</f>
        <v/>
      </c>
      <c r="D27" s="1">
        <v>1</v>
      </c>
      <c r="E27" s="1" t="str">
        <f>VLOOKUP($B27,AffectorValueTable!$1:$1048576,MATCH(AffectorValueTable!$B$1,AffectorValueTable!$1:$1,0),0)</f>
        <v>ChangeActorStatus</v>
      </c>
      <c r="H27" s="1" t="str">
        <f>IF(ISBLANK(G27),"",
IF(ISERROR(FIND(",",G27)),
  IF(ISERROR(VLOOKUP(G27,ConditionValueTable!$A:$A,1,0)),"컨디션밸류없음",
  ""),
IF(ISERROR(FIND(",",G27,FIND(",",G27)+1)),
  IF(OR(ISERROR(VLOOKUP(LEFT(G27,FIND(",",G27)-1),ConditionValueTable!$A:$A,1,0)),ISERROR(VLOOKUP(TRIM(MID(G27,FIND(",",G27)+1,999)),ConditionValueTable!$A:$A,1,0))),"컨디션밸류없음",
  ""),
IF(ISERROR(FIND(",",G27,FIND(",",G27,FIND(",",G27)+1)+1)),
  IF(OR(ISERROR(VLOOKUP(LEFT(G27,FIND(",",G27)-1),ConditionValueTable!$A:$A,1,0)),ISERROR(VLOOKUP(TRIM(MID(G27,FIND(",",G27)+1,FIND(",",G27,FIND(",",G27)+1)-FIND(",",G27)-1)),ConditionValueTable!$A:$A,1,0)),ISERROR(VLOOKUP(TRIM(MID(G27,FIND(",",G27,FIND(",",G27)+1)+1,999)),ConditionValueTable!$A:$A,1,0))),"컨디션밸류없음",
  ""),
IF(ISERROR(FIND(",",G27,FIND(",",G27,FIND(",",G27,FIND(",",G27)+1)+1)+1)),
  IF(OR(ISERROR(VLOOKUP(LEFT(G27,FIND(",",G27)-1),ConditionValueTable!$A:$A,1,0)),ISERROR(VLOOKUP(TRIM(MID(G27,FIND(",",G27)+1,FIND(",",G27,FIND(",",G27)+1)-FIND(",",G27)-1)),ConditionValueTable!$A:$A,1,0)),ISERROR(VLOOKUP(TRIM(MID(G27,FIND(",",G27,FIND(",",G27)+1)+1,FIND(",",G27,FIND(",",G27,FIND(",",G27)+1)+1)-FIND(",",G27,FIND(",",G27)+1)-1)),ConditionValueTable!$A:$A,1,0)),ISERROR(VLOOKUP(TRIM(MID(G27,FIND(",",G27,FIND(",",G27,FIND(",",G27)+1)+1)+1,999)),ConditionValueTable!$A:$A,1,0))),"컨디션밸류없음",
  ""),
)))))</f>
        <v/>
      </c>
      <c r="I27" s="1">
        <v>-1</v>
      </c>
      <c r="J27" s="1">
        <v>0.35</v>
      </c>
      <c r="M27" s="1" t="s">
        <v>168</v>
      </c>
      <c r="O27" s="7">
        <f t="shared" ca="1" si="16"/>
        <v>19</v>
      </c>
      <c r="S27" s="7" t="str">
        <f t="shared" ca="1" si="2"/>
        <v/>
      </c>
    </row>
    <row r="28" spans="1:26" x14ac:dyDescent="0.3">
      <c r="A28" s="1" t="str">
        <f t="shared" si="15"/>
        <v>LP_AtkBetter_02</v>
      </c>
      <c r="B28" s="1" t="s">
        <v>261</v>
      </c>
      <c r="C28" s="1" t="str">
        <f>IF(ISERROR(VLOOKUP(B28,AffectorValueTable!$A:$A,1,0)),"어펙터밸류없음","")</f>
        <v/>
      </c>
      <c r="D28" s="1">
        <v>2</v>
      </c>
      <c r="E28" s="1" t="str">
        <f>VLOOKUP($B28,AffectorValueTable!$1:$1048576,MATCH(AffectorValueTable!$B$1,AffectorValueTable!$1:$1,0),0)</f>
        <v>ChangeActorStatus</v>
      </c>
      <c r="H28" s="1" t="str">
        <f>IF(ISBLANK(G28),"",
IF(ISERROR(FIND(",",G28)),
  IF(ISERROR(VLOOKUP(G28,ConditionValueTable!$A:$A,1,0)),"컨디션밸류없음",
  ""),
IF(ISERROR(FIND(",",G28,FIND(",",G28)+1)),
  IF(OR(ISERROR(VLOOKUP(LEFT(G28,FIND(",",G28)-1),ConditionValueTable!$A:$A,1,0)),ISERROR(VLOOKUP(TRIM(MID(G28,FIND(",",G28)+1,999)),ConditionValueTable!$A:$A,1,0))),"컨디션밸류없음",
  ""),
IF(ISERROR(FIND(",",G28,FIND(",",G28,FIND(",",G28)+1)+1)),
  IF(OR(ISERROR(VLOOKUP(LEFT(G28,FIND(",",G28)-1),ConditionValueTable!$A:$A,1,0)),ISERROR(VLOOKUP(TRIM(MID(G28,FIND(",",G28)+1,FIND(",",G28,FIND(",",G28)+1)-FIND(",",G28)-1)),ConditionValueTable!$A:$A,1,0)),ISERROR(VLOOKUP(TRIM(MID(G28,FIND(",",G28,FIND(",",G28)+1)+1,999)),ConditionValueTable!$A:$A,1,0))),"컨디션밸류없음",
  ""),
IF(ISERROR(FIND(",",G28,FIND(",",G28,FIND(",",G28,FIND(",",G28)+1)+1)+1)),
  IF(OR(ISERROR(VLOOKUP(LEFT(G28,FIND(",",G28)-1),ConditionValueTable!$A:$A,1,0)),ISERROR(VLOOKUP(TRIM(MID(G28,FIND(",",G28)+1,FIND(",",G28,FIND(",",G28)+1)-FIND(",",G28)-1)),ConditionValueTable!$A:$A,1,0)),ISERROR(VLOOKUP(TRIM(MID(G28,FIND(",",G28,FIND(",",G28)+1)+1,FIND(",",G28,FIND(",",G28,FIND(",",G28)+1)+1)-FIND(",",G28,FIND(",",G28)+1)-1)),ConditionValueTable!$A:$A,1,0)),ISERROR(VLOOKUP(TRIM(MID(G28,FIND(",",G28,FIND(",",G28,FIND(",",G28)+1)+1)+1,999)),ConditionValueTable!$A:$A,1,0))),"컨디션밸류없음",
  ""),
)))))</f>
        <v/>
      </c>
      <c r="I28" s="1">
        <v>-1</v>
      </c>
      <c r="J28" s="1">
        <v>0.7</v>
      </c>
      <c r="M28" s="1" t="s">
        <v>168</v>
      </c>
      <c r="O28" s="7">
        <f t="shared" ca="1" si="16"/>
        <v>19</v>
      </c>
      <c r="S28" s="7" t="str">
        <f t="shared" ca="1" si="2"/>
        <v/>
      </c>
    </row>
    <row r="29" spans="1:26" x14ac:dyDescent="0.3">
      <c r="A29" s="1" t="str">
        <f t="shared" ref="A29:A49" si="17">B29&amp;"_"&amp;TEXT(D29,"00")</f>
        <v>LP_AtkBetter_03</v>
      </c>
      <c r="B29" s="1" t="s">
        <v>261</v>
      </c>
      <c r="C29" s="1" t="str">
        <f>IF(ISERROR(VLOOKUP(B29,AffectorValueTable!$A:$A,1,0)),"어펙터밸류없음","")</f>
        <v/>
      </c>
      <c r="D29" s="1">
        <v>3</v>
      </c>
      <c r="E29" s="1" t="str">
        <f>VLOOKUP($B29,AffectorValueTable!$1:$1048576,MATCH(AffectorValueTable!$B$1,AffectorValueTable!$1:$1,0),0)</f>
        <v>ChangeActorStatus</v>
      </c>
      <c r="H29" s="1" t="str">
        <f>IF(ISBLANK(G29),"",
IF(ISERROR(FIND(",",G29)),
  IF(ISERROR(VLOOKUP(G29,ConditionValueTable!$A:$A,1,0)),"컨디션밸류없음",
  ""),
IF(ISERROR(FIND(",",G29,FIND(",",G29)+1)),
  IF(OR(ISERROR(VLOOKUP(LEFT(G29,FIND(",",G29)-1),ConditionValueTable!$A:$A,1,0)),ISERROR(VLOOKUP(TRIM(MID(G29,FIND(",",G29)+1,999)),ConditionValueTable!$A:$A,1,0))),"컨디션밸류없음",
  ""),
IF(ISERROR(FIND(",",G29,FIND(",",G29,FIND(",",G29)+1)+1)),
  IF(OR(ISERROR(VLOOKUP(LEFT(G29,FIND(",",G29)-1),ConditionValueTable!$A:$A,1,0)),ISERROR(VLOOKUP(TRIM(MID(G29,FIND(",",G29)+1,FIND(",",G29,FIND(",",G29)+1)-FIND(",",G29)-1)),ConditionValueTable!$A:$A,1,0)),ISERROR(VLOOKUP(TRIM(MID(G29,FIND(",",G29,FIND(",",G29)+1)+1,999)),ConditionValueTable!$A:$A,1,0))),"컨디션밸류없음",
  ""),
IF(ISERROR(FIND(",",G29,FIND(",",G29,FIND(",",G29,FIND(",",G29)+1)+1)+1)),
  IF(OR(ISERROR(VLOOKUP(LEFT(G29,FIND(",",G29)-1),ConditionValueTable!$A:$A,1,0)),ISERROR(VLOOKUP(TRIM(MID(G29,FIND(",",G29)+1,FIND(",",G29,FIND(",",G29)+1)-FIND(",",G29)-1)),ConditionValueTable!$A:$A,1,0)),ISERROR(VLOOKUP(TRIM(MID(G29,FIND(",",G29,FIND(",",G29)+1)+1,FIND(",",G29,FIND(",",G29,FIND(",",G29)+1)+1)-FIND(",",G29,FIND(",",G29)+1)-1)),ConditionValueTable!$A:$A,1,0)),ISERROR(VLOOKUP(TRIM(MID(G29,FIND(",",G29,FIND(",",G29,FIND(",",G29)+1)+1)+1,999)),ConditionValueTable!$A:$A,1,0))),"컨디션밸류없음",
  ""),
)))))</f>
        <v/>
      </c>
      <c r="I29" s="1">
        <v>-1</v>
      </c>
      <c r="J29" s="1">
        <v>1.05</v>
      </c>
      <c r="M29" s="1" t="s">
        <v>168</v>
      </c>
      <c r="O29" s="7">
        <f t="shared" ca="1" si="16"/>
        <v>19</v>
      </c>
      <c r="S29" s="7" t="str">
        <f t="shared" ca="1" si="2"/>
        <v/>
      </c>
    </row>
    <row r="30" spans="1:26" x14ac:dyDescent="0.3">
      <c r="A30" s="1" t="str">
        <f t="shared" si="17"/>
        <v>LP_AtkBetter_04</v>
      </c>
      <c r="B30" s="1" t="s">
        <v>261</v>
      </c>
      <c r="C30" s="1" t="str">
        <f>IF(ISERROR(VLOOKUP(B30,AffectorValueTable!$A:$A,1,0)),"어펙터밸류없음","")</f>
        <v/>
      </c>
      <c r="D30" s="1">
        <v>4</v>
      </c>
      <c r="E30" s="1" t="str">
        <f>VLOOKUP($B30,AffectorValueTable!$1:$1048576,MATCH(AffectorValueTable!$B$1,AffectorValueTable!$1:$1,0),0)</f>
        <v>ChangeActorStatus</v>
      </c>
      <c r="H30" s="1" t="str">
        <f>IF(ISBLANK(G30),"",
IF(ISERROR(FIND(",",G30)),
  IF(ISERROR(VLOOKUP(G30,ConditionValueTable!$A:$A,1,0)),"컨디션밸류없음",
  ""),
IF(ISERROR(FIND(",",G30,FIND(",",G30)+1)),
  IF(OR(ISERROR(VLOOKUP(LEFT(G30,FIND(",",G30)-1),ConditionValueTable!$A:$A,1,0)),ISERROR(VLOOKUP(TRIM(MID(G30,FIND(",",G30)+1,999)),ConditionValueTable!$A:$A,1,0))),"컨디션밸류없음",
  ""),
IF(ISERROR(FIND(",",G30,FIND(",",G30,FIND(",",G30)+1)+1)),
  IF(OR(ISERROR(VLOOKUP(LEFT(G30,FIND(",",G30)-1),ConditionValueTable!$A:$A,1,0)),ISERROR(VLOOKUP(TRIM(MID(G30,FIND(",",G30)+1,FIND(",",G30,FIND(",",G30)+1)-FIND(",",G30)-1)),ConditionValueTable!$A:$A,1,0)),ISERROR(VLOOKUP(TRIM(MID(G30,FIND(",",G30,FIND(",",G30)+1)+1,999)),ConditionValueTable!$A:$A,1,0))),"컨디션밸류없음",
  ""),
IF(ISERROR(FIND(",",G30,FIND(",",G30,FIND(",",G30,FIND(",",G30)+1)+1)+1)),
  IF(OR(ISERROR(VLOOKUP(LEFT(G30,FIND(",",G30)-1),ConditionValueTable!$A:$A,1,0)),ISERROR(VLOOKUP(TRIM(MID(G30,FIND(",",G30)+1,FIND(",",G30,FIND(",",G30)+1)-FIND(",",G30)-1)),ConditionValueTable!$A:$A,1,0)),ISERROR(VLOOKUP(TRIM(MID(G30,FIND(",",G30,FIND(",",G30)+1)+1,FIND(",",G30,FIND(",",G30,FIND(",",G30)+1)+1)-FIND(",",G30,FIND(",",G30)+1)-1)),ConditionValueTable!$A:$A,1,0)),ISERROR(VLOOKUP(TRIM(MID(G30,FIND(",",G30,FIND(",",G30,FIND(",",G30)+1)+1)+1,999)),ConditionValueTable!$A:$A,1,0))),"컨디션밸류없음",
  ""),
)))))</f>
        <v/>
      </c>
      <c r="I30" s="1">
        <v>-1</v>
      </c>
      <c r="J30" s="1">
        <v>1.4</v>
      </c>
      <c r="M30" s="1" t="s">
        <v>168</v>
      </c>
      <c r="O30" s="7">
        <f t="shared" ca="1" si="16"/>
        <v>19</v>
      </c>
      <c r="S30" s="7" t="str">
        <f t="shared" ca="1" si="2"/>
        <v/>
      </c>
    </row>
    <row r="31" spans="1:26" x14ac:dyDescent="0.3">
      <c r="A31" s="1" t="str">
        <f t="shared" si="17"/>
        <v>LP_AtkBetter_05</v>
      </c>
      <c r="B31" s="1" t="s">
        <v>261</v>
      </c>
      <c r="C31" s="1" t="str">
        <f>IF(ISERROR(VLOOKUP(B31,AffectorValueTable!$A:$A,1,0)),"어펙터밸류없음","")</f>
        <v/>
      </c>
      <c r="D31" s="1">
        <v>5</v>
      </c>
      <c r="E31" s="1" t="str">
        <f>VLOOKUP($B31,AffectorValueTable!$1:$1048576,MATCH(AffectorValueTable!$B$1,AffectorValueTable!$1:$1,0),0)</f>
        <v>ChangeActorStatus</v>
      </c>
      <c r="H31" s="1" t="str">
        <f>IF(ISBLANK(G31),"",
IF(ISERROR(FIND(",",G31)),
  IF(ISERROR(VLOOKUP(G31,ConditionValueTable!$A:$A,1,0)),"컨디션밸류없음",
  ""),
IF(ISERROR(FIND(",",G31,FIND(",",G31)+1)),
  IF(OR(ISERROR(VLOOKUP(LEFT(G31,FIND(",",G31)-1),ConditionValueTable!$A:$A,1,0)),ISERROR(VLOOKUP(TRIM(MID(G31,FIND(",",G31)+1,999)),ConditionValueTable!$A:$A,1,0))),"컨디션밸류없음",
  ""),
IF(ISERROR(FIND(",",G31,FIND(",",G31,FIND(",",G31)+1)+1)),
  IF(OR(ISERROR(VLOOKUP(LEFT(G31,FIND(",",G31)-1),ConditionValueTable!$A:$A,1,0)),ISERROR(VLOOKUP(TRIM(MID(G31,FIND(",",G31)+1,FIND(",",G31,FIND(",",G31)+1)-FIND(",",G31)-1)),ConditionValueTable!$A:$A,1,0)),ISERROR(VLOOKUP(TRIM(MID(G31,FIND(",",G31,FIND(",",G31)+1)+1,999)),ConditionValueTable!$A:$A,1,0))),"컨디션밸류없음",
  ""),
IF(ISERROR(FIND(",",G31,FIND(",",G31,FIND(",",G31,FIND(",",G31)+1)+1)+1)),
  IF(OR(ISERROR(VLOOKUP(LEFT(G31,FIND(",",G31)-1),ConditionValueTable!$A:$A,1,0)),ISERROR(VLOOKUP(TRIM(MID(G31,FIND(",",G31)+1,FIND(",",G31,FIND(",",G31)+1)-FIND(",",G31)-1)),ConditionValueTable!$A:$A,1,0)),ISERROR(VLOOKUP(TRIM(MID(G31,FIND(",",G31,FIND(",",G31)+1)+1,FIND(",",G31,FIND(",",G31,FIND(",",G31)+1)+1)-FIND(",",G31,FIND(",",G31)+1)-1)),ConditionValueTable!$A:$A,1,0)),ISERROR(VLOOKUP(TRIM(MID(G31,FIND(",",G31,FIND(",",G31,FIND(",",G31)+1)+1)+1,999)),ConditionValueTable!$A:$A,1,0))),"컨디션밸류없음",
  ""),
)))))</f>
        <v/>
      </c>
      <c r="I31" s="1">
        <v>-1</v>
      </c>
      <c r="J31" s="1">
        <v>1.75</v>
      </c>
      <c r="M31" s="1" t="s">
        <v>168</v>
      </c>
      <c r="O31" s="7">
        <f t="shared" ca="1" si="16"/>
        <v>19</v>
      </c>
      <c r="S31" s="7" t="str">
        <f t="shared" ca="1" si="2"/>
        <v/>
      </c>
    </row>
    <row r="32" spans="1:26" x14ac:dyDescent="0.3">
      <c r="A32" s="1" t="str">
        <f t="shared" si="17"/>
        <v>LP_AtkBetter_06</v>
      </c>
      <c r="B32" s="1" t="s">
        <v>261</v>
      </c>
      <c r="C32" s="1" t="str">
        <f>IF(ISERROR(VLOOKUP(B32,AffectorValueTable!$A:$A,1,0)),"어펙터밸류없음","")</f>
        <v/>
      </c>
      <c r="D32" s="1">
        <v>6</v>
      </c>
      <c r="E32" s="1" t="str">
        <f>VLOOKUP($B32,AffectorValueTable!$1:$1048576,MATCH(AffectorValueTable!$B$1,AffectorValueTable!$1:$1,0),0)</f>
        <v>ChangeActorStatus</v>
      </c>
      <c r="H32" s="1" t="str">
        <f>IF(ISBLANK(G32),"",
IF(ISERROR(FIND(",",G32)),
  IF(ISERROR(VLOOKUP(G32,ConditionValueTable!$A:$A,1,0)),"컨디션밸류없음",
  ""),
IF(ISERROR(FIND(",",G32,FIND(",",G32)+1)),
  IF(OR(ISERROR(VLOOKUP(LEFT(G32,FIND(",",G32)-1),ConditionValueTable!$A:$A,1,0)),ISERROR(VLOOKUP(TRIM(MID(G32,FIND(",",G32)+1,999)),ConditionValueTable!$A:$A,1,0))),"컨디션밸류없음",
  ""),
IF(ISERROR(FIND(",",G32,FIND(",",G32,FIND(",",G32)+1)+1)),
  IF(OR(ISERROR(VLOOKUP(LEFT(G32,FIND(",",G32)-1),ConditionValueTable!$A:$A,1,0)),ISERROR(VLOOKUP(TRIM(MID(G32,FIND(",",G32)+1,FIND(",",G32,FIND(",",G32)+1)-FIND(",",G32)-1)),ConditionValueTable!$A:$A,1,0)),ISERROR(VLOOKUP(TRIM(MID(G32,FIND(",",G32,FIND(",",G32)+1)+1,999)),ConditionValueTable!$A:$A,1,0))),"컨디션밸류없음",
  ""),
IF(ISERROR(FIND(",",G32,FIND(",",G32,FIND(",",G32,FIND(",",G32)+1)+1)+1)),
  IF(OR(ISERROR(VLOOKUP(LEFT(G32,FIND(",",G32)-1),ConditionValueTable!$A:$A,1,0)),ISERROR(VLOOKUP(TRIM(MID(G32,FIND(",",G32)+1,FIND(",",G32,FIND(",",G32)+1)-FIND(",",G32)-1)),ConditionValueTable!$A:$A,1,0)),ISERROR(VLOOKUP(TRIM(MID(G32,FIND(",",G32,FIND(",",G32)+1)+1,FIND(",",G32,FIND(",",G32,FIND(",",G32)+1)+1)-FIND(",",G32,FIND(",",G32)+1)-1)),ConditionValueTable!$A:$A,1,0)),ISERROR(VLOOKUP(TRIM(MID(G32,FIND(",",G32,FIND(",",G32,FIND(",",G32)+1)+1)+1,999)),ConditionValueTable!$A:$A,1,0))),"컨디션밸류없음",
  ""),
)))))</f>
        <v/>
      </c>
      <c r="I32" s="1">
        <v>-1</v>
      </c>
      <c r="J32" s="1">
        <v>2.1</v>
      </c>
      <c r="M32" s="1" t="s">
        <v>168</v>
      </c>
      <c r="O32" s="7">
        <f t="shared" ca="1" si="16"/>
        <v>19</v>
      </c>
      <c r="S32" s="7" t="str">
        <f t="shared" ca="1" si="2"/>
        <v/>
      </c>
    </row>
    <row r="33" spans="1:19" x14ac:dyDescent="0.3">
      <c r="A33" s="1" t="str">
        <f t="shared" si="17"/>
        <v>LP_AtkBetter_07</v>
      </c>
      <c r="B33" s="1" t="s">
        <v>261</v>
      </c>
      <c r="C33" s="1" t="str">
        <f>IF(ISERROR(VLOOKUP(B33,AffectorValueTable!$A:$A,1,0)),"어펙터밸류없음","")</f>
        <v/>
      </c>
      <c r="D33" s="1">
        <v>7</v>
      </c>
      <c r="E33" s="1" t="str">
        <f>VLOOKUP($B33,AffectorValueTable!$1:$1048576,MATCH(AffectorValueTable!$B$1,AffectorValueTable!$1:$1,0),0)</f>
        <v>ChangeActorStatus</v>
      </c>
      <c r="H33" s="1" t="str">
        <f>IF(ISBLANK(G33),"",
IF(ISERROR(FIND(",",G33)),
  IF(ISERROR(VLOOKUP(G33,ConditionValueTable!$A:$A,1,0)),"컨디션밸류없음",
  ""),
IF(ISERROR(FIND(",",G33,FIND(",",G33)+1)),
  IF(OR(ISERROR(VLOOKUP(LEFT(G33,FIND(",",G33)-1),ConditionValueTable!$A:$A,1,0)),ISERROR(VLOOKUP(TRIM(MID(G33,FIND(",",G33)+1,999)),ConditionValueTable!$A:$A,1,0))),"컨디션밸류없음",
  ""),
IF(ISERROR(FIND(",",G33,FIND(",",G33,FIND(",",G33)+1)+1)),
  IF(OR(ISERROR(VLOOKUP(LEFT(G33,FIND(",",G33)-1),ConditionValueTable!$A:$A,1,0)),ISERROR(VLOOKUP(TRIM(MID(G33,FIND(",",G33)+1,FIND(",",G33,FIND(",",G33)+1)-FIND(",",G33)-1)),ConditionValueTable!$A:$A,1,0)),ISERROR(VLOOKUP(TRIM(MID(G33,FIND(",",G33,FIND(",",G33)+1)+1,999)),ConditionValueTable!$A:$A,1,0))),"컨디션밸류없음",
  ""),
IF(ISERROR(FIND(",",G33,FIND(",",G33,FIND(",",G33,FIND(",",G33)+1)+1)+1)),
  IF(OR(ISERROR(VLOOKUP(LEFT(G33,FIND(",",G33)-1),ConditionValueTable!$A:$A,1,0)),ISERROR(VLOOKUP(TRIM(MID(G33,FIND(",",G33)+1,FIND(",",G33,FIND(",",G33)+1)-FIND(",",G33)-1)),ConditionValueTable!$A:$A,1,0)),ISERROR(VLOOKUP(TRIM(MID(G33,FIND(",",G33,FIND(",",G33)+1)+1,FIND(",",G33,FIND(",",G33,FIND(",",G33)+1)+1)-FIND(",",G33,FIND(",",G33)+1)-1)),ConditionValueTable!$A:$A,1,0)),ISERROR(VLOOKUP(TRIM(MID(G33,FIND(",",G33,FIND(",",G33,FIND(",",G33)+1)+1)+1,999)),ConditionValueTable!$A:$A,1,0))),"컨디션밸류없음",
  ""),
)))))</f>
        <v/>
      </c>
      <c r="I33" s="1">
        <v>-1</v>
      </c>
      <c r="J33" s="1">
        <v>2.4500000000000002</v>
      </c>
      <c r="M33" s="1" t="s">
        <v>168</v>
      </c>
      <c r="O33" s="7">
        <f t="shared" ca="1" si="16"/>
        <v>19</v>
      </c>
      <c r="S33" s="7" t="str">
        <f t="shared" ca="1" si="2"/>
        <v/>
      </c>
    </row>
    <row r="34" spans="1:19" x14ac:dyDescent="0.3">
      <c r="A34" s="1" t="str">
        <f t="shared" si="17"/>
        <v>LP_AtkBetter_08</v>
      </c>
      <c r="B34" s="1" t="s">
        <v>261</v>
      </c>
      <c r="C34" s="1" t="str">
        <f>IF(ISERROR(VLOOKUP(B34,AffectorValueTable!$A:$A,1,0)),"어펙터밸류없음","")</f>
        <v/>
      </c>
      <c r="D34" s="1">
        <v>8</v>
      </c>
      <c r="E34" s="1" t="str">
        <f>VLOOKUP($B34,AffectorValueTable!$1:$1048576,MATCH(AffectorValueTable!$B$1,AffectorValueTable!$1:$1,0),0)</f>
        <v>ChangeActorStatus</v>
      </c>
      <c r="H34" s="1" t="str">
        <f>IF(ISBLANK(G34),"",
IF(ISERROR(FIND(",",G34)),
  IF(ISERROR(VLOOKUP(G34,ConditionValueTable!$A:$A,1,0)),"컨디션밸류없음",
  ""),
IF(ISERROR(FIND(",",G34,FIND(",",G34)+1)),
  IF(OR(ISERROR(VLOOKUP(LEFT(G34,FIND(",",G34)-1),ConditionValueTable!$A:$A,1,0)),ISERROR(VLOOKUP(TRIM(MID(G34,FIND(",",G34)+1,999)),ConditionValueTable!$A:$A,1,0))),"컨디션밸류없음",
  ""),
IF(ISERROR(FIND(",",G34,FIND(",",G34,FIND(",",G34)+1)+1)),
  IF(OR(ISERROR(VLOOKUP(LEFT(G34,FIND(",",G34)-1),ConditionValueTable!$A:$A,1,0)),ISERROR(VLOOKUP(TRIM(MID(G34,FIND(",",G34)+1,FIND(",",G34,FIND(",",G34)+1)-FIND(",",G34)-1)),ConditionValueTable!$A:$A,1,0)),ISERROR(VLOOKUP(TRIM(MID(G34,FIND(",",G34,FIND(",",G34)+1)+1,999)),ConditionValueTable!$A:$A,1,0))),"컨디션밸류없음",
  ""),
IF(ISERROR(FIND(",",G34,FIND(",",G34,FIND(",",G34,FIND(",",G34)+1)+1)+1)),
  IF(OR(ISERROR(VLOOKUP(LEFT(G34,FIND(",",G34)-1),ConditionValueTable!$A:$A,1,0)),ISERROR(VLOOKUP(TRIM(MID(G34,FIND(",",G34)+1,FIND(",",G34,FIND(",",G34)+1)-FIND(",",G34)-1)),ConditionValueTable!$A:$A,1,0)),ISERROR(VLOOKUP(TRIM(MID(G34,FIND(",",G34,FIND(",",G34)+1)+1,FIND(",",G34,FIND(",",G34,FIND(",",G34)+1)+1)-FIND(",",G34,FIND(",",G34)+1)-1)),ConditionValueTable!$A:$A,1,0)),ISERROR(VLOOKUP(TRIM(MID(G34,FIND(",",G34,FIND(",",G34,FIND(",",G34)+1)+1)+1,999)),ConditionValueTable!$A:$A,1,0))),"컨디션밸류없음",
  ""),
)))))</f>
        <v/>
      </c>
      <c r="I34" s="1">
        <v>-1</v>
      </c>
      <c r="J34" s="1">
        <v>2.8</v>
      </c>
      <c r="M34" s="1" t="s">
        <v>168</v>
      </c>
      <c r="O34" s="7">
        <f t="shared" ca="1" si="16"/>
        <v>19</v>
      </c>
      <c r="S34" s="7" t="str">
        <f t="shared" ca="1" si="2"/>
        <v/>
      </c>
    </row>
    <row r="35" spans="1:19" x14ac:dyDescent="0.3">
      <c r="A35" s="1" t="str">
        <f t="shared" si="17"/>
        <v>LP_AtkBetter_09</v>
      </c>
      <c r="B35" s="1" t="s">
        <v>261</v>
      </c>
      <c r="C35" s="1" t="str">
        <f>IF(ISERROR(VLOOKUP(B35,AffectorValueTable!$A:$A,1,0)),"어펙터밸류없음","")</f>
        <v/>
      </c>
      <c r="D35" s="1">
        <v>9</v>
      </c>
      <c r="E35" s="1" t="str">
        <f>VLOOKUP($B35,AffectorValueTable!$1:$1048576,MATCH(AffectorValueTable!$B$1,AffectorValueTable!$1:$1,0),0)</f>
        <v>ChangeActorStatus</v>
      </c>
      <c r="H35" s="1" t="str">
        <f>IF(ISBLANK(G35),"",
IF(ISERROR(FIND(",",G35)),
  IF(ISERROR(VLOOKUP(G35,ConditionValueTable!$A:$A,1,0)),"컨디션밸류없음",
  ""),
IF(ISERROR(FIND(",",G35,FIND(",",G35)+1)),
  IF(OR(ISERROR(VLOOKUP(LEFT(G35,FIND(",",G35)-1),ConditionValueTable!$A:$A,1,0)),ISERROR(VLOOKUP(TRIM(MID(G35,FIND(",",G35)+1,999)),ConditionValueTable!$A:$A,1,0))),"컨디션밸류없음",
  ""),
IF(ISERROR(FIND(",",G35,FIND(",",G35,FIND(",",G35)+1)+1)),
  IF(OR(ISERROR(VLOOKUP(LEFT(G35,FIND(",",G35)-1),ConditionValueTable!$A:$A,1,0)),ISERROR(VLOOKUP(TRIM(MID(G35,FIND(",",G35)+1,FIND(",",G35,FIND(",",G35)+1)-FIND(",",G35)-1)),ConditionValueTable!$A:$A,1,0)),ISERROR(VLOOKUP(TRIM(MID(G35,FIND(",",G35,FIND(",",G35)+1)+1,999)),ConditionValueTable!$A:$A,1,0))),"컨디션밸류없음",
  ""),
IF(ISERROR(FIND(",",G35,FIND(",",G35,FIND(",",G35,FIND(",",G35)+1)+1)+1)),
  IF(OR(ISERROR(VLOOKUP(LEFT(G35,FIND(",",G35)-1),ConditionValueTable!$A:$A,1,0)),ISERROR(VLOOKUP(TRIM(MID(G35,FIND(",",G35)+1,FIND(",",G35,FIND(",",G35)+1)-FIND(",",G35)-1)),ConditionValueTable!$A:$A,1,0)),ISERROR(VLOOKUP(TRIM(MID(G35,FIND(",",G35,FIND(",",G35)+1)+1,FIND(",",G35,FIND(",",G35,FIND(",",G35)+1)+1)-FIND(",",G35,FIND(",",G35)+1)-1)),ConditionValueTable!$A:$A,1,0)),ISERROR(VLOOKUP(TRIM(MID(G35,FIND(",",G35,FIND(",",G35,FIND(",",G35)+1)+1)+1,999)),ConditionValueTable!$A:$A,1,0))),"컨디션밸류없음",
  ""),
)))))</f>
        <v/>
      </c>
      <c r="I35" s="1">
        <v>-1</v>
      </c>
      <c r="J35" s="1">
        <v>3.15</v>
      </c>
      <c r="M35" s="1" t="s">
        <v>168</v>
      </c>
      <c r="O35" s="7">
        <f t="shared" ca="1" si="16"/>
        <v>19</v>
      </c>
      <c r="S35" s="7" t="str">
        <f t="shared" ca="1" si="2"/>
        <v/>
      </c>
    </row>
    <row r="36" spans="1:19" x14ac:dyDescent="0.3">
      <c r="A36" s="1" t="str">
        <f t="shared" si="17"/>
        <v>LP_AtkBest_01</v>
      </c>
      <c r="B36" s="1" t="s">
        <v>262</v>
      </c>
      <c r="C36" s="1" t="str">
        <f>IF(ISERROR(VLOOKUP(B36,AffectorValueTable!$A:$A,1,0)),"어펙터밸류없음","")</f>
        <v/>
      </c>
      <c r="D36" s="1">
        <v>1</v>
      </c>
      <c r="E36" s="1" t="str">
        <f>VLOOKUP($B36,AffectorValueTable!$1:$1048576,MATCH(AffectorValueTable!$B$1,AffectorValueTable!$1:$1,0),0)</f>
        <v>ChangeActorStatus</v>
      </c>
      <c r="H36" s="1" t="str">
        <f>IF(ISBLANK(G36),"",
IF(ISERROR(FIND(",",G36)),
  IF(ISERROR(VLOOKUP(G36,ConditionValueTable!$A:$A,1,0)),"컨디션밸류없음",
  ""),
IF(ISERROR(FIND(",",G36,FIND(",",G36)+1)),
  IF(OR(ISERROR(VLOOKUP(LEFT(G36,FIND(",",G36)-1),ConditionValueTable!$A:$A,1,0)),ISERROR(VLOOKUP(TRIM(MID(G36,FIND(",",G36)+1,999)),ConditionValueTable!$A:$A,1,0))),"컨디션밸류없음",
  ""),
IF(ISERROR(FIND(",",G36,FIND(",",G36,FIND(",",G36)+1)+1)),
  IF(OR(ISERROR(VLOOKUP(LEFT(G36,FIND(",",G36)-1),ConditionValueTable!$A:$A,1,0)),ISERROR(VLOOKUP(TRIM(MID(G36,FIND(",",G36)+1,FIND(",",G36,FIND(",",G36)+1)-FIND(",",G36)-1)),ConditionValueTable!$A:$A,1,0)),ISERROR(VLOOKUP(TRIM(MID(G36,FIND(",",G36,FIND(",",G36)+1)+1,999)),ConditionValueTable!$A:$A,1,0))),"컨디션밸류없음",
  ""),
IF(ISERROR(FIND(",",G36,FIND(",",G36,FIND(",",G36,FIND(",",G36)+1)+1)+1)),
  IF(OR(ISERROR(VLOOKUP(LEFT(G36,FIND(",",G36)-1),ConditionValueTable!$A:$A,1,0)),ISERROR(VLOOKUP(TRIM(MID(G36,FIND(",",G36)+1,FIND(",",G36,FIND(",",G36)+1)-FIND(",",G36)-1)),ConditionValueTable!$A:$A,1,0)),ISERROR(VLOOKUP(TRIM(MID(G36,FIND(",",G36,FIND(",",G36)+1)+1,FIND(",",G36,FIND(",",G36,FIND(",",G36)+1)+1)-FIND(",",G36,FIND(",",G36)+1)-1)),ConditionValueTable!$A:$A,1,0)),ISERROR(VLOOKUP(TRIM(MID(G36,FIND(",",G36,FIND(",",G36,FIND(",",G36)+1)+1)+1,999)),ConditionValueTable!$A:$A,1,0))),"컨디션밸류없음",
  ""),
)))))</f>
        <v/>
      </c>
      <c r="I36" s="1">
        <v>-1</v>
      </c>
      <c r="J36" s="1">
        <v>0.5</v>
      </c>
      <c r="M36" s="1" t="s">
        <v>168</v>
      </c>
      <c r="O36" s="7">
        <f t="shared" ca="1" si="16"/>
        <v>19</v>
      </c>
      <c r="S36" s="7" t="str">
        <f t="shared" ca="1" si="2"/>
        <v/>
      </c>
    </row>
    <row r="37" spans="1:19" x14ac:dyDescent="0.3">
      <c r="A37" s="1" t="str">
        <f t="shared" ref="A37:A38" si="18">B37&amp;"_"&amp;TEXT(D37,"00")</f>
        <v>LP_AtkBest_02</v>
      </c>
      <c r="B37" s="1" t="s">
        <v>262</v>
      </c>
      <c r="C37" s="1" t="str">
        <f>IF(ISERROR(VLOOKUP(B37,AffectorValueTable!$A:$A,1,0)),"어펙터밸류없음","")</f>
        <v/>
      </c>
      <c r="D37" s="1">
        <v>2</v>
      </c>
      <c r="E37" s="1" t="str">
        <f>VLOOKUP($B37,AffectorValueTable!$1:$1048576,MATCH(AffectorValueTable!$B$1,AffectorValueTable!$1:$1,0),0)</f>
        <v>ChangeActorStatus</v>
      </c>
      <c r="H37" s="1" t="str">
        <f>IF(ISBLANK(G37),"",
IF(ISERROR(FIND(",",G37)),
  IF(ISERROR(VLOOKUP(G37,ConditionValueTable!$A:$A,1,0)),"컨디션밸류없음",
  ""),
IF(ISERROR(FIND(",",G37,FIND(",",G37)+1)),
  IF(OR(ISERROR(VLOOKUP(LEFT(G37,FIND(",",G37)-1),ConditionValueTable!$A:$A,1,0)),ISERROR(VLOOKUP(TRIM(MID(G37,FIND(",",G37)+1,999)),ConditionValueTable!$A:$A,1,0))),"컨디션밸류없음",
  ""),
IF(ISERROR(FIND(",",G37,FIND(",",G37,FIND(",",G37)+1)+1)),
  IF(OR(ISERROR(VLOOKUP(LEFT(G37,FIND(",",G37)-1),ConditionValueTable!$A:$A,1,0)),ISERROR(VLOOKUP(TRIM(MID(G37,FIND(",",G37)+1,FIND(",",G37,FIND(",",G37)+1)-FIND(",",G37)-1)),ConditionValueTable!$A:$A,1,0)),ISERROR(VLOOKUP(TRIM(MID(G37,FIND(",",G37,FIND(",",G37)+1)+1,999)),ConditionValueTable!$A:$A,1,0))),"컨디션밸류없음",
  ""),
IF(ISERROR(FIND(",",G37,FIND(",",G37,FIND(",",G37,FIND(",",G37)+1)+1)+1)),
  IF(OR(ISERROR(VLOOKUP(LEFT(G37,FIND(",",G37)-1),ConditionValueTable!$A:$A,1,0)),ISERROR(VLOOKUP(TRIM(MID(G37,FIND(",",G37)+1,FIND(",",G37,FIND(",",G37)+1)-FIND(",",G37)-1)),ConditionValueTable!$A:$A,1,0)),ISERROR(VLOOKUP(TRIM(MID(G37,FIND(",",G37,FIND(",",G37)+1)+1,FIND(",",G37,FIND(",",G37,FIND(",",G37)+1)+1)-FIND(",",G37,FIND(",",G37)+1)-1)),ConditionValueTable!$A:$A,1,0)),ISERROR(VLOOKUP(TRIM(MID(G37,FIND(",",G37,FIND(",",G37,FIND(",",G37)+1)+1)+1,999)),ConditionValueTable!$A:$A,1,0))),"컨디션밸류없음",
  ""),
)))))</f>
        <v/>
      </c>
      <c r="I37" s="1">
        <v>-1</v>
      </c>
      <c r="J37" s="1">
        <v>1</v>
      </c>
      <c r="M37" s="1" t="s">
        <v>168</v>
      </c>
      <c r="O37" s="7">
        <f t="shared" ref="O37:O38" ca="1" si="19">IF(NOT(ISBLANK(N37)),N37,
IF(ISBLANK(M37),"",
VLOOKUP(M37,OFFSET(INDIRECT("$A:$B"),0,MATCH(M$1&amp;"_Verify",INDIRECT("$1:$1"),0)-1),2,0)
))</f>
        <v>19</v>
      </c>
      <c r="S37" s="7" t="str">
        <f t="shared" ca="1" si="2"/>
        <v/>
      </c>
    </row>
    <row r="38" spans="1:19" x14ac:dyDescent="0.3">
      <c r="A38" s="1" t="str">
        <f t="shared" si="18"/>
        <v>LP_AtkBest_03</v>
      </c>
      <c r="B38" s="1" t="s">
        <v>262</v>
      </c>
      <c r="C38" s="1" t="str">
        <f>IF(ISERROR(VLOOKUP(B38,AffectorValueTable!$A:$A,1,0)),"어펙터밸류없음","")</f>
        <v/>
      </c>
      <c r="D38" s="1">
        <v>3</v>
      </c>
      <c r="E38" s="1" t="str">
        <f>VLOOKUP($B38,AffectorValueTable!$1:$1048576,MATCH(AffectorValueTable!$B$1,AffectorValueTable!$1:$1,0),0)</f>
        <v>ChangeActorStatus</v>
      </c>
      <c r="H38" s="1" t="str">
        <f>IF(ISBLANK(G38),"",
IF(ISERROR(FIND(",",G38)),
  IF(ISERROR(VLOOKUP(G38,ConditionValueTable!$A:$A,1,0)),"컨디션밸류없음",
  ""),
IF(ISERROR(FIND(",",G38,FIND(",",G38)+1)),
  IF(OR(ISERROR(VLOOKUP(LEFT(G38,FIND(",",G38)-1),ConditionValueTable!$A:$A,1,0)),ISERROR(VLOOKUP(TRIM(MID(G38,FIND(",",G38)+1,999)),ConditionValueTable!$A:$A,1,0))),"컨디션밸류없음",
  ""),
IF(ISERROR(FIND(",",G38,FIND(",",G38,FIND(",",G38)+1)+1)),
  IF(OR(ISERROR(VLOOKUP(LEFT(G38,FIND(",",G38)-1),ConditionValueTable!$A:$A,1,0)),ISERROR(VLOOKUP(TRIM(MID(G38,FIND(",",G38)+1,FIND(",",G38,FIND(",",G38)+1)-FIND(",",G38)-1)),ConditionValueTable!$A:$A,1,0)),ISERROR(VLOOKUP(TRIM(MID(G38,FIND(",",G38,FIND(",",G38)+1)+1,999)),ConditionValueTable!$A:$A,1,0))),"컨디션밸류없음",
  ""),
IF(ISERROR(FIND(",",G38,FIND(",",G38,FIND(",",G38,FIND(",",G38)+1)+1)+1)),
  IF(OR(ISERROR(VLOOKUP(LEFT(G38,FIND(",",G38)-1),ConditionValueTable!$A:$A,1,0)),ISERROR(VLOOKUP(TRIM(MID(G38,FIND(",",G38)+1,FIND(",",G38,FIND(",",G38)+1)-FIND(",",G38)-1)),ConditionValueTable!$A:$A,1,0)),ISERROR(VLOOKUP(TRIM(MID(G38,FIND(",",G38,FIND(",",G38)+1)+1,FIND(",",G38,FIND(",",G38,FIND(",",G38)+1)+1)-FIND(",",G38,FIND(",",G38)+1)-1)),ConditionValueTable!$A:$A,1,0)),ISERROR(VLOOKUP(TRIM(MID(G38,FIND(",",G38,FIND(",",G38,FIND(",",G38)+1)+1)+1,999)),ConditionValueTable!$A:$A,1,0))),"컨디션밸류없음",
  ""),
)))))</f>
        <v/>
      </c>
      <c r="I38" s="1">
        <v>-1</v>
      </c>
      <c r="J38" s="1">
        <v>1.5</v>
      </c>
      <c r="M38" s="1" t="s">
        <v>168</v>
      </c>
      <c r="O38" s="7">
        <f t="shared" ca="1" si="19"/>
        <v>19</v>
      </c>
      <c r="S38" s="7" t="str">
        <f t="shared" ca="1" si="2"/>
        <v/>
      </c>
    </row>
    <row r="39" spans="1:19" x14ac:dyDescent="0.3">
      <c r="A39" s="1" t="str">
        <f t="shared" si="17"/>
        <v>LP_AtkSpeed_01</v>
      </c>
      <c r="B39" s="1" t="s">
        <v>263</v>
      </c>
      <c r="C39" s="1" t="str">
        <f>IF(ISERROR(VLOOKUP(B39,AffectorValueTable!$A:$A,1,0)),"어펙터밸류없음","")</f>
        <v/>
      </c>
      <c r="D39" s="1">
        <v>1</v>
      </c>
      <c r="E39" s="1" t="str">
        <f>VLOOKUP($B39,AffectorValueTable!$1:$1048576,MATCH(AffectorValueTable!$B$1,AffectorValueTable!$1:$1,0),0)</f>
        <v>ChangeActorStatus</v>
      </c>
      <c r="H39" s="1" t="str">
        <f>IF(ISBLANK(G39),"",
IF(ISERROR(FIND(",",G39)),
  IF(ISERROR(VLOOKUP(G39,ConditionValueTable!$A:$A,1,0)),"컨디션밸류없음",
  ""),
IF(ISERROR(FIND(",",G39,FIND(",",G39)+1)),
  IF(OR(ISERROR(VLOOKUP(LEFT(G39,FIND(",",G39)-1),ConditionValueTable!$A:$A,1,0)),ISERROR(VLOOKUP(TRIM(MID(G39,FIND(",",G39)+1,999)),ConditionValueTable!$A:$A,1,0))),"컨디션밸류없음",
  ""),
IF(ISERROR(FIND(",",G39,FIND(",",G39,FIND(",",G39)+1)+1)),
  IF(OR(ISERROR(VLOOKUP(LEFT(G39,FIND(",",G39)-1),ConditionValueTable!$A:$A,1,0)),ISERROR(VLOOKUP(TRIM(MID(G39,FIND(",",G39)+1,FIND(",",G39,FIND(",",G39)+1)-FIND(",",G39)-1)),ConditionValueTable!$A:$A,1,0)),ISERROR(VLOOKUP(TRIM(MID(G39,FIND(",",G39,FIND(",",G39)+1)+1,999)),ConditionValueTable!$A:$A,1,0))),"컨디션밸류없음",
  ""),
IF(ISERROR(FIND(",",G39,FIND(",",G39,FIND(",",G39,FIND(",",G39)+1)+1)+1)),
  IF(OR(ISERROR(VLOOKUP(LEFT(G39,FIND(",",G39)-1),ConditionValueTable!$A:$A,1,0)),ISERROR(VLOOKUP(TRIM(MID(G39,FIND(",",G39)+1,FIND(",",G39,FIND(",",G39)+1)-FIND(",",G39)-1)),ConditionValueTable!$A:$A,1,0)),ISERROR(VLOOKUP(TRIM(MID(G39,FIND(",",G39,FIND(",",G39)+1)+1,FIND(",",G39,FIND(",",G39,FIND(",",G39)+1)+1)-FIND(",",G39,FIND(",",G39)+1)-1)),ConditionValueTable!$A:$A,1,0)),ISERROR(VLOOKUP(TRIM(MID(G39,FIND(",",G39,FIND(",",G39,FIND(",",G39)+1)+1)+1,999)),ConditionValueTable!$A:$A,1,0))),"컨디션밸류없음",
  ""),
)))))</f>
        <v/>
      </c>
      <c r="I39" s="1">
        <v>-1</v>
      </c>
      <c r="J39" s="1">
        <f t="shared" ref="J39:J57" si="20">J18*0.65</f>
        <v>0.16250000000000001</v>
      </c>
      <c r="M39" s="1" t="s">
        <v>153</v>
      </c>
      <c r="O39" s="7">
        <f t="shared" ca="1" si="16"/>
        <v>3</v>
      </c>
      <c r="S39" s="7" t="str">
        <f t="shared" ca="1" si="2"/>
        <v/>
      </c>
    </row>
    <row r="40" spans="1:19" x14ac:dyDescent="0.3">
      <c r="A40" s="1" t="str">
        <f t="shared" si="17"/>
        <v>LP_AtkSpeed_02</v>
      </c>
      <c r="B40" s="1" t="s">
        <v>263</v>
      </c>
      <c r="C40" s="1" t="str">
        <f>IF(ISERROR(VLOOKUP(B40,AffectorValueTable!$A:$A,1,0)),"어펙터밸류없음","")</f>
        <v/>
      </c>
      <c r="D40" s="1">
        <v>2</v>
      </c>
      <c r="E40" s="1" t="str">
        <f>VLOOKUP($B40,AffectorValueTable!$1:$1048576,MATCH(AffectorValueTable!$B$1,AffectorValueTable!$1:$1,0),0)</f>
        <v>ChangeActorStatus</v>
      </c>
      <c r="H40" s="1" t="str">
        <f>IF(ISBLANK(G40),"",
IF(ISERROR(FIND(",",G40)),
  IF(ISERROR(VLOOKUP(G40,ConditionValueTable!$A:$A,1,0)),"컨디션밸류없음",
  ""),
IF(ISERROR(FIND(",",G40,FIND(",",G40)+1)),
  IF(OR(ISERROR(VLOOKUP(LEFT(G40,FIND(",",G40)-1),ConditionValueTable!$A:$A,1,0)),ISERROR(VLOOKUP(TRIM(MID(G40,FIND(",",G40)+1,999)),ConditionValueTable!$A:$A,1,0))),"컨디션밸류없음",
  ""),
IF(ISERROR(FIND(",",G40,FIND(",",G40,FIND(",",G40)+1)+1)),
  IF(OR(ISERROR(VLOOKUP(LEFT(G40,FIND(",",G40)-1),ConditionValueTable!$A:$A,1,0)),ISERROR(VLOOKUP(TRIM(MID(G40,FIND(",",G40)+1,FIND(",",G40,FIND(",",G40)+1)-FIND(",",G40)-1)),ConditionValueTable!$A:$A,1,0)),ISERROR(VLOOKUP(TRIM(MID(G40,FIND(",",G40,FIND(",",G40)+1)+1,999)),ConditionValueTable!$A:$A,1,0))),"컨디션밸류없음",
  ""),
IF(ISERROR(FIND(",",G40,FIND(",",G40,FIND(",",G40,FIND(",",G40)+1)+1)+1)),
  IF(OR(ISERROR(VLOOKUP(LEFT(G40,FIND(",",G40)-1),ConditionValueTable!$A:$A,1,0)),ISERROR(VLOOKUP(TRIM(MID(G40,FIND(",",G40)+1,FIND(",",G40,FIND(",",G40)+1)-FIND(",",G40)-1)),ConditionValueTable!$A:$A,1,0)),ISERROR(VLOOKUP(TRIM(MID(G40,FIND(",",G40,FIND(",",G40)+1)+1,FIND(",",G40,FIND(",",G40,FIND(",",G40)+1)+1)-FIND(",",G40,FIND(",",G40)+1)-1)),ConditionValueTable!$A:$A,1,0)),ISERROR(VLOOKUP(TRIM(MID(G40,FIND(",",G40,FIND(",",G40,FIND(",",G40)+1)+1)+1,999)),ConditionValueTable!$A:$A,1,0))),"컨디션밸류없음",
  ""),
)))))</f>
        <v/>
      </c>
      <c r="I40" s="1">
        <v>-1</v>
      </c>
      <c r="J40" s="1">
        <f t="shared" si="20"/>
        <v>0.32500000000000001</v>
      </c>
      <c r="M40" s="1" t="s">
        <v>153</v>
      </c>
      <c r="O40" s="7">
        <f t="shared" ca="1" si="16"/>
        <v>3</v>
      </c>
      <c r="S40" s="7" t="str">
        <f t="shared" ca="1" si="2"/>
        <v/>
      </c>
    </row>
    <row r="41" spans="1:19" x14ac:dyDescent="0.3">
      <c r="A41" s="1" t="str">
        <f t="shared" si="17"/>
        <v>LP_AtkSpeed_03</v>
      </c>
      <c r="B41" s="1" t="s">
        <v>263</v>
      </c>
      <c r="C41" s="1" t="str">
        <f>IF(ISERROR(VLOOKUP(B41,AffectorValueTable!$A:$A,1,0)),"어펙터밸류없음","")</f>
        <v/>
      </c>
      <c r="D41" s="1">
        <v>3</v>
      </c>
      <c r="E41" s="1" t="str">
        <f>VLOOKUP($B41,AffectorValueTable!$1:$1048576,MATCH(AffectorValueTable!$B$1,AffectorValueTable!$1:$1,0),0)</f>
        <v>ChangeActorStatus</v>
      </c>
      <c r="H41" s="1" t="str">
        <f>IF(ISBLANK(G41),"",
IF(ISERROR(FIND(",",G41)),
  IF(ISERROR(VLOOKUP(G41,ConditionValueTable!$A:$A,1,0)),"컨디션밸류없음",
  ""),
IF(ISERROR(FIND(",",G41,FIND(",",G41)+1)),
  IF(OR(ISERROR(VLOOKUP(LEFT(G41,FIND(",",G41)-1),ConditionValueTable!$A:$A,1,0)),ISERROR(VLOOKUP(TRIM(MID(G41,FIND(",",G41)+1,999)),ConditionValueTable!$A:$A,1,0))),"컨디션밸류없음",
  ""),
IF(ISERROR(FIND(",",G41,FIND(",",G41,FIND(",",G41)+1)+1)),
  IF(OR(ISERROR(VLOOKUP(LEFT(G41,FIND(",",G41)-1),ConditionValueTable!$A:$A,1,0)),ISERROR(VLOOKUP(TRIM(MID(G41,FIND(",",G41)+1,FIND(",",G41,FIND(",",G41)+1)-FIND(",",G41)-1)),ConditionValueTable!$A:$A,1,0)),ISERROR(VLOOKUP(TRIM(MID(G41,FIND(",",G41,FIND(",",G41)+1)+1,999)),ConditionValueTable!$A:$A,1,0))),"컨디션밸류없음",
  ""),
IF(ISERROR(FIND(",",G41,FIND(",",G41,FIND(",",G41,FIND(",",G41)+1)+1)+1)),
  IF(OR(ISERROR(VLOOKUP(LEFT(G41,FIND(",",G41)-1),ConditionValueTable!$A:$A,1,0)),ISERROR(VLOOKUP(TRIM(MID(G41,FIND(",",G41)+1,FIND(",",G41,FIND(",",G41)+1)-FIND(",",G41)-1)),ConditionValueTable!$A:$A,1,0)),ISERROR(VLOOKUP(TRIM(MID(G41,FIND(",",G41,FIND(",",G41)+1)+1,FIND(",",G41,FIND(",",G41,FIND(",",G41)+1)+1)-FIND(",",G41,FIND(",",G41)+1)-1)),ConditionValueTable!$A:$A,1,0)),ISERROR(VLOOKUP(TRIM(MID(G41,FIND(",",G41,FIND(",",G41,FIND(",",G41)+1)+1)+1,999)),ConditionValueTable!$A:$A,1,0))),"컨디션밸류없음",
  ""),
)))))</f>
        <v/>
      </c>
      <c r="I41" s="1">
        <v>-1</v>
      </c>
      <c r="J41" s="1">
        <f t="shared" si="20"/>
        <v>0.48750000000000004</v>
      </c>
      <c r="M41" s="1" t="s">
        <v>153</v>
      </c>
      <c r="O41" s="7">
        <f t="shared" ca="1" si="16"/>
        <v>3</v>
      </c>
      <c r="S41" s="7" t="str">
        <f t="shared" ca="1" si="2"/>
        <v/>
      </c>
    </row>
    <row r="42" spans="1:19" x14ac:dyDescent="0.3">
      <c r="A42" s="1" t="str">
        <f t="shared" si="17"/>
        <v>LP_AtkSpeed_04</v>
      </c>
      <c r="B42" s="1" t="s">
        <v>263</v>
      </c>
      <c r="C42" s="1" t="str">
        <f>IF(ISERROR(VLOOKUP(B42,AffectorValueTable!$A:$A,1,0)),"어펙터밸류없음","")</f>
        <v/>
      </c>
      <c r="D42" s="1">
        <v>4</v>
      </c>
      <c r="E42" s="1" t="str">
        <f>VLOOKUP($B42,AffectorValueTable!$1:$1048576,MATCH(AffectorValueTable!$B$1,AffectorValueTable!$1:$1,0),0)</f>
        <v>ChangeActorStatus</v>
      </c>
      <c r="H42" s="1" t="str">
        <f>IF(ISBLANK(G42),"",
IF(ISERROR(FIND(",",G42)),
  IF(ISERROR(VLOOKUP(G42,ConditionValueTable!$A:$A,1,0)),"컨디션밸류없음",
  ""),
IF(ISERROR(FIND(",",G42,FIND(",",G42)+1)),
  IF(OR(ISERROR(VLOOKUP(LEFT(G42,FIND(",",G42)-1),ConditionValueTable!$A:$A,1,0)),ISERROR(VLOOKUP(TRIM(MID(G42,FIND(",",G42)+1,999)),ConditionValueTable!$A:$A,1,0))),"컨디션밸류없음",
  ""),
IF(ISERROR(FIND(",",G42,FIND(",",G42,FIND(",",G42)+1)+1)),
  IF(OR(ISERROR(VLOOKUP(LEFT(G42,FIND(",",G42)-1),ConditionValueTable!$A:$A,1,0)),ISERROR(VLOOKUP(TRIM(MID(G42,FIND(",",G42)+1,FIND(",",G42,FIND(",",G42)+1)-FIND(",",G42)-1)),ConditionValueTable!$A:$A,1,0)),ISERROR(VLOOKUP(TRIM(MID(G42,FIND(",",G42,FIND(",",G42)+1)+1,999)),ConditionValueTable!$A:$A,1,0))),"컨디션밸류없음",
  ""),
IF(ISERROR(FIND(",",G42,FIND(",",G42,FIND(",",G42,FIND(",",G42)+1)+1)+1)),
  IF(OR(ISERROR(VLOOKUP(LEFT(G42,FIND(",",G42)-1),ConditionValueTable!$A:$A,1,0)),ISERROR(VLOOKUP(TRIM(MID(G42,FIND(",",G42)+1,FIND(",",G42,FIND(",",G42)+1)-FIND(",",G42)-1)),ConditionValueTable!$A:$A,1,0)),ISERROR(VLOOKUP(TRIM(MID(G42,FIND(",",G42,FIND(",",G42)+1)+1,FIND(",",G42,FIND(",",G42,FIND(",",G42)+1)+1)-FIND(",",G42,FIND(",",G42)+1)-1)),ConditionValueTable!$A:$A,1,0)),ISERROR(VLOOKUP(TRIM(MID(G42,FIND(",",G42,FIND(",",G42,FIND(",",G42)+1)+1)+1,999)),ConditionValueTable!$A:$A,1,0))),"컨디션밸류없음",
  ""),
)))))</f>
        <v/>
      </c>
      <c r="I42" s="1">
        <v>-1</v>
      </c>
      <c r="J42" s="1">
        <f t="shared" si="20"/>
        <v>0.65</v>
      </c>
      <c r="M42" s="1" t="s">
        <v>153</v>
      </c>
      <c r="O42" s="7">
        <f t="shared" ca="1" si="16"/>
        <v>3</v>
      </c>
      <c r="S42" s="7" t="str">
        <f t="shared" ca="1" si="2"/>
        <v/>
      </c>
    </row>
    <row r="43" spans="1:19" x14ac:dyDescent="0.3">
      <c r="A43" s="1" t="str">
        <f t="shared" si="17"/>
        <v>LP_AtkSpeed_05</v>
      </c>
      <c r="B43" s="1" t="s">
        <v>263</v>
      </c>
      <c r="C43" s="1" t="str">
        <f>IF(ISERROR(VLOOKUP(B43,AffectorValueTable!$A:$A,1,0)),"어펙터밸류없음","")</f>
        <v/>
      </c>
      <c r="D43" s="1">
        <v>5</v>
      </c>
      <c r="E43" s="1" t="str">
        <f>VLOOKUP($B43,AffectorValueTable!$1:$1048576,MATCH(AffectorValueTable!$B$1,AffectorValueTable!$1:$1,0),0)</f>
        <v>ChangeActorStatus</v>
      </c>
      <c r="H43" s="1" t="str">
        <f>IF(ISBLANK(G43),"",
IF(ISERROR(FIND(",",G43)),
  IF(ISERROR(VLOOKUP(G43,ConditionValueTable!$A:$A,1,0)),"컨디션밸류없음",
  ""),
IF(ISERROR(FIND(",",G43,FIND(",",G43)+1)),
  IF(OR(ISERROR(VLOOKUP(LEFT(G43,FIND(",",G43)-1),ConditionValueTable!$A:$A,1,0)),ISERROR(VLOOKUP(TRIM(MID(G43,FIND(",",G43)+1,999)),ConditionValueTable!$A:$A,1,0))),"컨디션밸류없음",
  ""),
IF(ISERROR(FIND(",",G43,FIND(",",G43,FIND(",",G43)+1)+1)),
  IF(OR(ISERROR(VLOOKUP(LEFT(G43,FIND(",",G43)-1),ConditionValueTable!$A:$A,1,0)),ISERROR(VLOOKUP(TRIM(MID(G43,FIND(",",G43)+1,FIND(",",G43,FIND(",",G43)+1)-FIND(",",G43)-1)),ConditionValueTable!$A:$A,1,0)),ISERROR(VLOOKUP(TRIM(MID(G43,FIND(",",G43,FIND(",",G43)+1)+1,999)),ConditionValueTable!$A:$A,1,0))),"컨디션밸류없음",
  ""),
IF(ISERROR(FIND(",",G43,FIND(",",G43,FIND(",",G43,FIND(",",G43)+1)+1)+1)),
  IF(OR(ISERROR(VLOOKUP(LEFT(G43,FIND(",",G43)-1),ConditionValueTable!$A:$A,1,0)),ISERROR(VLOOKUP(TRIM(MID(G43,FIND(",",G43)+1,FIND(",",G43,FIND(",",G43)+1)-FIND(",",G43)-1)),ConditionValueTable!$A:$A,1,0)),ISERROR(VLOOKUP(TRIM(MID(G43,FIND(",",G43,FIND(",",G43)+1)+1,FIND(",",G43,FIND(",",G43,FIND(",",G43)+1)+1)-FIND(",",G43,FIND(",",G43)+1)-1)),ConditionValueTable!$A:$A,1,0)),ISERROR(VLOOKUP(TRIM(MID(G43,FIND(",",G43,FIND(",",G43,FIND(",",G43)+1)+1)+1,999)),ConditionValueTable!$A:$A,1,0))),"컨디션밸류없음",
  ""),
)))))</f>
        <v/>
      </c>
      <c r="I43" s="1">
        <v>-1</v>
      </c>
      <c r="J43" s="1">
        <f t="shared" si="20"/>
        <v>0.8125</v>
      </c>
      <c r="M43" s="1" t="s">
        <v>153</v>
      </c>
      <c r="O43" s="7">
        <f t="shared" ca="1" si="16"/>
        <v>3</v>
      </c>
      <c r="S43" s="7" t="str">
        <f t="shared" ca="1" si="2"/>
        <v/>
      </c>
    </row>
    <row r="44" spans="1:19" x14ac:dyDescent="0.3">
      <c r="A44" s="1" t="str">
        <f t="shared" si="17"/>
        <v>LP_AtkSpeed_06</v>
      </c>
      <c r="B44" s="1" t="s">
        <v>263</v>
      </c>
      <c r="C44" s="1" t="str">
        <f>IF(ISERROR(VLOOKUP(B44,AffectorValueTable!$A:$A,1,0)),"어펙터밸류없음","")</f>
        <v/>
      </c>
      <c r="D44" s="1">
        <v>6</v>
      </c>
      <c r="E44" s="1" t="str">
        <f>VLOOKUP($B44,AffectorValueTable!$1:$1048576,MATCH(AffectorValueTable!$B$1,AffectorValueTable!$1:$1,0),0)</f>
        <v>ChangeActorStatus</v>
      </c>
      <c r="H44" s="1" t="str">
        <f>IF(ISBLANK(G44),"",
IF(ISERROR(FIND(",",G44)),
  IF(ISERROR(VLOOKUP(G44,ConditionValueTable!$A:$A,1,0)),"컨디션밸류없음",
  ""),
IF(ISERROR(FIND(",",G44,FIND(",",G44)+1)),
  IF(OR(ISERROR(VLOOKUP(LEFT(G44,FIND(",",G44)-1),ConditionValueTable!$A:$A,1,0)),ISERROR(VLOOKUP(TRIM(MID(G44,FIND(",",G44)+1,999)),ConditionValueTable!$A:$A,1,0))),"컨디션밸류없음",
  ""),
IF(ISERROR(FIND(",",G44,FIND(",",G44,FIND(",",G44)+1)+1)),
  IF(OR(ISERROR(VLOOKUP(LEFT(G44,FIND(",",G44)-1),ConditionValueTable!$A:$A,1,0)),ISERROR(VLOOKUP(TRIM(MID(G44,FIND(",",G44)+1,FIND(",",G44,FIND(",",G44)+1)-FIND(",",G44)-1)),ConditionValueTable!$A:$A,1,0)),ISERROR(VLOOKUP(TRIM(MID(G44,FIND(",",G44,FIND(",",G44)+1)+1,999)),ConditionValueTable!$A:$A,1,0))),"컨디션밸류없음",
  ""),
IF(ISERROR(FIND(",",G44,FIND(",",G44,FIND(",",G44,FIND(",",G44)+1)+1)+1)),
  IF(OR(ISERROR(VLOOKUP(LEFT(G44,FIND(",",G44)-1),ConditionValueTable!$A:$A,1,0)),ISERROR(VLOOKUP(TRIM(MID(G44,FIND(",",G44)+1,FIND(",",G44,FIND(",",G44)+1)-FIND(",",G44)-1)),ConditionValueTable!$A:$A,1,0)),ISERROR(VLOOKUP(TRIM(MID(G44,FIND(",",G44,FIND(",",G44)+1)+1,FIND(",",G44,FIND(",",G44,FIND(",",G44)+1)+1)-FIND(",",G44,FIND(",",G44)+1)-1)),ConditionValueTable!$A:$A,1,0)),ISERROR(VLOOKUP(TRIM(MID(G44,FIND(",",G44,FIND(",",G44,FIND(",",G44)+1)+1)+1,999)),ConditionValueTable!$A:$A,1,0))),"컨디션밸류없음",
  ""),
)))))</f>
        <v/>
      </c>
      <c r="I44" s="1">
        <v>-1</v>
      </c>
      <c r="J44" s="1">
        <f t="shared" si="20"/>
        <v>0.97500000000000009</v>
      </c>
      <c r="M44" s="1" t="s">
        <v>153</v>
      </c>
      <c r="O44" s="7">
        <f t="shared" ca="1" si="16"/>
        <v>3</v>
      </c>
      <c r="S44" s="7" t="str">
        <f t="shared" ca="1" si="2"/>
        <v/>
      </c>
    </row>
    <row r="45" spans="1:19" x14ac:dyDescent="0.3">
      <c r="A45" s="1" t="str">
        <f t="shared" si="17"/>
        <v>LP_AtkSpeed_07</v>
      </c>
      <c r="B45" s="1" t="s">
        <v>263</v>
      </c>
      <c r="C45" s="1" t="str">
        <f>IF(ISERROR(VLOOKUP(B45,AffectorValueTable!$A:$A,1,0)),"어펙터밸류없음","")</f>
        <v/>
      </c>
      <c r="D45" s="1">
        <v>7</v>
      </c>
      <c r="E45" s="1" t="str">
        <f>VLOOKUP($B45,AffectorValueTable!$1:$1048576,MATCH(AffectorValueTable!$B$1,AffectorValueTable!$1:$1,0),0)</f>
        <v>ChangeActorStatus</v>
      </c>
      <c r="H45" s="1" t="str">
        <f>IF(ISBLANK(G45),"",
IF(ISERROR(FIND(",",G45)),
  IF(ISERROR(VLOOKUP(G45,ConditionValueTable!$A:$A,1,0)),"컨디션밸류없음",
  ""),
IF(ISERROR(FIND(",",G45,FIND(",",G45)+1)),
  IF(OR(ISERROR(VLOOKUP(LEFT(G45,FIND(",",G45)-1),ConditionValueTable!$A:$A,1,0)),ISERROR(VLOOKUP(TRIM(MID(G45,FIND(",",G45)+1,999)),ConditionValueTable!$A:$A,1,0))),"컨디션밸류없음",
  ""),
IF(ISERROR(FIND(",",G45,FIND(",",G45,FIND(",",G45)+1)+1)),
  IF(OR(ISERROR(VLOOKUP(LEFT(G45,FIND(",",G45)-1),ConditionValueTable!$A:$A,1,0)),ISERROR(VLOOKUP(TRIM(MID(G45,FIND(",",G45)+1,FIND(",",G45,FIND(",",G45)+1)-FIND(",",G45)-1)),ConditionValueTable!$A:$A,1,0)),ISERROR(VLOOKUP(TRIM(MID(G45,FIND(",",G45,FIND(",",G45)+1)+1,999)),ConditionValueTable!$A:$A,1,0))),"컨디션밸류없음",
  ""),
IF(ISERROR(FIND(",",G45,FIND(",",G45,FIND(",",G45,FIND(",",G45)+1)+1)+1)),
  IF(OR(ISERROR(VLOOKUP(LEFT(G45,FIND(",",G45)-1),ConditionValueTable!$A:$A,1,0)),ISERROR(VLOOKUP(TRIM(MID(G45,FIND(",",G45)+1,FIND(",",G45,FIND(",",G45)+1)-FIND(",",G45)-1)),ConditionValueTable!$A:$A,1,0)),ISERROR(VLOOKUP(TRIM(MID(G45,FIND(",",G45,FIND(",",G45)+1)+1,FIND(",",G45,FIND(",",G45,FIND(",",G45)+1)+1)-FIND(",",G45,FIND(",",G45)+1)-1)),ConditionValueTable!$A:$A,1,0)),ISERROR(VLOOKUP(TRIM(MID(G45,FIND(",",G45,FIND(",",G45,FIND(",",G45)+1)+1)+1,999)),ConditionValueTable!$A:$A,1,0))),"컨디션밸류없음",
  ""),
)))))</f>
        <v/>
      </c>
      <c r="I45" s="1">
        <v>-1</v>
      </c>
      <c r="J45" s="1">
        <f t="shared" si="20"/>
        <v>1.1375</v>
      </c>
      <c r="M45" s="1" t="s">
        <v>153</v>
      </c>
      <c r="O45" s="7">
        <f t="shared" ca="1" si="16"/>
        <v>3</v>
      </c>
      <c r="S45" s="7" t="str">
        <f t="shared" ca="1" si="2"/>
        <v/>
      </c>
    </row>
    <row r="46" spans="1:19" x14ac:dyDescent="0.3">
      <c r="A46" s="1" t="str">
        <f t="shared" si="17"/>
        <v>LP_AtkSpeed_08</v>
      </c>
      <c r="B46" s="1" t="s">
        <v>263</v>
      </c>
      <c r="C46" s="1" t="str">
        <f>IF(ISERROR(VLOOKUP(B46,AffectorValueTable!$A:$A,1,0)),"어펙터밸류없음","")</f>
        <v/>
      </c>
      <c r="D46" s="1">
        <v>8</v>
      </c>
      <c r="E46" s="1" t="str">
        <f>VLOOKUP($B46,AffectorValueTable!$1:$1048576,MATCH(AffectorValueTable!$B$1,AffectorValueTable!$1:$1,0),0)</f>
        <v>ChangeActorStatus</v>
      </c>
      <c r="H46" s="1" t="str">
        <f>IF(ISBLANK(G46),"",
IF(ISERROR(FIND(",",G46)),
  IF(ISERROR(VLOOKUP(G46,ConditionValueTable!$A:$A,1,0)),"컨디션밸류없음",
  ""),
IF(ISERROR(FIND(",",G46,FIND(",",G46)+1)),
  IF(OR(ISERROR(VLOOKUP(LEFT(G46,FIND(",",G46)-1),ConditionValueTable!$A:$A,1,0)),ISERROR(VLOOKUP(TRIM(MID(G46,FIND(",",G46)+1,999)),ConditionValueTable!$A:$A,1,0))),"컨디션밸류없음",
  ""),
IF(ISERROR(FIND(",",G46,FIND(",",G46,FIND(",",G46)+1)+1)),
  IF(OR(ISERROR(VLOOKUP(LEFT(G46,FIND(",",G46)-1),ConditionValueTable!$A:$A,1,0)),ISERROR(VLOOKUP(TRIM(MID(G46,FIND(",",G46)+1,FIND(",",G46,FIND(",",G46)+1)-FIND(",",G46)-1)),ConditionValueTable!$A:$A,1,0)),ISERROR(VLOOKUP(TRIM(MID(G46,FIND(",",G46,FIND(",",G46)+1)+1,999)),ConditionValueTable!$A:$A,1,0))),"컨디션밸류없음",
  ""),
IF(ISERROR(FIND(",",G46,FIND(",",G46,FIND(",",G46,FIND(",",G46)+1)+1)+1)),
  IF(OR(ISERROR(VLOOKUP(LEFT(G46,FIND(",",G46)-1),ConditionValueTable!$A:$A,1,0)),ISERROR(VLOOKUP(TRIM(MID(G46,FIND(",",G46)+1,FIND(",",G46,FIND(",",G46)+1)-FIND(",",G46)-1)),ConditionValueTable!$A:$A,1,0)),ISERROR(VLOOKUP(TRIM(MID(G46,FIND(",",G46,FIND(",",G46)+1)+1,FIND(",",G46,FIND(",",G46,FIND(",",G46)+1)+1)-FIND(",",G46,FIND(",",G46)+1)-1)),ConditionValueTable!$A:$A,1,0)),ISERROR(VLOOKUP(TRIM(MID(G46,FIND(",",G46,FIND(",",G46,FIND(",",G46)+1)+1)+1,999)),ConditionValueTable!$A:$A,1,0))),"컨디션밸류없음",
  ""),
)))))</f>
        <v/>
      </c>
      <c r="I46" s="1">
        <v>-1</v>
      </c>
      <c r="J46" s="1">
        <f t="shared" si="20"/>
        <v>1.3</v>
      </c>
      <c r="M46" s="1" t="s">
        <v>153</v>
      </c>
      <c r="O46" s="7">
        <f t="shared" ca="1" si="16"/>
        <v>3</v>
      </c>
      <c r="S46" s="7" t="str">
        <f t="shared" ca="1" si="2"/>
        <v/>
      </c>
    </row>
    <row r="47" spans="1:19" x14ac:dyDescent="0.3">
      <c r="A47" s="1" t="str">
        <f t="shared" si="17"/>
        <v>LP_AtkSpeed_09</v>
      </c>
      <c r="B47" s="1" t="s">
        <v>263</v>
      </c>
      <c r="C47" s="1" t="str">
        <f>IF(ISERROR(VLOOKUP(B47,AffectorValueTable!$A:$A,1,0)),"어펙터밸류없음","")</f>
        <v/>
      </c>
      <c r="D47" s="1">
        <v>9</v>
      </c>
      <c r="E47" s="1" t="str">
        <f>VLOOKUP($B47,AffectorValueTable!$1:$1048576,MATCH(AffectorValueTable!$B$1,AffectorValueTable!$1:$1,0),0)</f>
        <v>ChangeActorStatus</v>
      </c>
      <c r="H47" s="1" t="str">
        <f>IF(ISBLANK(G47),"",
IF(ISERROR(FIND(",",G47)),
  IF(ISERROR(VLOOKUP(G47,ConditionValueTable!$A:$A,1,0)),"컨디션밸류없음",
  ""),
IF(ISERROR(FIND(",",G47,FIND(",",G47)+1)),
  IF(OR(ISERROR(VLOOKUP(LEFT(G47,FIND(",",G47)-1),ConditionValueTable!$A:$A,1,0)),ISERROR(VLOOKUP(TRIM(MID(G47,FIND(",",G47)+1,999)),ConditionValueTable!$A:$A,1,0))),"컨디션밸류없음",
  ""),
IF(ISERROR(FIND(",",G47,FIND(",",G47,FIND(",",G47)+1)+1)),
  IF(OR(ISERROR(VLOOKUP(LEFT(G47,FIND(",",G47)-1),ConditionValueTable!$A:$A,1,0)),ISERROR(VLOOKUP(TRIM(MID(G47,FIND(",",G47)+1,FIND(",",G47,FIND(",",G47)+1)-FIND(",",G47)-1)),ConditionValueTable!$A:$A,1,0)),ISERROR(VLOOKUP(TRIM(MID(G47,FIND(",",G47,FIND(",",G47)+1)+1,999)),ConditionValueTable!$A:$A,1,0))),"컨디션밸류없음",
  ""),
IF(ISERROR(FIND(",",G47,FIND(",",G47,FIND(",",G47,FIND(",",G47)+1)+1)+1)),
  IF(OR(ISERROR(VLOOKUP(LEFT(G47,FIND(",",G47)-1),ConditionValueTable!$A:$A,1,0)),ISERROR(VLOOKUP(TRIM(MID(G47,FIND(",",G47)+1,FIND(",",G47,FIND(",",G47)+1)-FIND(",",G47)-1)),ConditionValueTable!$A:$A,1,0)),ISERROR(VLOOKUP(TRIM(MID(G47,FIND(",",G47,FIND(",",G47)+1)+1,FIND(",",G47,FIND(",",G47,FIND(",",G47)+1)+1)-FIND(",",G47,FIND(",",G47)+1)-1)),ConditionValueTable!$A:$A,1,0)),ISERROR(VLOOKUP(TRIM(MID(G47,FIND(",",G47,FIND(",",G47,FIND(",",G47)+1)+1)+1,999)),ConditionValueTable!$A:$A,1,0))),"컨디션밸류없음",
  ""),
)))))</f>
        <v/>
      </c>
      <c r="I47" s="1">
        <v>-1</v>
      </c>
      <c r="J47" s="1">
        <f t="shared" si="20"/>
        <v>1.4625000000000001</v>
      </c>
      <c r="M47" s="1" t="s">
        <v>153</v>
      </c>
      <c r="O47" s="7">
        <f t="shared" ca="1" si="16"/>
        <v>3</v>
      </c>
      <c r="S47" s="7" t="str">
        <f t="shared" ca="1" si="2"/>
        <v/>
      </c>
    </row>
    <row r="48" spans="1:19" x14ac:dyDescent="0.3">
      <c r="A48" s="1" t="str">
        <f t="shared" si="17"/>
        <v>LP_AtkSpeedBetter_01</v>
      </c>
      <c r="B48" s="1" t="s">
        <v>264</v>
      </c>
      <c r="C48" s="1" t="str">
        <f>IF(ISERROR(VLOOKUP(B48,AffectorValueTable!$A:$A,1,0)),"어펙터밸류없음","")</f>
        <v/>
      </c>
      <c r="D48" s="1">
        <v>1</v>
      </c>
      <c r="E48" s="1" t="str">
        <f>VLOOKUP($B48,AffectorValueTable!$1:$1048576,MATCH(AffectorValueTable!$B$1,AffectorValueTable!$1:$1,0),0)</f>
        <v>ChangeActorStatus</v>
      </c>
      <c r="H48" s="1" t="str">
        <f>IF(ISBLANK(G48),"",
IF(ISERROR(FIND(",",G48)),
  IF(ISERROR(VLOOKUP(G48,ConditionValueTable!$A:$A,1,0)),"컨디션밸류없음",
  ""),
IF(ISERROR(FIND(",",G48,FIND(",",G48)+1)),
  IF(OR(ISERROR(VLOOKUP(LEFT(G48,FIND(",",G48)-1),ConditionValueTable!$A:$A,1,0)),ISERROR(VLOOKUP(TRIM(MID(G48,FIND(",",G48)+1,999)),ConditionValueTable!$A:$A,1,0))),"컨디션밸류없음",
  ""),
IF(ISERROR(FIND(",",G48,FIND(",",G48,FIND(",",G48)+1)+1)),
  IF(OR(ISERROR(VLOOKUP(LEFT(G48,FIND(",",G48)-1),ConditionValueTable!$A:$A,1,0)),ISERROR(VLOOKUP(TRIM(MID(G48,FIND(",",G48)+1,FIND(",",G48,FIND(",",G48)+1)-FIND(",",G48)-1)),ConditionValueTable!$A:$A,1,0)),ISERROR(VLOOKUP(TRIM(MID(G48,FIND(",",G48,FIND(",",G48)+1)+1,999)),ConditionValueTable!$A:$A,1,0))),"컨디션밸류없음",
  ""),
IF(ISERROR(FIND(",",G48,FIND(",",G48,FIND(",",G48,FIND(",",G48)+1)+1)+1)),
  IF(OR(ISERROR(VLOOKUP(LEFT(G48,FIND(",",G48)-1),ConditionValueTable!$A:$A,1,0)),ISERROR(VLOOKUP(TRIM(MID(G48,FIND(",",G48)+1,FIND(",",G48,FIND(",",G48)+1)-FIND(",",G48)-1)),ConditionValueTable!$A:$A,1,0)),ISERROR(VLOOKUP(TRIM(MID(G48,FIND(",",G48,FIND(",",G48)+1)+1,FIND(",",G48,FIND(",",G48,FIND(",",G48)+1)+1)-FIND(",",G48,FIND(",",G48)+1)-1)),ConditionValueTable!$A:$A,1,0)),ISERROR(VLOOKUP(TRIM(MID(G48,FIND(",",G48,FIND(",",G48,FIND(",",G48)+1)+1)+1,999)),ConditionValueTable!$A:$A,1,0))),"컨디션밸류없음",
  ""),
)))))</f>
        <v/>
      </c>
      <c r="I48" s="1">
        <v>-1</v>
      </c>
      <c r="J48" s="1">
        <f t="shared" si="20"/>
        <v>0.22749999999999998</v>
      </c>
      <c r="M48" s="1" t="s">
        <v>153</v>
      </c>
      <c r="O48" s="7">
        <f t="shared" ca="1" si="16"/>
        <v>3</v>
      </c>
      <c r="S48" s="7" t="str">
        <f t="shared" ca="1" si="2"/>
        <v/>
      </c>
    </row>
    <row r="49" spans="1:19" x14ac:dyDescent="0.3">
      <c r="A49" s="1" t="str">
        <f t="shared" si="17"/>
        <v>LP_AtkSpeedBetter_02</v>
      </c>
      <c r="B49" s="1" t="s">
        <v>264</v>
      </c>
      <c r="C49" s="1" t="str">
        <f>IF(ISERROR(VLOOKUP(B49,AffectorValueTable!$A:$A,1,0)),"어펙터밸류없음","")</f>
        <v/>
      </c>
      <c r="D49" s="1">
        <v>2</v>
      </c>
      <c r="E49" s="1" t="str">
        <f>VLOOKUP($B49,AffectorValueTable!$1:$1048576,MATCH(AffectorValueTable!$B$1,AffectorValueTable!$1:$1,0),0)</f>
        <v>ChangeActorStatus</v>
      </c>
      <c r="H49" s="1" t="str">
        <f>IF(ISBLANK(G49),"",
IF(ISERROR(FIND(",",G49)),
  IF(ISERROR(VLOOKUP(G49,ConditionValueTable!$A:$A,1,0)),"컨디션밸류없음",
  ""),
IF(ISERROR(FIND(",",G49,FIND(",",G49)+1)),
  IF(OR(ISERROR(VLOOKUP(LEFT(G49,FIND(",",G49)-1),ConditionValueTable!$A:$A,1,0)),ISERROR(VLOOKUP(TRIM(MID(G49,FIND(",",G49)+1,999)),ConditionValueTable!$A:$A,1,0))),"컨디션밸류없음",
  ""),
IF(ISERROR(FIND(",",G49,FIND(",",G49,FIND(",",G49)+1)+1)),
  IF(OR(ISERROR(VLOOKUP(LEFT(G49,FIND(",",G49)-1),ConditionValueTable!$A:$A,1,0)),ISERROR(VLOOKUP(TRIM(MID(G49,FIND(",",G49)+1,FIND(",",G49,FIND(",",G49)+1)-FIND(",",G49)-1)),ConditionValueTable!$A:$A,1,0)),ISERROR(VLOOKUP(TRIM(MID(G49,FIND(",",G49,FIND(",",G49)+1)+1,999)),ConditionValueTable!$A:$A,1,0))),"컨디션밸류없음",
  ""),
IF(ISERROR(FIND(",",G49,FIND(",",G49,FIND(",",G49,FIND(",",G49)+1)+1)+1)),
  IF(OR(ISERROR(VLOOKUP(LEFT(G49,FIND(",",G49)-1),ConditionValueTable!$A:$A,1,0)),ISERROR(VLOOKUP(TRIM(MID(G49,FIND(",",G49)+1,FIND(",",G49,FIND(",",G49)+1)-FIND(",",G49)-1)),ConditionValueTable!$A:$A,1,0)),ISERROR(VLOOKUP(TRIM(MID(G49,FIND(",",G49,FIND(",",G49)+1)+1,FIND(",",G49,FIND(",",G49,FIND(",",G49)+1)+1)-FIND(",",G49,FIND(",",G49)+1)-1)),ConditionValueTable!$A:$A,1,0)),ISERROR(VLOOKUP(TRIM(MID(G49,FIND(",",G49,FIND(",",G49,FIND(",",G49)+1)+1)+1,999)),ConditionValueTable!$A:$A,1,0))),"컨디션밸류없음",
  ""),
)))))</f>
        <v/>
      </c>
      <c r="I49" s="1">
        <v>-1</v>
      </c>
      <c r="J49" s="1">
        <f t="shared" si="20"/>
        <v>0.45499999999999996</v>
      </c>
      <c r="M49" s="1" t="s">
        <v>153</v>
      </c>
      <c r="O49" s="7">
        <f t="shared" ca="1" si="16"/>
        <v>3</v>
      </c>
      <c r="S49" s="7" t="str">
        <f t="shared" ca="1" si="2"/>
        <v/>
      </c>
    </row>
    <row r="50" spans="1:19" x14ac:dyDescent="0.3">
      <c r="A50" s="1" t="str">
        <f t="shared" ref="A50:A65" si="21">B50&amp;"_"&amp;TEXT(D50,"00")</f>
        <v>LP_AtkSpeedBetter_03</v>
      </c>
      <c r="B50" s="1" t="s">
        <v>264</v>
      </c>
      <c r="C50" s="1" t="str">
        <f>IF(ISERROR(VLOOKUP(B50,AffectorValueTable!$A:$A,1,0)),"어펙터밸류없음","")</f>
        <v/>
      </c>
      <c r="D50" s="1">
        <v>3</v>
      </c>
      <c r="E50" s="1" t="str">
        <f>VLOOKUP($B50,AffectorValueTable!$1:$1048576,MATCH(AffectorValueTable!$B$1,AffectorValueTable!$1:$1,0),0)</f>
        <v>ChangeActorStatus</v>
      </c>
      <c r="H50" s="1" t="str">
        <f>IF(ISBLANK(G50),"",
IF(ISERROR(FIND(",",G50)),
  IF(ISERROR(VLOOKUP(G50,ConditionValueTable!$A:$A,1,0)),"컨디션밸류없음",
  ""),
IF(ISERROR(FIND(",",G50,FIND(",",G50)+1)),
  IF(OR(ISERROR(VLOOKUP(LEFT(G50,FIND(",",G50)-1),ConditionValueTable!$A:$A,1,0)),ISERROR(VLOOKUP(TRIM(MID(G50,FIND(",",G50)+1,999)),ConditionValueTable!$A:$A,1,0))),"컨디션밸류없음",
  ""),
IF(ISERROR(FIND(",",G50,FIND(",",G50,FIND(",",G50)+1)+1)),
  IF(OR(ISERROR(VLOOKUP(LEFT(G50,FIND(",",G50)-1),ConditionValueTable!$A:$A,1,0)),ISERROR(VLOOKUP(TRIM(MID(G50,FIND(",",G50)+1,FIND(",",G50,FIND(",",G50)+1)-FIND(",",G50)-1)),ConditionValueTable!$A:$A,1,0)),ISERROR(VLOOKUP(TRIM(MID(G50,FIND(",",G50,FIND(",",G50)+1)+1,999)),ConditionValueTable!$A:$A,1,0))),"컨디션밸류없음",
  ""),
IF(ISERROR(FIND(",",G50,FIND(",",G50,FIND(",",G50,FIND(",",G50)+1)+1)+1)),
  IF(OR(ISERROR(VLOOKUP(LEFT(G50,FIND(",",G50)-1),ConditionValueTable!$A:$A,1,0)),ISERROR(VLOOKUP(TRIM(MID(G50,FIND(",",G50)+1,FIND(",",G50,FIND(",",G50)+1)-FIND(",",G50)-1)),ConditionValueTable!$A:$A,1,0)),ISERROR(VLOOKUP(TRIM(MID(G50,FIND(",",G50,FIND(",",G50)+1)+1,FIND(",",G50,FIND(",",G50,FIND(",",G50)+1)+1)-FIND(",",G50,FIND(",",G50)+1)-1)),ConditionValueTable!$A:$A,1,0)),ISERROR(VLOOKUP(TRIM(MID(G50,FIND(",",G50,FIND(",",G50,FIND(",",G50)+1)+1)+1,999)),ConditionValueTable!$A:$A,1,0))),"컨디션밸류없음",
  ""),
)))))</f>
        <v/>
      </c>
      <c r="I50" s="1">
        <v>-1</v>
      </c>
      <c r="J50" s="1">
        <f t="shared" si="20"/>
        <v>0.68250000000000011</v>
      </c>
      <c r="M50" s="1" t="s">
        <v>153</v>
      </c>
      <c r="O50" s="7">
        <f t="shared" ca="1" si="16"/>
        <v>3</v>
      </c>
      <c r="S50" s="7" t="str">
        <f t="shared" ca="1" si="2"/>
        <v/>
      </c>
    </row>
    <row r="51" spans="1:19" x14ac:dyDescent="0.3">
      <c r="A51" s="1" t="str">
        <f t="shared" si="21"/>
        <v>LP_AtkSpeedBetter_04</v>
      </c>
      <c r="B51" s="1" t="s">
        <v>264</v>
      </c>
      <c r="C51" s="1" t="str">
        <f>IF(ISERROR(VLOOKUP(B51,AffectorValueTable!$A:$A,1,0)),"어펙터밸류없음","")</f>
        <v/>
      </c>
      <c r="D51" s="1">
        <v>4</v>
      </c>
      <c r="E51" s="1" t="str">
        <f>VLOOKUP($B51,AffectorValueTable!$1:$1048576,MATCH(AffectorValueTable!$B$1,AffectorValueTable!$1:$1,0),0)</f>
        <v>ChangeActorStatus</v>
      </c>
      <c r="H51" s="1" t="str">
        <f>IF(ISBLANK(G51),"",
IF(ISERROR(FIND(",",G51)),
  IF(ISERROR(VLOOKUP(G51,ConditionValueTable!$A:$A,1,0)),"컨디션밸류없음",
  ""),
IF(ISERROR(FIND(",",G51,FIND(",",G51)+1)),
  IF(OR(ISERROR(VLOOKUP(LEFT(G51,FIND(",",G51)-1),ConditionValueTable!$A:$A,1,0)),ISERROR(VLOOKUP(TRIM(MID(G51,FIND(",",G51)+1,999)),ConditionValueTable!$A:$A,1,0))),"컨디션밸류없음",
  ""),
IF(ISERROR(FIND(",",G51,FIND(",",G51,FIND(",",G51)+1)+1)),
  IF(OR(ISERROR(VLOOKUP(LEFT(G51,FIND(",",G51)-1),ConditionValueTable!$A:$A,1,0)),ISERROR(VLOOKUP(TRIM(MID(G51,FIND(",",G51)+1,FIND(",",G51,FIND(",",G51)+1)-FIND(",",G51)-1)),ConditionValueTable!$A:$A,1,0)),ISERROR(VLOOKUP(TRIM(MID(G51,FIND(",",G51,FIND(",",G51)+1)+1,999)),ConditionValueTable!$A:$A,1,0))),"컨디션밸류없음",
  ""),
IF(ISERROR(FIND(",",G51,FIND(",",G51,FIND(",",G51,FIND(",",G51)+1)+1)+1)),
  IF(OR(ISERROR(VLOOKUP(LEFT(G51,FIND(",",G51)-1),ConditionValueTable!$A:$A,1,0)),ISERROR(VLOOKUP(TRIM(MID(G51,FIND(",",G51)+1,FIND(",",G51,FIND(",",G51)+1)-FIND(",",G51)-1)),ConditionValueTable!$A:$A,1,0)),ISERROR(VLOOKUP(TRIM(MID(G51,FIND(",",G51,FIND(",",G51)+1)+1,FIND(",",G51,FIND(",",G51,FIND(",",G51)+1)+1)-FIND(",",G51,FIND(",",G51)+1)-1)),ConditionValueTable!$A:$A,1,0)),ISERROR(VLOOKUP(TRIM(MID(G51,FIND(",",G51,FIND(",",G51,FIND(",",G51)+1)+1)+1,999)),ConditionValueTable!$A:$A,1,0))),"컨디션밸류없음",
  ""),
)))))</f>
        <v/>
      </c>
      <c r="I51" s="1">
        <v>-1</v>
      </c>
      <c r="J51" s="1">
        <f t="shared" si="20"/>
        <v>0.90999999999999992</v>
      </c>
      <c r="M51" s="1" t="s">
        <v>153</v>
      </c>
      <c r="O51" s="7">
        <f t="shared" ca="1" si="16"/>
        <v>3</v>
      </c>
      <c r="S51" s="7" t="str">
        <f t="shared" ca="1" si="2"/>
        <v/>
      </c>
    </row>
    <row r="52" spans="1:19" x14ac:dyDescent="0.3">
      <c r="A52" s="1" t="str">
        <f t="shared" si="21"/>
        <v>LP_AtkSpeedBetter_05</v>
      </c>
      <c r="B52" s="1" t="s">
        <v>264</v>
      </c>
      <c r="C52" s="1" t="str">
        <f>IF(ISERROR(VLOOKUP(B52,AffectorValueTable!$A:$A,1,0)),"어펙터밸류없음","")</f>
        <v/>
      </c>
      <c r="D52" s="1">
        <v>5</v>
      </c>
      <c r="E52" s="1" t="str">
        <f>VLOOKUP($B52,AffectorValueTable!$1:$1048576,MATCH(AffectorValueTable!$B$1,AffectorValueTable!$1:$1,0),0)</f>
        <v>ChangeActorStatus</v>
      </c>
      <c r="H52" s="1" t="str">
        <f>IF(ISBLANK(G52),"",
IF(ISERROR(FIND(",",G52)),
  IF(ISERROR(VLOOKUP(G52,ConditionValueTable!$A:$A,1,0)),"컨디션밸류없음",
  ""),
IF(ISERROR(FIND(",",G52,FIND(",",G52)+1)),
  IF(OR(ISERROR(VLOOKUP(LEFT(G52,FIND(",",G52)-1),ConditionValueTable!$A:$A,1,0)),ISERROR(VLOOKUP(TRIM(MID(G52,FIND(",",G52)+1,999)),ConditionValueTable!$A:$A,1,0))),"컨디션밸류없음",
  ""),
IF(ISERROR(FIND(",",G52,FIND(",",G52,FIND(",",G52)+1)+1)),
  IF(OR(ISERROR(VLOOKUP(LEFT(G52,FIND(",",G52)-1),ConditionValueTable!$A:$A,1,0)),ISERROR(VLOOKUP(TRIM(MID(G52,FIND(",",G52)+1,FIND(",",G52,FIND(",",G52)+1)-FIND(",",G52)-1)),ConditionValueTable!$A:$A,1,0)),ISERROR(VLOOKUP(TRIM(MID(G52,FIND(",",G52,FIND(",",G52)+1)+1,999)),ConditionValueTable!$A:$A,1,0))),"컨디션밸류없음",
  ""),
IF(ISERROR(FIND(",",G52,FIND(",",G52,FIND(",",G52,FIND(",",G52)+1)+1)+1)),
  IF(OR(ISERROR(VLOOKUP(LEFT(G52,FIND(",",G52)-1),ConditionValueTable!$A:$A,1,0)),ISERROR(VLOOKUP(TRIM(MID(G52,FIND(",",G52)+1,FIND(",",G52,FIND(",",G52)+1)-FIND(",",G52)-1)),ConditionValueTable!$A:$A,1,0)),ISERROR(VLOOKUP(TRIM(MID(G52,FIND(",",G52,FIND(",",G52)+1)+1,FIND(",",G52,FIND(",",G52,FIND(",",G52)+1)+1)-FIND(",",G52,FIND(",",G52)+1)-1)),ConditionValueTable!$A:$A,1,0)),ISERROR(VLOOKUP(TRIM(MID(G52,FIND(",",G52,FIND(",",G52,FIND(",",G52)+1)+1)+1,999)),ConditionValueTable!$A:$A,1,0))),"컨디션밸류없음",
  ""),
)))))</f>
        <v/>
      </c>
      <c r="I52" s="1">
        <v>-1</v>
      </c>
      <c r="J52" s="1">
        <f t="shared" si="20"/>
        <v>1.1375</v>
      </c>
      <c r="M52" s="1" t="s">
        <v>153</v>
      </c>
      <c r="O52" s="7">
        <f t="shared" ca="1" si="16"/>
        <v>3</v>
      </c>
      <c r="S52" s="7" t="str">
        <f t="shared" ca="1" si="2"/>
        <v/>
      </c>
    </row>
    <row r="53" spans="1:19" x14ac:dyDescent="0.3">
      <c r="A53" s="1" t="str">
        <f t="shared" si="21"/>
        <v>LP_AtkSpeedBetter_06</v>
      </c>
      <c r="B53" s="1" t="s">
        <v>264</v>
      </c>
      <c r="C53" s="1" t="str">
        <f>IF(ISERROR(VLOOKUP(B53,AffectorValueTable!$A:$A,1,0)),"어펙터밸류없음","")</f>
        <v/>
      </c>
      <c r="D53" s="1">
        <v>6</v>
      </c>
      <c r="E53" s="1" t="str">
        <f>VLOOKUP($B53,AffectorValueTable!$1:$1048576,MATCH(AffectorValueTable!$B$1,AffectorValueTable!$1:$1,0),0)</f>
        <v>ChangeActorStatus</v>
      </c>
      <c r="H53" s="1" t="str">
        <f>IF(ISBLANK(G53),"",
IF(ISERROR(FIND(",",G53)),
  IF(ISERROR(VLOOKUP(G53,ConditionValueTable!$A:$A,1,0)),"컨디션밸류없음",
  ""),
IF(ISERROR(FIND(",",G53,FIND(",",G53)+1)),
  IF(OR(ISERROR(VLOOKUP(LEFT(G53,FIND(",",G53)-1),ConditionValueTable!$A:$A,1,0)),ISERROR(VLOOKUP(TRIM(MID(G53,FIND(",",G53)+1,999)),ConditionValueTable!$A:$A,1,0))),"컨디션밸류없음",
  ""),
IF(ISERROR(FIND(",",G53,FIND(",",G53,FIND(",",G53)+1)+1)),
  IF(OR(ISERROR(VLOOKUP(LEFT(G53,FIND(",",G53)-1),ConditionValueTable!$A:$A,1,0)),ISERROR(VLOOKUP(TRIM(MID(G53,FIND(",",G53)+1,FIND(",",G53,FIND(",",G53)+1)-FIND(",",G53)-1)),ConditionValueTable!$A:$A,1,0)),ISERROR(VLOOKUP(TRIM(MID(G53,FIND(",",G53,FIND(",",G53)+1)+1,999)),ConditionValueTable!$A:$A,1,0))),"컨디션밸류없음",
  ""),
IF(ISERROR(FIND(",",G53,FIND(",",G53,FIND(",",G53,FIND(",",G53)+1)+1)+1)),
  IF(OR(ISERROR(VLOOKUP(LEFT(G53,FIND(",",G53)-1),ConditionValueTable!$A:$A,1,0)),ISERROR(VLOOKUP(TRIM(MID(G53,FIND(",",G53)+1,FIND(",",G53,FIND(",",G53)+1)-FIND(",",G53)-1)),ConditionValueTable!$A:$A,1,0)),ISERROR(VLOOKUP(TRIM(MID(G53,FIND(",",G53,FIND(",",G53)+1)+1,FIND(",",G53,FIND(",",G53,FIND(",",G53)+1)+1)-FIND(",",G53,FIND(",",G53)+1)-1)),ConditionValueTable!$A:$A,1,0)),ISERROR(VLOOKUP(TRIM(MID(G53,FIND(",",G53,FIND(",",G53,FIND(",",G53)+1)+1)+1,999)),ConditionValueTable!$A:$A,1,0))),"컨디션밸류없음",
  ""),
)))))</f>
        <v/>
      </c>
      <c r="I53" s="1">
        <v>-1</v>
      </c>
      <c r="J53" s="1">
        <f t="shared" si="20"/>
        <v>1.3650000000000002</v>
      </c>
      <c r="M53" s="1" t="s">
        <v>153</v>
      </c>
      <c r="O53" s="7">
        <f t="shared" ca="1" si="16"/>
        <v>3</v>
      </c>
      <c r="S53" s="7" t="str">
        <f t="shared" ca="1" si="2"/>
        <v/>
      </c>
    </row>
    <row r="54" spans="1:19" x14ac:dyDescent="0.3">
      <c r="A54" s="1" t="str">
        <f t="shared" si="21"/>
        <v>LP_AtkSpeedBetter_07</v>
      </c>
      <c r="B54" s="1" t="s">
        <v>264</v>
      </c>
      <c r="C54" s="1" t="str">
        <f>IF(ISERROR(VLOOKUP(B54,AffectorValueTable!$A:$A,1,0)),"어펙터밸류없음","")</f>
        <v/>
      </c>
      <c r="D54" s="1">
        <v>7</v>
      </c>
      <c r="E54" s="1" t="str">
        <f>VLOOKUP($B54,AffectorValueTable!$1:$1048576,MATCH(AffectorValueTable!$B$1,AffectorValueTable!$1:$1,0),0)</f>
        <v>ChangeActorStatus</v>
      </c>
      <c r="H54" s="1" t="str">
        <f>IF(ISBLANK(G54),"",
IF(ISERROR(FIND(",",G54)),
  IF(ISERROR(VLOOKUP(G54,ConditionValueTable!$A:$A,1,0)),"컨디션밸류없음",
  ""),
IF(ISERROR(FIND(",",G54,FIND(",",G54)+1)),
  IF(OR(ISERROR(VLOOKUP(LEFT(G54,FIND(",",G54)-1),ConditionValueTable!$A:$A,1,0)),ISERROR(VLOOKUP(TRIM(MID(G54,FIND(",",G54)+1,999)),ConditionValueTable!$A:$A,1,0))),"컨디션밸류없음",
  ""),
IF(ISERROR(FIND(",",G54,FIND(",",G54,FIND(",",G54)+1)+1)),
  IF(OR(ISERROR(VLOOKUP(LEFT(G54,FIND(",",G54)-1),ConditionValueTable!$A:$A,1,0)),ISERROR(VLOOKUP(TRIM(MID(G54,FIND(",",G54)+1,FIND(",",G54,FIND(",",G54)+1)-FIND(",",G54)-1)),ConditionValueTable!$A:$A,1,0)),ISERROR(VLOOKUP(TRIM(MID(G54,FIND(",",G54,FIND(",",G54)+1)+1,999)),ConditionValueTable!$A:$A,1,0))),"컨디션밸류없음",
  ""),
IF(ISERROR(FIND(",",G54,FIND(",",G54,FIND(",",G54,FIND(",",G54)+1)+1)+1)),
  IF(OR(ISERROR(VLOOKUP(LEFT(G54,FIND(",",G54)-1),ConditionValueTable!$A:$A,1,0)),ISERROR(VLOOKUP(TRIM(MID(G54,FIND(",",G54)+1,FIND(",",G54,FIND(",",G54)+1)-FIND(",",G54)-1)),ConditionValueTable!$A:$A,1,0)),ISERROR(VLOOKUP(TRIM(MID(G54,FIND(",",G54,FIND(",",G54)+1)+1,FIND(",",G54,FIND(",",G54,FIND(",",G54)+1)+1)-FIND(",",G54,FIND(",",G54)+1)-1)),ConditionValueTable!$A:$A,1,0)),ISERROR(VLOOKUP(TRIM(MID(G54,FIND(",",G54,FIND(",",G54,FIND(",",G54)+1)+1)+1,999)),ConditionValueTable!$A:$A,1,0))),"컨디션밸류없음",
  ""),
)))))</f>
        <v/>
      </c>
      <c r="I54" s="1">
        <v>-1</v>
      </c>
      <c r="J54" s="1">
        <f t="shared" si="20"/>
        <v>1.5925000000000002</v>
      </c>
      <c r="M54" s="1" t="s">
        <v>153</v>
      </c>
      <c r="O54" s="7">
        <f t="shared" ca="1" si="16"/>
        <v>3</v>
      </c>
      <c r="S54" s="7" t="str">
        <f t="shared" ca="1" si="2"/>
        <v/>
      </c>
    </row>
    <row r="55" spans="1:19" x14ac:dyDescent="0.3">
      <c r="A55" s="1" t="str">
        <f t="shared" si="21"/>
        <v>LP_AtkSpeedBetter_08</v>
      </c>
      <c r="B55" s="1" t="s">
        <v>264</v>
      </c>
      <c r="C55" s="1" t="str">
        <f>IF(ISERROR(VLOOKUP(B55,AffectorValueTable!$A:$A,1,0)),"어펙터밸류없음","")</f>
        <v/>
      </c>
      <c r="D55" s="1">
        <v>8</v>
      </c>
      <c r="E55" s="1" t="str">
        <f>VLOOKUP($B55,AffectorValueTable!$1:$1048576,MATCH(AffectorValueTable!$B$1,AffectorValueTable!$1:$1,0),0)</f>
        <v>ChangeActorStatus</v>
      </c>
      <c r="H55" s="1" t="str">
        <f>IF(ISBLANK(G55),"",
IF(ISERROR(FIND(",",G55)),
  IF(ISERROR(VLOOKUP(G55,ConditionValueTable!$A:$A,1,0)),"컨디션밸류없음",
  ""),
IF(ISERROR(FIND(",",G55,FIND(",",G55)+1)),
  IF(OR(ISERROR(VLOOKUP(LEFT(G55,FIND(",",G55)-1),ConditionValueTable!$A:$A,1,0)),ISERROR(VLOOKUP(TRIM(MID(G55,FIND(",",G55)+1,999)),ConditionValueTable!$A:$A,1,0))),"컨디션밸류없음",
  ""),
IF(ISERROR(FIND(",",G55,FIND(",",G55,FIND(",",G55)+1)+1)),
  IF(OR(ISERROR(VLOOKUP(LEFT(G55,FIND(",",G55)-1),ConditionValueTable!$A:$A,1,0)),ISERROR(VLOOKUP(TRIM(MID(G55,FIND(",",G55)+1,FIND(",",G55,FIND(",",G55)+1)-FIND(",",G55)-1)),ConditionValueTable!$A:$A,1,0)),ISERROR(VLOOKUP(TRIM(MID(G55,FIND(",",G55,FIND(",",G55)+1)+1,999)),ConditionValueTable!$A:$A,1,0))),"컨디션밸류없음",
  ""),
IF(ISERROR(FIND(",",G55,FIND(",",G55,FIND(",",G55,FIND(",",G55)+1)+1)+1)),
  IF(OR(ISERROR(VLOOKUP(LEFT(G55,FIND(",",G55)-1),ConditionValueTable!$A:$A,1,0)),ISERROR(VLOOKUP(TRIM(MID(G55,FIND(",",G55)+1,FIND(",",G55,FIND(",",G55)+1)-FIND(",",G55)-1)),ConditionValueTable!$A:$A,1,0)),ISERROR(VLOOKUP(TRIM(MID(G55,FIND(",",G55,FIND(",",G55)+1)+1,FIND(",",G55,FIND(",",G55,FIND(",",G55)+1)+1)-FIND(",",G55,FIND(",",G55)+1)-1)),ConditionValueTable!$A:$A,1,0)),ISERROR(VLOOKUP(TRIM(MID(G55,FIND(",",G55,FIND(",",G55,FIND(",",G55)+1)+1)+1,999)),ConditionValueTable!$A:$A,1,0))),"컨디션밸류없음",
  ""),
)))))</f>
        <v/>
      </c>
      <c r="I55" s="1">
        <v>-1</v>
      </c>
      <c r="J55" s="1">
        <f t="shared" si="20"/>
        <v>1.8199999999999998</v>
      </c>
      <c r="M55" s="1" t="s">
        <v>153</v>
      </c>
      <c r="O55" s="7">
        <f t="shared" ca="1" si="16"/>
        <v>3</v>
      </c>
      <c r="S55" s="7" t="str">
        <f t="shared" ca="1" si="2"/>
        <v/>
      </c>
    </row>
    <row r="56" spans="1:19" x14ac:dyDescent="0.3">
      <c r="A56" s="1" t="str">
        <f t="shared" si="21"/>
        <v>LP_AtkSpeedBetter_09</v>
      </c>
      <c r="B56" s="1" t="s">
        <v>264</v>
      </c>
      <c r="C56" s="1" t="str">
        <f>IF(ISERROR(VLOOKUP(B56,AffectorValueTable!$A:$A,1,0)),"어펙터밸류없음","")</f>
        <v/>
      </c>
      <c r="D56" s="1">
        <v>9</v>
      </c>
      <c r="E56" s="1" t="str">
        <f>VLOOKUP($B56,AffectorValueTable!$1:$1048576,MATCH(AffectorValueTable!$B$1,AffectorValueTable!$1:$1,0),0)</f>
        <v>ChangeActorStatus</v>
      </c>
      <c r="H56" s="1" t="str">
        <f>IF(ISBLANK(G56),"",
IF(ISERROR(FIND(",",G56)),
  IF(ISERROR(VLOOKUP(G56,ConditionValueTable!$A:$A,1,0)),"컨디션밸류없음",
  ""),
IF(ISERROR(FIND(",",G56,FIND(",",G56)+1)),
  IF(OR(ISERROR(VLOOKUP(LEFT(G56,FIND(",",G56)-1),ConditionValueTable!$A:$A,1,0)),ISERROR(VLOOKUP(TRIM(MID(G56,FIND(",",G56)+1,999)),ConditionValueTable!$A:$A,1,0))),"컨디션밸류없음",
  ""),
IF(ISERROR(FIND(",",G56,FIND(",",G56,FIND(",",G56)+1)+1)),
  IF(OR(ISERROR(VLOOKUP(LEFT(G56,FIND(",",G56)-1),ConditionValueTable!$A:$A,1,0)),ISERROR(VLOOKUP(TRIM(MID(G56,FIND(",",G56)+1,FIND(",",G56,FIND(",",G56)+1)-FIND(",",G56)-1)),ConditionValueTable!$A:$A,1,0)),ISERROR(VLOOKUP(TRIM(MID(G56,FIND(",",G56,FIND(",",G56)+1)+1,999)),ConditionValueTable!$A:$A,1,0))),"컨디션밸류없음",
  ""),
IF(ISERROR(FIND(",",G56,FIND(",",G56,FIND(",",G56,FIND(",",G56)+1)+1)+1)),
  IF(OR(ISERROR(VLOOKUP(LEFT(G56,FIND(",",G56)-1),ConditionValueTable!$A:$A,1,0)),ISERROR(VLOOKUP(TRIM(MID(G56,FIND(",",G56)+1,FIND(",",G56,FIND(",",G56)+1)-FIND(",",G56)-1)),ConditionValueTable!$A:$A,1,0)),ISERROR(VLOOKUP(TRIM(MID(G56,FIND(",",G56,FIND(",",G56)+1)+1,FIND(",",G56,FIND(",",G56,FIND(",",G56)+1)+1)-FIND(",",G56,FIND(",",G56)+1)-1)),ConditionValueTable!$A:$A,1,0)),ISERROR(VLOOKUP(TRIM(MID(G56,FIND(",",G56,FIND(",",G56,FIND(",",G56)+1)+1)+1,999)),ConditionValueTable!$A:$A,1,0))),"컨디션밸류없음",
  ""),
)))))</f>
        <v/>
      </c>
      <c r="I56" s="1">
        <v>-1</v>
      </c>
      <c r="J56" s="1">
        <f t="shared" si="20"/>
        <v>2.0474999999999999</v>
      </c>
      <c r="M56" s="1" t="s">
        <v>153</v>
      </c>
      <c r="O56" s="7">
        <f t="shared" ca="1" si="16"/>
        <v>3</v>
      </c>
      <c r="S56" s="7" t="str">
        <f t="shared" ca="1" si="2"/>
        <v/>
      </c>
    </row>
    <row r="57" spans="1:19" x14ac:dyDescent="0.3">
      <c r="A57" s="1" t="str">
        <f t="shared" si="21"/>
        <v>LP_AtkSpeedBest_01</v>
      </c>
      <c r="B57" s="1" t="s">
        <v>265</v>
      </c>
      <c r="C57" s="1" t="str">
        <f>IF(ISERROR(VLOOKUP(B57,AffectorValueTable!$A:$A,1,0)),"어펙터밸류없음","")</f>
        <v/>
      </c>
      <c r="D57" s="1">
        <v>1</v>
      </c>
      <c r="E57" s="1" t="str">
        <f>VLOOKUP($B57,AffectorValueTable!$1:$1048576,MATCH(AffectorValueTable!$B$1,AffectorValueTable!$1:$1,0),0)</f>
        <v>ChangeActorStatus</v>
      </c>
      <c r="H57" s="1" t="str">
        <f>IF(ISBLANK(G57),"",
IF(ISERROR(FIND(",",G57)),
  IF(ISERROR(VLOOKUP(G57,ConditionValueTable!$A:$A,1,0)),"컨디션밸류없음",
  ""),
IF(ISERROR(FIND(",",G57,FIND(",",G57)+1)),
  IF(OR(ISERROR(VLOOKUP(LEFT(G57,FIND(",",G57)-1),ConditionValueTable!$A:$A,1,0)),ISERROR(VLOOKUP(TRIM(MID(G57,FIND(",",G57)+1,999)),ConditionValueTable!$A:$A,1,0))),"컨디션밸류없음",
  ""),
IF(ISERROR(FIND(",",G57,FIND(",",G57,FIND(",",G57)+1)+1)),
  IF(OR(ISERROR(VLOOKUP(LEFT(G57,FIND(",",G57)-1),ConditionValueTable!$A:$A,1,0)),ISERROR(VLOOKUP(TRIM(MID(G57,FIND(",",G57)+1,FIND(",",G57,FIND(",",G57)+1)-FIND(",",G57)-1)),ConditionValueTable!$A:$A,1,0)),ISERROR(VLOOKUP(TRIM(MID(G57,FIND(",",G57,FIND(",",G57)+1)+1,999)),ConditionValueTable!$A:$A,1,0))),"컨디션밸류없음",
  ""),
IF(ISERROR(FIND(",",G57,FIND(",",G57,FIND(",",G57,FIND(",",G57)+1)+1)+1)),
  IF(OR(ISERROR(VLOOKUP(LEFT(G57,FIND(",",G57)-1),ConditionValueTable!$A:$A,1,0)),ISERROR(VLOOKUP(TRIM(MID(G57,FIND(",",G57)+1,FIND(",",G57,FIND(",",G57)+1)-FIND(",",G57)-1)),ConditionValueTable!$A:$A,1,0)),ISERROR(VLOOKUP(TRIM(MID(G57,FIND(",",G57,FIND(",",G57)+1)+1,FIND(",",G57,FIND(",",G57,FIND(",",G57)+1)+1)-FIND(",",G57,FIND(",",G57)+1)-1)),ConditionValueTable!$A:$A,1,0)),ISERROR(VLOOKUP(TRIM(MID(G57,FIND(",",G57,FIND(",",G57,FIND(",",G57)+1)+1)+1,999)),ConditionValueTable!$A:$A,1,0))),"컨디션밸류없음",
  ""),
)))))</f>
        <v/>
      </c>
      <c r="I57" s="1">
        <v>-1</v>
      </c>
      <c r="J57" s="1">
        <f t="shared" si="20"/>
        <v>0.32500000000000001</v>
      </c>
      <c r="M57" s="1" t="s">
        <v>153</v>
      </c>
      <c r="O57" s="7">
        <f t="shared" ca="1" si="16"/>
        <v>3</v>
      </c>
      <c r="S57" s="7" t="str">
        <f t="shared" ca="1" si="2"/>
        <v/>
      </c>
    </row>
    <row r="58" spans="1:19" x14ac:dyDescent="0.3">
      <c r="A58" s="1" t="str">
        <f t="shared" si="21"/>
        <v>LP_Crit_01</v>
      </c>
      <c r="B58" s="1" t="s">
        <v>266</v>
      </c>
      <c r="C58" s="1" t="str">
        <f>IF(ISERROR(VLOOKUP(B58,AffectorValueTable!$A:$A,1,0)),"어펙터밸류없음","")</f>
        <v/>
      </c>
      <c r="D58" s="1">
        <v>1</v>
      </c>
      <c r="E58" s="1" t="str">
        <f>VLOOKUP($B58,AffectorValueTable!$1:$1048576,MATCH(AffectorValueTable!$B$1,AffectorValueTable!$1:$1,0),0)</f>
        <v>ChangeActorStatus</v>
      </c>
      <c r="H58" s="1" t="str">
        <f>IF(ISBLANK(G58),"",
IF(ISERROR(FIND(",",G58)),
  IF(ISERROR(VLOOKUP(G58,ConditionValueTable!$A:$A,1,0)),"컨디션밸류없음",
  ""),
IF(ISERROR(FIND(",",G58,FIND(",",G58)+1)),
  IF(OR(ISERROR(VLOOKUP(LEFT(G58,FIND(",",G58)-1),ConditionValueTable!$A:$A,1,0)),ISERROR(VLOOKUP(TRIM(MID(G58,FIND(",",G58)+1,999)),ConditionValueTable!$A:$A,1,0))),"컨디션밸류없음",
  ""),
IF(ISERROR(FIND(",",G58,FIND(",",G58,FIND(",",G58)+1)+1)),
  IF(OR(ISERROR(VLOOKUP(LEFT(G58,FIND(",",G58)-1),ConditionValueTable!$A:$A,1,0)),ISERROR(VLOOKUP(TRIM(MID(G58,FIND(",",G58)+1,FIND(",",G58,FIND(",",G58)+1)-FIND(",",G58)-1)),ConditionValueTable!$A:$A,1,0)),ISERROR(VLOOKUP(TRIM(MID(G58,FIND(",",G58,FIND(",",G58)+1)+1,999)),ConditionValueTable!$A:$A,1,0))),"컨디션밸류없음",
  ""),
IF(ISERROR(FIND(",",G58,FIND(",",G58,FIND(",",G58,FIND(",",G58)+1)+1)+1)),
  IF(OR(ISERROR(VLOOKUP(LEFT(G58,FIND(",",G58)-1),ConditionValueTable!$A:$A,1,0)),ISERROR(VLOOKUP(TRIM(MID(G58,FIND(",",G58)+1,FIND(",",G58,FIND(",",G58)+1)-FIND(",",G58)-1)),ConditionValueTable!$A:$A,1,0)),ISERROR(VLOOKUP(TRIM(MID(G58,FIND(",",G58,FIND(",",G58)+1)+1,FIND(",",G58,FIND(",",G58,FIND(",",G58)+1)+1)-FIND(",",G58,FIND(",",G58)+1)-1)),ConditionValueTable!$A:$A,1,0)),ISERROR(VLOOKUP(TRIM(MID(G58,FIND(",",G58,FIND(",",G58,FIND(",",G58)+1)+1)+1,999)),ConditionValueTable!$A:$A,1,0))),"컨디션밸류없음",
  ""),
)))))</f>
        <v/>
      </c>
      <c r="I58" s="1">
        <v>-1</v>
      </c>
      <c r="J58" s="1">
        <v>0.15</v>
      </c>
      <c r="M58" s="1" t="s">
        <v>158</v>
      </c>
      <c r="O58" s="7">
        <f t="shared" ca="1" si="16"/>
        <v>8</v>
      </c>
      <c r="S58" s="7" t="str">
        <f t="shared" ca="1" si="2"/>
        <v/>
      </c>
    </row>
    <row r="59" spans="1:19" x14ac:dyDescent="0.3">
      <c r="A59" s="1" t="str">
        <f t="shared" si="21"/>
        <v>LP_Crit_02</v>
      </c>
      <c r="B59" s="1" t="s">
        <v>266</v>
      </c>
      <c r="C59" s="1" t="str">
        <f>IF(ISERROR(VLOOKUP(B59,AffectorValueTable!$A:$A,1,0)),"어펙터밸류없음","")</f>
        <v/>
      </c>
      <c r="D59" s="1">
        <v>2</v>
      </c>
      <c r="E59" s="1" t="str">
        <f>VLOOKUP($B59,AffectorValueTable!$1:$1048576,MATCH(AffectorValueTable!$B$1,AffectorValueTable!$1:$1,0),0)</f>
        <v>ChangeActorStatus</v>
      </c>
      <c r="H59" s="1" t="str">
        <f>IF(ISBLANK(G59),"",
IF(ISERROR(FIND(",",G59)),
  IF(ISERROR(VLOOKUP(G59,ConditionValueTable!$A:$A,1,0)),"컨디션밸류없음",
  ""),
IF(ISERROR(FIND(",",G59,FIND(",",G59)+1)),
  IF(OR(ISERROR(VLOOKUP(LEFT(G59,FIND(",",G59)-1),ConditionValueTable!$A:$A,1,0)),ISERROR(VLOOKUP(TRIM(MID(G59,FIND(",",G59)+1,999)),ConditionValueTable!$A:$A,1,0))),"컨디션밸류없음",
  ""),
IF(ISERROR(FIND(",",G59,FIND(",",G59,FIND(",",G59)+1)+1)),
  IF(OR(ISERROR(VLOOKUP(LEFT(G59,FIND(",",G59)-1),ConditionValueTable!$A:$A,1,0)),ISERROR(VLOOKUP(TRIM(MID(G59,FIND(",",G59)+1,FIND(",",G59,FIND(",",G59)+1)-FIND(",",G59)-1)),ConditionValueTable!$A:$A,1,0)),ISERROR(VLOOKUP(TRIM(MID(G59,FIND(",",G59,FIND(",",G59)+1)+1,999)),ConditionValueTable!$A:$A,1,0))),"컨디션밸류없음",
  ""),
IF(ISERROR(FIND(",",G59,FIND(",",G59,FIND(",",G59,FIND(",",G59)+1)+1)+1)),
  IF(OR(ISERROR(VLOOKUP(LEFT(G59,FIND(",",G59)-1),ConditionValueTable!$A:$A,1,0)),ISERROR(VLOOKUP(TRIM(MID(G59,FIND(",",G59)+1,FIND(",",G59,FIND(",",G59)+1)-FIND(",",G59)-1)),ConditionValueTable!$A:$A,1,0)),ISERROR(VLOOKUP(TRIM(MID(G59,FIND(",",G59,FIND(",",G59)+1)+1,FIND(",",G59,FIND(",",G59,FIND(",",G59)+1)+1)-FIND(",",G59,FIND(",",G59)+1)-1)),ConditionValueTable!$A:$A,1,0)),ISERROR(VLOOKUP(TRIM(MID(G59,FIND(",",G59,FIND(",",G59,FIND(",",G59)+1)+1)+1,999)),ConditionValueTable!$A:$A,1,0))),"컨디션밸류없음",
  ""),
)))))</f>
        <v/>
      </c>
      <c r="I59" s="1">
        <v>-1</v>
      </c>
      <c r="J59" s="1">
        <v>0.3</v>
      </c>
      <c r="M59" s="1" t="s">
        <v>158</v>
      </c>
      <c r="O59" s="7">
        <f t="shared" ca="1" si="16"/>
        <v>8</v>
      </c>
      <c r="S59" s="7" t="str">
        <f t="shared" ca="1" si="2"/>
        <v/>
      </c>
    </row>
    <row r="60" spans="1:19" x14ac:dyDescent="0.3">
      <c r="A60" s="1" t="str">
        <f t="shared" si="21"/>
        <v>LP_Crit_03</v>
      </c>
      <c r="B60" s="1" t="s">
        <v>266</v>
      </c>
      <c r="C60" s="1" t="str">
        <f>IF(ISERROR(VLOOKUP(B60,AffectorValueTable!$A:$A,1,0)),"어펙터밸류없음","")</f>
        <v/>
      </c>
      <c r="D60" s="1">
        <v>3</v>
      </c>
      <c r="E60" s="1" t="str">
        <f>VLOOKUP($B60,AffectorValueTable!$1:$1048576,MATCH(AffectorValueTable!$B$1,AffectorValueTable!$1:$1,0),0)</f>
        <v>ChangeActorStatus</v>
      </c>
      <c r="H60" s="1" t="str">
        <f>IF(ISBLANK(G60),"",
IF(ISERROR(FIND(",",G60)),
  IF(ISERROR(VLOOKUP(G60,ConditionValueTable!$A:$A,1,0)),"컨디션밸류없음",
  ""),
IF(ISERROR(FIND(",",G60,FIND(",",G60)+1)),
  IF(OR(ISERROR(VLOOKUP(LEFT(G60,FIND(",",G60)-1),ConditionValueTable!$A:$A,1,0)),ISERROR(VLOOKUP(TRIM(MID(G60,FIND(",",G60)+1,999)),ConditionValueTable!$A:$A,1,0))),"컨디션밸류없음",
  ""),
IF(ISERROR(FIND(",",G60,FIND(",",G60,FIND(",",G60)+1)+1)),
  IF(OR(ISERROR(VLOOKUP(LEFT(G60,FIND(",",G60)-1),ConditionValueTable!$A:$A,1,0)),ISERROR(VLOOKUP(TRIM(MID(G60,FIND(",",G60)+1,FIND(",",G60,FIND(",",G60)+1)-FIND(",",G60)-1)),ConditionValueTable!$A:$A,1,0)),ISERROR(VLOOKUP(TRIM(MID(G60,FIND(",",G60,FIND(",",G60)+1)+1,999)),ConditionValueTable!$A:$A,1,0))),"컨디션밸류없음",
  ""),
IF(ISERROR(FIND(",",G60,FIND(",",G60,FIND(",",G60,FIND(",",G60)+1)+1)+1)),
  IF(OR(ISERROR(VLOOKUP(LEFT(G60,FIND(",",G60)-1),ConditionValueTable!$A:$A,1,0)),ISERROR(VLOOKUP(TRIM(MID(G60,FIND(",",G60)+1,FIND(",",G60,FIND(",",G60)+1)-FIND(",",G60)-1)),ConditionValueTable!$A:$A,1,0)),ISERROR(VLOOKUP(TRIM(MID(G60,FIND(",",G60,FIND(",",G60)+1)+1,FIND(",",G60,FIND(",",G60,FIND(",",G60)+1)+1)-FIND(",",G60,FIND(",",G60)+1)-1)),ConditionValueTable!$A:$A,1,0)),ISERROR(VLOOKUP(TRIM(MID(G60,FIND(",",G60,FIND(",",G60,FIND(",",G60)+1)+1)+1,999)),ConditionValueTable!$A:$A,1,0))),"컨디션밸류없음",
  ""),
)))))</f>
        <v/>
      </c>
      <c r="I60" s="1">
        <v>-1</v>
      </c>
      <c r="J60" s="1">
        <v>0.45</v>
      </c>
      <c r="M60" s="1" t="s">
        <v>158</v>
      </c>
      <c r="O60" s="7">
        <f t="shared" ca="1" si="16"/>
        <v>8</v>
      </c>
      <c r="S60" s="7" t="str">
        <f t="shared" ca="1" si="2"/>
        <v/>
      </c>
    </row>
    <row r="61" spans="1:19" x14ac:dyDescent="0.3">
      <c r="A61" s="1" t="str">
        <f t="shared" si="21"/>
        <v>LP_Crit_04</v>
      </c>
      <c r="B61" s="1" t="s">
        <v>266</v>
      </c>
      <c r="C61" s="1" t="str">
        <f>IF(ISERROR(VLOOKUP(B61,AffectorValueTable!$A:$A,1,0)),"어펙터밸류없음","")</f>
        <v/>
      </c>
      <c r="D61" s="1">
        <v>4</v>
      </c>
      <c r="E61" s="1" t="str">
        <f>VLOOKUP($B61,AffectorValueTable!$1:$1048576,MATCH(AffectorValueTable!$B$1,AffectorValueTable!$1:$1,0),0)</f>
        <v>ChangeActorStatus</v>
      </c>
      <c r="H61" s="1" t="str">
        <f>IF(ISBLANK(G61),"",
IF(ISERROR(FIND(",",G61)),
  IF(ISERROR(VLOOKUP(G61,ConditionValueTable!$A:$A,1,0)),"컨디션밸류없음",
  ""),
IF(ISERROR(FIND(",",G61,FIND(",",G61)+1)),
  IF(OR(ISERROR(VLOOKUP(LEFT(G61,FIND(",",G61)-1),ConditionValueTable!$A:$A,1,0)),ISERROR(VLOOKUP(TRIM(MID(G61,FIND(",",G61)+1,999)),ConditionValueTable!$A:$A,1,0))),"컨디션밸류없음",
  ""),
IF(ISERROR(FIND(",",G61,FIND(",",G61,FIND(",",G61)+1)+1)),
  IF(OR(ISERROR(VLOOKUP(LEFT(G61,FIND(",",G61)-1),ConditionValueTable!$A:$A,1,0)),ISERROR(VLOOKUP(TRIM(MID(G61,FIND(",",G61)+1,FIND(",",G61,FIND(",",G61)+1)-FIND(",",G61)-1)),ConditionValueTable!$A:$A,1,0)),ISERROR(VLOOKUP(TRIM(MID(G61,FIND(",",G61,FIND(",",G61)+1)+1,999)),ConditionValueTable!$A:$A,1,0))),"컨디션밸류없음",
  ""),
IF(ISERROR(FIND(",",G61,FIND(",",G61,FIND(",",G61,FIND(",",G61)+1)+1)+1)),
  IF(OR(ISERROR(VLOOKUP(LEFT(G61,FIND(",",G61)-1),ConditionValueTable!$A:$A,1,0)),ISERROR(VLOOKUP(TRIM(MID(G61,FIND(",",G61)+1,FIND(",",G61,FIND(",",G61)+1)-FIND(",",G61)-1)),ConditionValueTable!$A:$A,1,0)),ISERROR(VLOOKUP(TRIM(MID(G61,FIND(",",G61,FIND(",",G61)+1)+1,FIND(",",G61,FIND(",",G61,FIND(",",G61)+1)+1)-FIND(",",G61,FIND(",",G61)+1)-1)),ConditionValueTable!$A:$A,1,0)),ISERROR(VLOOKUP(TRIM(MID(G61,FIND(",",G61,FIND(",",G61,FIND(",",G61)+1)+1)+1,999)),ConditionValueTable!$A:$A,1,0))),"컨디션밸류없음",
  ""),
)))))</f>
        <v/>
      </c>
      <c r="I61" s="1">
        <v>-1</v>
      </c>
      <c r="J61" s="1">
        <v>0.6</v>
      </c>
      <c r="M61" s="1" t="s">
        <v>158</v>
      </c>
      <c r="O61" s="7">
        <f t="shared" ca="1" si="16"/>
        <v>8</v>
      </c>
      <c r="S61" s="7" t="str">
        <f t="shared" ca="1" si="2"/>
        <v/>
      </c>
    </row>
    <row r="62" spans="1:19" x14ac:dyDescent="0.3">
      <c r="A62" s="1" t="str">
        <f t="shared" si="21"/>
        <v>LP_Crit_05</v>
      </c>
      <c r="B62" s="1" t="s">
        <v>266</v>
      </c>
      <c r="C62" s="1" t="str">
        <f>IF(ISERROR(VLOOKUP(B62,AffectorValueTable!$A:$A,1,0)),"어펙터밸류없음","")</f>
        <v/>
      </c>
      <c r="D62" s="1">
        <v>5</v>
      </c>
      <c r="E62" s="1" t="str">
        <f>VLOOKUP($B62,AffectorValueTable!$1:$1048576,MATCH(AffectorValueTable!$B$1,AffectorValueTable!$1:$1,0),0)</f>
        <v>ChangeActorStatus</v>
      </c>
      <c r="H62" s="1" t="str">
        <f>IF(ISBLANK(G62),"",
IF(ISERROR(FIND(",",G62)),
  IF(ISERROR(VLOOKUP(G62,ConditionValueTable!$A:$A,1,0)),"컨디션밸류없음",
  ""),
IF(ISERROR(FIND(",",G62,FIND(",",G62)+1)),
  IF(OR(ISERROR(VLOOKUP(LEFT(G62,FIND(",",G62)-1),ConditionValueTable!$A:$A,1,0)),ISERROR(VLOOKUP(TRIM(MID(G62,FIND(",",G62)+1,999)),ConditionValueTable!$A:$A,1,0))),"컨디션밸류없음",
  ""),
IF(ISERROR(FIND(",",G62,FIND(",",G62,FIND(",",G62)+1)+1)),
  IF(OR(ISERROR(VLOOKUP(LEFT(G62,FIND(",",G62)-1),ConditionValueTable!$A:$A,1,0)),ISERROR(VLOOKUP(TRIM(MID(G62,FIND(",",G62)+1,FIND(",",G62,FIND(",",G62)+1)-FIND(",",G62)-1)),ConditionValueTable!$A:$A,1,0)),ISERROR(VLOOKUP(TRIM(MID(G62,FIND(",",G62,FIND(",",G62)+1)+1,999)),ConditionValueTable!$A:$A,1,0))),"컨디션밸류없음",
  ""),
IF(ISERROR(FIND(",",G62,FIND(",",G62,FIND(",",G62,FIND(",",G62)+1)+1)+1)),
  IF(OR(ISERROR(VLOOKUP(LEFT(G62,FIND(",",G62)-1),ConditionValueTable!$A:$A,1,0)),ISERROR(VLOOKUP(TRIM(MID(G62,FIND(",",G62)+1,FIND(",",G62,FIND(",",G62)+1)-FIND(",",G62)-1)),ConditionValueTable!$A:$A,1,0)),ISERROR(VLOOKUP(TRIM(MID(G62,FIND(",",G62,FIND(",",G62)+1)+1,FIND(",",G62,FIND(",",G62,FIND(",",G62)+1)+1)-FIND(",",G62,FIND(",",G62)+1)-1)),ConditionValueTable!$A:$A,1,0)),ISERROR(VLOOKUP(TRIM(MID(G62,FIND(",",G62,FIND(",",G62,FIND(",",G62)+1)+1)+1,999)),ConditionValueTable!$A:$A,1,0))),"컨디션밸류없음",
  ""),
)))))</f>
        <v/>
      </c>
      <c r="I62" s="1">
        <v>-1</v>
      </c>
      <c r="J62" s="1">
        <v>0.75</v>
      </c>
      <c r="M62" s="1" t="s">
        <v>158</v>
      </c>
      <c r="O62" s="7">
        <f t="shared" ca="1" si="16"/>
        <v>8</v>
      </c>
      <c r="S62" s="7" t="str">
        <f t="shared" ca="1" si="2"/>
        <v/>
      </c>
    </row>
    <row r="63" spans="1:19" x14ac:dyDescent="0.3">
      <c r="A63" s="1" t="str">
        <f t="shared" si="21"/>
        <v>LP_Crit_06</v>
      </c>
      <c r="B63" s="1" t="s">
        <v>266</v>
      </c>
      <c r="C63" s="1" t="str">
        <f>IF(ISERROR(VLOOKUP(B63,AffectorValueTable!$A:$A,1,0)),"어펙터밸류없음","")</f>
        <v/>
      </c>
      <c r="D63" s="1">
        <v>6</v>
      </c>
      <c r="E63" s="1" t="str">
        <f>VLOOKUP($B63,AffectorValueTable!$1:$1048576,MATCH(AffectorValueTable!$B$1,AffectorValueTable!$1:$1,0),0)</f>
        <v>ChangeActorStatus</v>
      </c>
      <c r="H63" s="1" t="str">
        <f>IF(ISBLANK(G63),"",
IF(ISERROR(FIND(",",G63)),
  IF(ISERROR(VLOOKUP(G63,ConditionValueTable!$A:$A,1,0)),"컨디션밸류없음",
  ""),
IF(ISERROR(FIND(",",G63,FIND(",",G63)+1)),
  IF(OR(ISERROR(VLOOKUP(LEFT(G63,FIND(",",G63)-1),ConditionValueTable!$A:$A,1,0)),ISERROR(VLOOKUP(TRIM(MID(G63,FIND(",",G63)+1,999)),ConditionValueTable!$A:$A,1,0))),"컨디션밸류없음",
  ""),
IF(ISERROR(FIND(",",G63,FIND(",",G63,FIND(",",G63)+1)+1)),
  IF(OR(ISERROR(VLOOKUP(LEFT(G63,FIND(",",G63)-1),ConditionValueTable!$A:$A,1,0)),ISERROR(VLOOKUP(TRIM(MID(G63,FIND(",",G63)+1,FIND(",",G63,FIND(",",G63)+1)-FIND(",",G63)-1)),ConditionValueTable!$A:$A,1,0)),ISERROR(VLOOKUP(TRIM(MID(G63,FIND(",",G63,FIND(",",G63)+1)+1,999)),ConditionValueTable!$A:$A,1,0))),"컨디션밸류없음",
  ""),
IF(ISERROR(FIND(",",G63,FIND(",",G63,FIND(",",G63,FIND(",",G63)+1)+1)+1)),
  IF(OR(ISERROR(VLOOKUP(LEFT(G63,FIND(",",G63)-1),ConditionValueTable!$A:$A,1,0)),ISERROR(VLOOKUP(TRIM(MID(G63,FIND(",",G63)+1,FIND(",",G63,FIND(",",G63)+1)-FIND(",",G63)-1)),ConditionValueTable!$A:$A,1,0)),ISERROR(VLOOKUP(TRIM(MID(G63,FIND(",",G63,FIND(",",G63)+1)+1,FIND(",",G63,FIND(",",G63,FIND(",",G63)+1)+1)-FIND(",",G63,FIND(",",G63)+1)-1)),ConditionValueTable!$A:$A,1,0)),ISERROR(VLOOKUP(TRIM(MID(G63,FIND(",",G63,FIND(",",G63,FIND(",",G63)+1)+1)+1,999)),ConditionValueTable!$A:$A,1,0))),"컨디션밸류없음",
  ""),
)))))</f>
        <v/>
      </c>
      <c r="I63" s="1">
        <v>-1</v>
      </c>
      <c r="J63" s="1">
        <v>0.9</v>
      </c>
      <c r="M63" s="1" t="s">
        <v>158</v>
      </c>
      <c r="O63" s="7">
        <f t="shared" ca="1" si="16"/>
        <v>8</v>
      </c>
      <c r="S63" s="7" t="str">
        <f t="shared" ca="1" si="2"/>
        <v/>
      </c>
    </row>
    <row r="64" spans="1:19" x14ac:dyDescent="0.3">
      <c r="A64" s="1" t="str">
        <f t="shared" si="21"/>
        <v>LP_CritBetter_01</v>
      </c>
      <c r="B64" s="1" t="s">
        <v>267</v>
      </c>
      <c r="C64" s="1" t="str">
        <f>IF(ISERROR(VLOOKUP(B64,AffectorValueTable!$A:$A,1,0)),"어펙터밸류없음","")</f>
        <v/>
      </c>
      <c r="D64" s="1">
        <v>1</v>
      </c>
      <c r="E64" s="1" t="str">
        <f>VLOOKUP($B64,AffectorValueTable!$1:$1048576,MATCH(AffectorValueTable!$B$1,AffectorValueTable!$1:$1,0),0)</f>
        <v>ChangeActorStatus</v>
      </c>
      <c r="H64" s="1" t="str">
        <f>IF(ISBLANK(G64),"",
IF(ISERROR(FIND(",",G64)),
  IF(ISERROR(VLOOKUP(G64,ConditionValueTable!$A:$A,1,0)),"컨디션밸류없음",
  ""),
IF(ISERROR(FIND(",",G64,FIND(",",G64)+1)),
  IF(OR(ISERROR(VLOOKUP(LEFT(G64,FIND(",",G64)-1),ConditionValueTable!$A:$A,1,0)),ISERROR(VLOOKUP(TRIM(MID(G64,FIND(",",G64)+1,999)),ConditionValueTable!$A:$A,1,0))),"컨디션밸류없음",
  ""),
IF(ISERROR(FIND(",",G64,FIND(",",G64,FIND(",",G64)+1)+1)),
  IF(OR(ISERROR(VLOOKUP(LEFT(G64,FIND(",",G64)-1),ConditionValueTable!$A:$A,1,0)),ISERROR(VLOOKUP(TRIM(MID(G64,FIND(",",G64)+1,FIND(",",G64,FIND(",",G64)+1)-FIND(",",G64)-1)),ConditionValueTable!$A:$A,1,0)),ISERROR(VLOOKUP(TRIM(MID(G64,FIND(",",G64,FIND(",",G64)+1)+1,999)),ConditionValueTable!$A:$A,1,0))),"컨디션밸류없음",
  ""),
IF(ISERROR(FIND(",",G64,FIND(",",G64,FIND(",",G64,FIND(",",G64)+1)+1)+1)),
  IF(OR(ISERROR(VLOOKUP(LEFT(G64,FIND(",",G64)-1),ConditionValueTable!$A:$A,1,0)),ISERROR(VLOOKUP(TRIM(MID(G64,FIND(",",G64)+1,FIND(",",G64,FIND(",",G64)+1)-FIND(",",G64)-1)),ConditionValueTable!$A:$A,1,0)),ISERROR(VLOOKUP(TRIM(MID(G64,FIND(",",G64,FIND(",",G64)+1)+1,FIND(",",G64,FIND(",",G64,FIND(",",G64)+1)+1)-FIND(",",G64,FIND(",",G64)+1)-1)),ConditionValueTable!$A:$A,1,0)),ISERROR(VLOOKUP(TRIM(MID(G64,FIND(",",G64,FIND(",",G64,FIND(",",G64)+1)+1)+1,999)),ConditionValueTable!$A:$A,1,0))),"컨디션밸류없음",
  ""),
)))))</f>
        <v/>
      </c>
      <c r="I64" s="1">
        <v>-1</v>
      </c>
      <c r="J64" s="1">
        <v>0.3</v>
      </c>
      <c r="M64" s="1" t="s">
        <v>158</v>
      </c>
      <c r="O64" s="7">
        <f t="shared" ca="1" si="16"/>
        <v>8</v>
      </c>
      <c r="S64" s="7" t="str">
        <f t="shared" ca="1" si="2"/>
        <v/>
      </c>
    </row>
    <row r="65" spans="1:19" x14ac:dyDescent="0.3">
      <c r="A65" s="1" t="str">
        <f t="shared" si="21"/>
        <v>LP_CritBetter_02</v>
      </c>
      <c r="B65" s="1" t="s">
        <v>267</v>
      </c>
      <c r="C65" s="1" t="str">
        <f>IF(ISERROR(VLOOKUP(B65,AffectorValueTable!$A:$A,1,0)),"어펙터밸류없음","")</f>
        <v/>
      </c>
      <c r="D65" s="1">
        <v>2</v>
      </c>
      <c r="E65" s="1" t="str">
        <f>VLOOKUP($B65,AffectorValueTable!$1:$1048576,MATCH(AffectorValueTable!$B$1,AffectorValueTable!$1:$1,0),0)</f>
        <v>ChangeActorStatus</v>
      </c>
      <c r="H65" s="1" t="str">
        <f>IF(ISBLANK(G65),"",
IF(ISERROR(FIND(",",G65)),
  IF(ISERROR(VLOOKUP(G65,ConditionValueTable!$A:$A,1,0)),"컨디션밸류없음",
  ""),
IF(ISERROR(FIND(",",G65,FIND(",",G65)+1)),
  IF(OR(ISERROR(VLOOKUP(LEFT(G65,FIND(",",G65)-1),ConditionValueTable!$A:$A,1,0)),ISERROR(VLOOKUP(TRIM(MID(G65,FIND(",",G65)+1,999)),ConditionValueTable!$A:$A,1,0))),"컨디션밸류없음",
  ""),
IF(ISERROR(FIND(",",G65,FIND(",",G65,FIND(",",G65)+1)+1)),
  IF(OR(ISERROR(VLOOKUP(LEFT(G65,FIND(",",G65)-1),ConditionValueTable!$A:$A,1,0)),ISERROR(VLOOKUP(TRIM(MID(G65,FIND(",",G65)+1,FIND(",",G65,FIND(",",G65)+1)-FIND(",",G65)-1)),ConditionValueTable!$A:$A,1,0)),ISERROR(VLOOKUP(TRIM(MID(G65,FIND(",",G65,FIND(",",G65)+1)+1,999)),ConditionValueTable!$A:$A,1,0))),"컨디션밸류없음",
  ""),
IF(ISERROR(FIND(",",G65,FIND(",",G65,FIND(",",G65,FIND(",",G65)+1)+1)+1)),
  IF(OR(ISERROR(VLOOKUP(LEFT(G65,FIND(",",G65)-1),ConditionValueTable!$A:$A,1,0)),ISERROR(VLOOKUP(TRIM(MID(G65,FIND(",",G65)+1,FIND(",",G65,FIND(",",G65)+1)-FIND(",",G65)-1)),ConditionValueTable!$A:$A,1,0)),ISERROR(VLOOKUP(TRIM(MID(G65,FIND(",",G65,FIND(",",G65)+1)+1,FIND(",",G65,FIND(",",G65,FIND(",",G65)+1)+1)-FIND(",",G65,FIND(",",G65)+1)-1)),ConditionValueTable!$A:$A,1,0)),ISERROR(VLOOKUP(TRIM(MID(G65,FIND(",",G65,FIND(",",G65,FIND(",",G65)+1)+1)+1,999)),ConditionValueTable!$A:$A,1,0))),"컨디션밸류없음",
  ""),
)))))</f>
        <v/>
      </c>
      <c r="I65" s="1">
        <v>-1</v>
      </c>
      <c r="J65" s="1">
        <v>0.6</v>
      </c>
      <c r="M65" s="1" t="s">
        <v>158</v>
      </c>
      <c r="O65" s="7">
        <f t="shared" ca="1" si="16"/>
        <v>8</v>
      </c>
      <c r="S65" s="7" t="str">
        <f t="shared" ca="1" si="2"/>
        <v/>
      </c>
    </row>
    <row r="66" spans="1:19" x14ac:dyDescent="0.3">
      <c r="A66" s="1" t="str">
        <f t="shared" ref="A66:A67" si="22">B66&amp;"_"&amp;TEXT(D66,"00")</f>
        <v>LP_CritBetter_03</v>
      </c>
      <c r="B66" s="1" t="s">
        <v>267</v>
      </c>
      <c r="C66" s="1" t="str">
        <f>IF(ISERROR(VLOOKUP(B66,AffectorValueTable!$A:$A,1,0)),"어펙터밸류없음","")</f>
        <v/>
      </c>
      <c r="D66" s="1">
        <v>3</v>
      </c>
      <c r="E66" s="1" t="str">
        <f>VLOOKUP($B66,AffectorValueTable!$1:$1048576,MATCH(AffectorValueTable!$B$1,AffectorValueTable!$1:$1,0),0)</f>
        <v>ChangeActorStatus</v>
      </c>
      <c r="H66" s="1" t="str">
        <f>IF(ISBLANK(G66),"",
IF(ISERROR(FIND(",",G66)),
  IF(ISERROR(VLOOKUP(G66,ConditionValueTable!$A:$A,1,0)),"컨디션밸류없음",
  ""),
IF(ISERROR(FIND(",",G66,FIND(",",G66)+1)),
  IF(OR(ISERROR(VLOOKUP(LEFT(G66,FIND(",",G66)-1),ConditionValueTable!$A:$A,1,0)),ISERROR(VLOOKUP(TRIM(MID(G66,FIND(",",G66)+1,999)),ConditionValueTable!$A:$A,1,0))),"컨디션밸류없음",
  ""),
IF(ISERROR(FIND(",",G66,FIND(",",G66,FIND(",",G66)+1)+1)),
  IF(OR(ISERROR(VLOOKUP(LEFT(G66,FIND(",",G66)-1),ConditionValueTable!$A:$A,1,0)),ISERROR(VLOOKUP(TRIM(MID(G66,FIND(",",G66)+1,FIND(",",G66,FIND(",",G66)+1)-FIND(",",G66)-1)),ConditionValueTable!$A:$A,1,0)),ISERROR(VLOOKUP(TRIM(MID(G66,FIND(",",G66,FIND(",",G66)+1)+1,999)),ConditionValueTable!$A:$A,1,0))),"컨디션밸류없음",
  ""),
IF(ISERROR(FIND(",",G66,FIND(",",G66,FIND(",",G66,FIND(",",G66)+1)+1)+1)),
  IF(OR(ISERROR(VLOOKUP(LEFT(G66,FIND(",",G66)-1),ConditionValueTable!$A:$A,1,0)),ISERROR(VLOOKUP(TRIM(MID(G66,FIND(",",G66)+1,FIND(",",G66,FIND(",",G66)+1)-FIND(",",G66)-1)),ConditionValueTable!$A:$A,1,0)),ISERROR(VLOOKUP(TRIM(MID(G66,FIND(",",G66,FIND(",",G66)+1)+1,FIND(",",G66,FIND(",",G66,FIND(",",G66)+1)+1)-FIND(",",G66,FIND(",",G66)+1)-1)),ConditionValueTable!$A:$A,1,0)),ISERROR(VLOOKUP(TRIM(MID(G66,FIND(",",G66,FIND(",",G66,FIND(",",G66)+1)+1)+1,999)),ConditionValueTable!$A:$A,1,0))),"컨디션밸류없음",
  ""),
)))))</f>
        <v/>
      </c>
      <c r="I66" s="1">
        <v>-1</v>
      </c>
      <c r="J66" s="1">
        <v>0.9</v>
      </c>
      <c r="M66" s="1" t="s">
        <v>158</v>
      </c>
      <c r="O66" s="7">
        <f t="shared" ca="1" si="16"/>
        <v>8</v>
      </c>
      <c r="S66" s="7" t="str">
        <f t="shared" ca="1" si="2"/>
        <v/>
      </c>
    </row>
    <row r="67" spans="1:19" x14ac:dyDescent="0.3">
      <c r="A67" s="1" t="str">
        <f t="shared" si="22"/>
        <v>LP_CritBest_01</v>
      </c>
      <c r="B67" s="1" t="s">
        <v>268</v>
      </c>
      <c r="C67" s="1" t="str">
        <f>IF(ISERROR(VLOOKUP(B67,AffectorValueTable!$A:$A,1,0)),"어펙터밸류없음","")</f>
        <v/>
      </c>
      <c r="D67" s="1">
        <v>1</v>
      </c>
      <c r="E67" s="1" t="str">
        <f>VLOOKUP($B67,AffectorValueTable!$1:$1048576,MATCH(AffectorValueTable!$B$1,AffectorValueTable!$1:$1,0),0)</f>
        <v>ChangeActorStatus</v>
      </c>
      <c r="H67" s="1" t="str">
        <f>IF(ISBLANK(G67),"",
IF(ISERROR(FIND(",",G67)),
  IF(ISERROR(VLOOKUP(G67,ConditionValueTable!$A:$A,1,0)),"컨디션밸류없음",
  ""),
IF(ISERROR(FIND(",",G67,FIND(",",G67)+1)),
  IF(OR(ISERROR(VLOOKUP(LEFT(G67,FIND(",",G67)-1),ConditionValueTable!$A:$A,1,0)),ISERROR(VLOOKUP(TRIM(MID(G67,FIND(",",G67)+1,999)),ConditionValueTable!$A:$A,1,0))),"컨디션밸류없음",
  ""),
IF(ISERROR(FIND(",",G67,FIND(",",G67,FIND(",",G67)+1)+1)),
  IF(OR(ISERROR(VLOOKUP(LEFT(G67,FIND(",",G67)-1),ConditionValueTable!$A:$A,1,0)),ISERROR(VLOOKUP(TRIM(MID(G67,FIND(",",G67)+1,FIND(",",G67,FIND(",",G67)+1)-FIND(",",G67)-1)),ConditionValueTable!$A:$A,1,0)),ISERROR(VLOOKUP(TRIM(MID(G67,FIND(",",G67,FIND(",",G67)+1)+1,999)),ConditionValueTable!$A:$A,1,0))),"컨디션밸류없음",
  ""),
IF(ISERROR(FIND(",",G67,FIND(",",G67,FIND(",",G67,FIND(",",G67)+1)+1)+1)),
  IF(OR(ISERROR(VLOOKUP(LEFT(G67,FIND(",",G67)-1),ConditionValueTable!$A:$A,1,0)),ISERROR(VLOOKUP(TRIM(MID(G67,FIND(",",G67)+1,FIND(",",G67,FIND(",",G67)+1)-FIND(",",G67)-1)),ConditionValueTable!$A:$A,1,0)),ISERROR(VLOOKUP(TRIM(MID(G67,FIND(",",G67,FIND(",",G67)+1)+1,FIND(",",G67,FIND(",",G67,FIND(",",G67)+1)+1)-FIND(",",G67,FIND(",",G67)+1)-1)),ConditionValueTable!$A:$A,1,0)),ISERROR(VLOOKUP(TRIM(MID(G67,FIND(",",G67,FIND(",",G67,FIND(",",G67)+1)+1)+1,999)),ConditionValueTable!$A:$A,1,0))),"컨디션밸류없음",
  ""),
)))))</f>
        <v/>
      </c>
      <c r="I67" s="1">
        <v>-1</v>
      </c>
      <c r="J67" s="1">
        <v>0.75</v>
      </c>
      <c r="M67" s="1" t="s">
        <v>158</v>
      </c>
      <c r="O67" s="7">
        <f t="shared" ca="1" si="16"/>
        <v>8</v>
      </c>
      <c r="S67" s="7" t="str">
        <f t="shared" ca="1" si="2"/>
        <v/>
      </c>
    </row>
    <row r="68" spans="1:19" x14ac:dyDescent="0.3">
      <c r="A68" s="1" t="str">
        <f t="shared" ref="A68:A86" si="23">B68&amp;"_"&amp;TEXT(D68,"00")</f>
        <v>LP_MaxHp_01</v>
      </c>
      <c r="B68" s="1" t="s">
        <v>269</v>
      </c>
      <c r="C68" s="1" t="str">
        <f>IF(ISERROR(VLOOKUP(B68,AffectorValueTable!$A:$A,1,0)),"어펙터밸류없음","")</f>
        <v/>
      </c>
      <c r="D68" s="1">
        <v>1</v>
      </c>
      <c r="E68" s="1" t="str">
        <f>VLOOKUP($B68,AffectorValueTable!$1:$1048576,MATCH(AffectorValueTable!$B$1,AffectorValueTable!$1:$1,0),0)</f>
        <v>ChangeActorStatus</v>
      </c>
      <c r="H68" s="1" t="str">
        <f>IF(ISBLANK(G68),"",
IF(ISERROR(FIND(",",G68)),
  IF(ISERROR(VLOOKUP(G68,ConditionValueTable!$A:$A,1,0)),"컨디션밸류없음",
  ""),
IF(ISERROR(FIND(",",G68,FIND(",",G68)+1)),
  IF(OR(ISERROR(VLOOKUP(LEFT(G68,FIND(",",G68)-1),ConditionValueTable!$A:$A,1,0)),ISERROR(VLOOKUP(TRIM(MID(G68,FIND(",",G68)+1,999)),ConditionValueTable!$A:$A,1,0))),"컨디션밸류없음",
  ""),
IF(ISERROR(FIND(",",G68,FIND(",",G68,FIND(",",G68)+1)+1)),
  IF(OR(ISERROR(VLOOKUP(LEFT(G68,FIND(",",G68)-1),ConditionValueTable!$A:$A,1,0)),ISERROR(VLOOKUP(TRIM(MID(G68,FIND(",",G68)+1,FIND(",",G68,FIND(",",G68)+1)-FIND(",",G68)-1)),ConditionValueTable!$A:$A,1,0)),ISERROR(VLOOKUP(TRIM(MID(G68,FIND(",",G68,FIND(",",G68)+1)+1,999)),ConditionValueTable!$A:$A,1,0))),"컨디션밸류없음",
  ""),
IF(ISERROR(FIND(",",G68,FIND(",",G68,FIND(",",G68,FIND(",",G68)+1)+1)+1)),
  IF(OR(ISERROR(VLOOKUP(LEFT(G68,FIND(",",G68)-1),ConditionValueTable!$A:$A,1,0)),ISERROR(VLOOKUP(TRIM(MID(G68,FIND(",",G68)+1,FIND(",",G68,FIND(",",G68)+1)-FIND(",",G68)-1)),ConditionValueTable!$A:$A,1,0)),ISERROR(VLOOKUP(TRIM(MID(G68,FIND(",",G68,FIND(",",G68)+1)+1,FIND(",",G68,FIND(",",G68,FIND(",",G68)+1)+1)-FIND(",",G68,FIND(",",G68)+1)-1)),ConditionValueTable!$A:$A,1,0)),ISERROR(VLOOKUP(TRIM(MID(G68,FIND(",",G68,FIND(",",G68,FIND(",",G68)+1)+1)+1,999)),ConditionValueTable!$A:$A,1,0))),"컨디션밸류없음",
  ""),
)))))</f>
        <v/>
      </c>
      <c r="I68" s="1">
        <v>-1</v>
      </c>
      <c r="J68" s="1">
        <v>0.1</v>
      </c>
      <c r="M68" s="1" t="s">
        <v>167</v>
      </c>
      <c r="O68" s="7">
        <f t="shared" ref="O68:O131" ca="1" si="24">IF(NOT(ISBLANK(N68)),N68,
IF(ISBLANK(M68),"",
VLOOKUP(M68,OFFSET(INDIRECT("$A:$B"),0,MATCH(M$1&amp;"_Verify",INDIRECT("$1:$1"),0)-1),2,0)
))</f>
        <v>18</v>
      </c>
      <c r="S68" s="7" t="str">
        <f t="shared" ca="1" si="2"/>
        <v/>
      </c>
    </row>
    <row r="69" spans="1:19" x14ac:dyDescent="0.3">
      <c r="A69" s="1" t="str">
        <f t="shared" si="23"/>
        <v>LP_MaxHp_02</v>
      </c>
      <c r="B69" s="1" t="s">
        <v>269</v>
      </c>
      <c r="C69" s="1" t="str">
        <f>IF(ISERROR(VLOOKUP(B69,AffectorValueTable!$A:$A,1,0)),"어펙터밸류없음","")</f>
        <v/>
      </c>
      <c r="D69" s="1">
        <v>2</v>
      </c>
      <c r="E69" s="1" t="str">
        <f>VLOOKUP($B69,AffectorValueTable!$1:$1048576,MATCH(AffectorValueTable!$B$1,AffectorValueTable!$1:$1,0),0)</f>
        <v>ChangeActorStatus</v>
      </c>
      <c r="H69" s="1" t="str">
        <f>IF(ISBLANK(G69),"",
IF(ISERROR(FIND(",",G69)),
  IF(ISERROR(VLOOKUP(G69,ConditionValueTable!$A:$A,1,0)),"컨디션밸류없음",
  ""),
IF(ISERROR(FIND(",",G69,FIND(",",G69)+1)),
  IF(OR(ISERROR(VLOOKUP(LEFT(G69,FIND(",",G69)-1),ConditionValueTable!$A:$A,1,0)),ISERROR(VLOOKUP(TRIM(MID(G69,FIND(",",G69)+1,999)),ConditionValueTable!$A:$A,1,0))),"컨디션밸류없음",
  ""),
IF(ISERROR(FIND(",",G69,FIND(",",G69,FIND(",",G69)+1)+1)),
  IF(OR(ISERROR(VLOOKUP(LEFT(G69,FIND(",",G69)-1),ConditionValueTable!$A:$A,1,0)),ISERROR(VLOOKUP(TRIM(MID(G69,FIND(",",G69)+1,FIND(",",G69,FIND(",",G69)+1)-FIND(",",G69)-1)),ConditionValueTable!$A:$A,1,0)),ISERROR(VLOOKUP(TRIM(MID(G69,FIND(",",G69,FIND(",",G69)+1)+1,999)),ConditionValueTable!$A:$A,1,0))),"컨디션밸류없음",
  ""),
IF(ISERROR(FIND(",",G69,FIND(",",G69,FIND(",",G69,FIND(",",G69)+1)+1)+1)),
  IF(OR(ISERROR(VLOOKUP(LEFT(G69,FIND(",",G69)-1),ConditionValueTable!$A:$A,1,0)),ISERROR(VLOOKUP(TRIM(MID(G69,FIND(",",G69)+1,FIND(",",G69,FIND(",",G69)+1)-FIND(",",G69)-1)),ConditionValueTable!$A:$A,1,0)),ISERROR(VLOOKUP(TRIM(MID(G69,FIND(",",G69,FIND(",",G69)+1)+1,FIND(",",G69,FIND(",",G69,FIND(",",G69)+1)+1)-FIND(",",G69,FIND(",",G69)+1)-1)),ConditionValueTable!$A:$A,1,0)),ISERROR(VLOOKUP(TRIM(MID(G69,FIND(",",G69,FIND(",",G69,FIND(",",G69)+1)+1)+1,999)),ConditionValueTable!$A:$A,1,0))),"컨디션밸류없음",
  ""),
)))))</f>
        <v/>
      </c>
      <c r="I69" s="1">
        <v>-1</v>
      </c>
      <c r="J69" s="1">
        <v>0.2</v>
      </c>
      <c r="M69" s="1" t="s">
        <v>167</v>
      </c>
      <c r="O69" s="7">
        <f t="shared" ca="1" si="24"/>
        <v>18</v>
      </c>
      <c r="S69" s="7" t="str">
        <f t="shared" ca="1" si="2"/>
        <v/>
      </c>
    </row>
    <row r="70" spans="1:19" x14ac:dyDescent="0.3">
      <c r="A70" s="1" t="str">
        <f t="shared" si="23"/>
        <v>LP_MaxHp_03</v>
      </c>
      <c r="B70" s="1" t="s">
        <v>269</v>
      </c>
      <c r="C70" s="1" t="str">
        <f>IF(ISERROR(VLOOKUP(B70,AffectorValueTable!$A:$A,1,0)),"어펙터밸류없음","")</f>
        <v/>
      </c>
      <c r="D70" s="1">
        <v>3</v>
      </c>
      <c r="E70" s="1" t="str">
        <f>VLOOKUP($B70,AffectorValueTable!$1:$1048576,MATCH(AffectorValueTable!$B$1,AffectorValueTable!$1:$1,0),0)</f>
        <v>ChangeActorStatus</v>
      </c>
      <c r="H70" s="1" t="str">
        <f>IF(ISBLANK(G70),"",
IF(ISERROR(FIND(",",G70)),
  IF(ISERROR(VLOOKUP(G70,ConditionValueTable!$A:$A,1,0)),"컨디션밸류없음",
  ""),
IF(ISERROR(FIND(",",G70,FIND(",",G70)+1)),
  IF(OR(ISERROR(VLOOKUP(LEFT(G70,FIND(",",G70)-1),ConditionValueTable!$A:$A,1,0)),ISERROR(VLOOKUP(TRIM(MID(G70,FIND(",",G70)+1,999)),ConditionValueTable!$A:$A,1,0))),"컨디션밸류없음",
  ""),
IF(ISERROR(FIND(",",G70,FIND(",",G70,FIND(",",G70)+1)+1)),
  IF(OR(ISERROR(VLOOKUP(LEFT(G70,FIND(",",G70)-1),ConditionValueTable!$A:$A,1,0)),ISERROR(VLOOKUP(TRIM(MID(G70,FIND(",",G70)+1,FIND(",",G70,FIND(",",G70)+1)-FIND(",",G70)-1)),ConditionValueTable!$A:$A,1,0)),ISERROR(VLOOKUP(TRIM(MID(G70,FIND(",",G70,FIND(",",G70)+1)+1,999)),ConditionValueTable!$A:$A,1,0))),"컨디션밸류없음",
  ""),
IF(ISERROR(FIND(",",G70,FIND(",",G70,FIND(",",G70,FIND(",",G70)+1)+1)+1)),
  IF(OR(ISERROR(VLOOKUP(LEFT(G70,FIND(",",G70)-1),ConditionValueTable!$A:$A,1,0)),ISERROR(VLOOKUP(TRIM(MID(G70,FIND(",",G70)+1,FIND(",",G70,FIND(",",G70)+1)-FIND(",",G70)-1)),ConditionValueTable!$A:$A,1,0)),ISERROR(VLOOKUP(TRIM(MID(G70,FIND(",",G70,FIND(",",G70)+1)+1,FIND(",",G70,FIND(",",G70,FIND(",",G70)+1)+1)-FIND(",",G70,FIND(",",G70)+1)-1)),ConditionValueTable!$A:$A,1,0)),ISERROR(VLOOKUP(TRIM(MID(G70,FIND(",",G70,FIND(",",G70,FIND(",",G70)+1)+1)+1,999)),ConditionValueTable!$A:$A,1,0))),"컨디션밸류없음",
  ""),
)))))</f>
        <v/>
      </c>
      <c r="I70" s="1">
        <v>-1</v>
      </c>
      <c r="J70" s="1">
        <v>0.3</v>
      </c>
      <c r="M70" s="1" t="s">
        <v>167</v>
      </c>
      <c r="O70" s="7">
        <f t="shared" ca="1" si="24"/>
        <v>18</v>
      </c>
      <c r="S70" s="7" t="str">
        <f t="shared" ca="1" si="2"/>
        <v/>
      </c>
    </row>
    <row r="71" spans="1:19" x14ac:dyDescent="0.3">
      <c r="A71" s="1" t="str">
        <f t="shared" si="23"/>
        <v>LP_MaxHp_04</v>
      </c>
      <c r="B71" s="1" t="s">
        <v>269</v>
      </c>
      <c r="C71" s="1" t="str">
        <f>IF(ISERROR(VLOOKUP(B71,AffectorValueTable!$A:$A,1,0)),"어펙터밸류없음","")</f>
        <v/>
      </c>
      <c r="D71" s="1">
        <v>4</v>
      </c>
      <c r="E71" s="1" t="str">
        <f>VLOOKUP($B71,AffectorValueTable!$1:$1048576,MATCH(AffectorValueTable!$B$1,AffectorValueTable!$1:$1,0),0)</f>
        <v>ChangeActorStatus</v>
      </c>
      <c r="H71" s="1" t="str">
        <f>IF(ISBLANK(G71),"",
IF(ISERROR(FIND(",",G71)),
  IF(ISERROR(VLOOKUP(G71,ConditionValueTable!$A:$A,1,0)),"컨디션밸류없음",
  ""),
IF(ISERROR(FIND(",",G71,FIND(",",G71)+1)),
  IF(OR(ISERROR(VLOOKUP(LEFT(G71,FIND(",",G71)-1),ConditionValueTable!$A:$A,1,0)),ISERROR(VLOOKUP(TRIM(MID(G71,FIND(",",G71)+1,999)),ConditionValueTable!$A:$A,1,0))),"컨디션밸류없음",
  ""),
IF(ISERROR(FIND(",",G71,FIND(",",G71,FIND(",",G71)+1)+1)),
  IF(OR(ISERROR(VLOOKUP(LEFT(G71,FIND(",",G71)-1),ConditionValueTable!$A:$A,1,0)),ISERROR(VLOOKUP(TRIM(MID(G71,FIND(",",G71)+1,FIND(",",G71,FIND(",",G71)+1)-FIND(",",G71)-1)),ConditionValueTable!$A:$A,1,0)),ISERROR(VLOOKUP(TRIM(MID(G71,FIND(",",G71,FIND(",",G71)+1)+1,999)),ConditionValueTable!$A:$A,1,0))),"컨디션밸류없음",
  ""),
IF(ISERROR(FIND(",",G71,FIND(",",G71,FIND(",",G71,FIND(",",G71)+1)+1)+1)),
  IF(OR(ISERROR(VLOOKUP(LEFT(G71,FIND(",",G71)-1),ConditionValueTable!$A:$A,1,0)),ISERROR(VLOOKUP(TRIM(MID(G71,FIND(",",G71)+1,FIND(",",G71,FIND(",",G71)+1)-FIND(",",G71)-1)),ConditionValueTable!$A:$A,1,0)),ISERROR(VLOOKUP(TRIM(MID(G71,FIND(",",G71,FIND(",",G71)+1)+1,FIND(",",G71,FIND(",",G71,FIND(",",G71)+1)+1)-FIND(",",G71,FIND(",",G71)+1)-1)),ConditionValueTable!$A:$A,1,0)),ISERROR(VLOOKUP(TRIM(MID(G71,FIND(",",G71,FIND(",",G71,FIND(",",G71)+1)+1)+1,999)),ConditionValueTable!$A:$A,1,0))),"컨디션밸류없음",
  ""),
)))))</f>
        <v/>
      </c>
      <c r="I71" s="1">
        <v>-1</v>
      </c>
      <c r="J71" s="1">
        <v>0.4</v>
      </c>
      <c r="M71" s="1" t="s">
        <v>167</v>
      </c>
      <c r="O71" s="7">
        <f t="shared" ca="1" si="24"/>
        <v>18</v>
      </c>
      <c r="S71" s="7" t="str">
        <f t="shared" ca="1" si="2"/>
        <v/>
      </c>
    </row>
    <row r="72" spans="1:19" x14ac:dyDescent="0.3">
      <c r="A72" s="1" t="str">
        <f t="shared" si="23"/>
        <v>LP_MaxHp_05</v>
      </c>
      <c r="B72" s="1" t="s">
        <v>269</v>
      </c>
      <c r="C72" s="1" t="str">
        <f>IF(ISERROR(VLOOKUP(B72,AffectorValueTable!$A:$A,1,0)),"어펙터밸류없음","")</f>
        <v/>
      </c>
      <c r="D72" s="1">
        <v>5</v>
      </c>
      <c r="E72" s="1" t="str">
        <f>VLOOKUP($B72,AffectorValueTable!$1:$1048576,MATCH(AffectorValueTable!$B$1,AffectorValueTable!$1:$1,0),0)</f>
        <v>ChangeActorStatus</v>
      </c>
      <c r="H72" s="1" t="str">
        <f>IF(ISBLANK(G72),"",
IF(ISERROR(FIND(",",G72)),
  IF(ISERROR(VLOOKUP(G72,ConditionValueTable!$A:$A,1,0)),"컨디션밸류없음",
  ""),
IF(ISERROR(FIND(",",G72,FIND(",",G72)+1)),
  IF(OR(ISERROR(VLOOKUP(LEFT(G72,FIND(",",G72)-1),ConditionValueTable!$A:$A,1,0)),ISERROR(VLOOKUP(TRIM(MID(G72,FIND(",",G72)+1,999)),ConditionValueTable!$A:$A,1,0))),"컨디션밸류없음",
  ""),
IF(ISERROR(FIND(",",G72,FIND(",",G72,FIND(",",G72)+1)+1)),
  IF(OR(ISERROR(VLOOKUP(LEFT(G72,FIND(",",G72)-1),ConditionValueTable!$A:$A,1,0)),ISERROR(VLOOKUP(TRIM(MID(G72,FIND(",",G72)+1,FIND(",",G72,FIND(",",G72)+1)-FIND(",",G72)-1)),ConditionValueTable!$A:$A,1,0)),ISERROR(VLOOKUP(TRIM(MID(G72,FIND(",",G72,FIND(",",G72)+1)+1,999)),ConditionValueTable!$A:$A,1,0))),"컨디션밸류없음",
  ""),
IF(ISERROR(FIND(",",G72,FIND(",",G72,FIND(",",G72,FIND(",",G72)+1)+1)+1)),
  IF(OR(ISERROR(VLOOKUP(LEFT(G72,FIND(",",G72)-1),ConditionValueTable!$A:$A,1,0)),ISERROR(VLOOKUP(TRIM(MID(G72,FIND(",",G72)+1,FIND(",",G72,FIND(",",G72)+1)-FIND(",",G72)-1)),ConditionValueTable!$A:$A,1,0)),ISERROR(VLOOKUP(TRIM(MID(G72,FIND(",",G72,FIND(",",G72)+1)+1,FIND(",",G72,FIND(",",G72,FIND(",",G72)+1)+1)-FIND(",",G72,FIND(",",G72)+1)-1)),ConditionValueTable!$A:$A,1,0)),ISERROR(VLOOKUP(TRIM(MID(G72,FIND(",",G72,FIND(",",G72,FIND(",",G72)+1)+1)+1,999)),ConditionValueTable!$A:$A,1,0))),"컨디션밸류없음",
  ""),
)))))</f>
        <v/>
      </c>
      <c r="I72" s="1">
        <v>-1</v>
      </c>
      <c r="J72" s="1">
        <v>0.5</v>
      </c>
      <c r="M72" s="1" t="s">
        <v>167</v>
      </c>
      <c r="O72" s="7">
        <f t="shared" ca="1" si="24"/>
        <v>18</v>
      </c>
      <c r="S72" s="7" t="str">
        <f t="shared" ref="S72:S137" ca="1" si="25">IF(NOT(ISBLANK(R72)),R72,
IF(ISBLANK(Q72),"",
VLOOKUP(Q72,OFFSET(INDIRECT("$A:$B"),0,MATCH(Q$1&amp;"_Verify",INDIRECT("$1:$1"),0)-1),2,0)
))</f>
        <v/>
      </c>
    </row>
    <row r="73" spans="1:19" x14ac:dyDescent="0.3">
      <c r="A73" s="1" t="str">
        <f t="shared" si="23"/>
        <v>LP_MaxHp_06</v>
      </c>
      <c r="B73" s="1" t="s">
        <v>269</v>
      </c>
      <c r="C73" s="1" t="str">
        <f>IF(ISERROR(VLOOKUP(B73,AffectorValueTable!$A:$A,1,0)),"어펙터밸류없음","")</f>
        <v/>
      </c>
      <c r="D73" s="1">
        <v>6</v>
      </c>
      <c r="E73" s="1" t="str">
        <f>VLOOKUP($B73,AffectorValueTable!$1:$1048576,MATCH(AffectorValueTable!$B$1,AffectorValueTable!$1:$1,0),0)</f>
        <v>ChangeActorStatus</v>
      </c>
      <c r="H73" s="1" t="str">
        <f>IF(ISBLANK(G73),"",
IF(ISERROR(FIND(",",G73)),
  IF(ISERROR(VLOOKUP(G73,ConditionValueTable!$A:$A,1,0)),"컨디션밸류없음",
  ""),
IF(ISERROR(FIND(",",G73,FIND(",",G73)+1)),
  IF(OR(ISERROR(VLOOKUP(LEFT(G73,FIND(",",G73)-1),ConditionValueTable!$A:$A,1,0)),ISERROR(VLOOKUP(TRIM(MID(G73,FIND(",",G73)+1,999)),ConditionValueTable!$A:$A,1,0))),"컨디션밸류없음",
  ""),
IF(ISERROR(FIND(",",G73,FIND(",",G73,FIND(",",G73)+1)+1)),
  IF(OR(ISERROR(VLOOKUP(LEFT(G73,FIND(",",G73)-1),ConditionValueTable!$A:$A,1,0)),ISERROR(VLOOKUP(TRIM(MID(G73,FIND(",",G73)+1,FIND(",",G73,FIND(",",G73)+1)-FIND(",",G73)-1)),ConditionValueTable!$A:$A,1,0)),ISERROR(VLOOKUP(TRIM(MID(G73,FIND(",",G73,FIND(",",G73)+1)+1,999)),ConditionValueTable!$A:$A,1,0))),"컨디션밸류없음",
  ""),
IF(ISERROR(FIND(",",G73,FIND(",",G73,FIND(",",G73,FIND(",",G73)+1)+1)+1)),
  IF(OR(ISERROR(VLOOKUP(LEFT(G73,FIND(",",G73)-1),ConditionValueTable!$A:$A,1,0)),ISERROR(VLOOKUP(TRIM(MID(G73,FIND(",",G73)+1,FIND(",",G73,FIND(",",G73)+1)-FIND(",",G73)-1)),ConditionValueTable!$A:$A,1,0)),ISERROR(VLOOKUP(TRIM(MID(G73,FIND(",",G73,FIND(",",G73)+1)+1,FIND(",",G73,FIND(",",G73,FIND(",",G73)+1)+1)-FIND(",",G73,FIND(",",G73)+1)-1)),ConditionValueTable!$A:$A,1,0)),ISERROR(VLOOKUP(TRIM(MID(G73,FIND(",",G73,FIND(",",G73,FIND(",",G73)+1)+1)+1,999)),ConditionValueTable!$A:$A,1,0))),"컨디션밸류없음",
  ""),
)))))</f>
        <v/>
      </c>
      <c r="I73" s="1">
        <v>-1</v>
      </c>
      <c r="J73" s="1">
        <v>0.6</v>
      </c>
      <c r="M73" s="1" t="s">
        <v>167</v>
      </c>
      <c r="O73" s="7">
        <f t="shared" ca="1" si="24"/>
        <v>18</v>
      </c>
      <c r="S73" s="7" t="str">
        <f t="shared" ca="1" si="25"/>
        <v/>
      </c>
    </row>
    <row r="74" spans="1:19" x14ac:dyDescent="0.3">
      <c r="A74" s="1" t="str">
        <f t="shared" si="23"/>
        <v>LP_MaxHp_07</v>
      </c>
      <c r="B74" s="1" t="s">
        <v>269</v>
      </c>
      <c r="C74" s="1" t="str">
        <f>IF(ISERROR(VLOOKUP(B74,AffectorValueTable!$A:$A,1,0)),"어펙터밸류없음","")</f>
        <v/>
      </c>
      <c r="D74" s="1">
        <v>7</v>
      </c>
      <c r="E74" s="1" t="str">
        <f>VLOOKUP($B74,AffectorValueTable!$1:$1048576,MATCH(AffectorValueTable!$B$1,AffectorValueTable!$1:$1,0),0)</f>
        <v>ChangeActorStatus</v>
      </c>
      <c r="H74" s="1" t="str">
        <f>IF(ISBLANK(G74),"",
IF(ISERROR(FIND(",",G74)),
  IF(ISERROR(VLOOKUP(G74,ConditionValueTable!$A:$A,1,0)),"컨디션밸류없음",
  ""),
IF(ISERROR(FIND(",",G74,FIND(",",G74)+1)),
  IF(OR(ISERROR(VLOOKUP(LEFT(G74,FIND(",",G74)-1),ConditionValueTable!$A:$A,1,0)),ISERROR(VLOOKUP(TRIM(MID(G74,FIND(",",G74)+1,999)),ConditionValueTable!$A:$A,1,0))),"컨디션밸류없음",
  ""),
IF(ISERROR(FIND(",",G74,FIND(",",G74,FIND(",",G74)+1)+1)),
  IF(OR(ISERROR(VLOOKUP(LEFT(G74,FIND(",",G74)-1),ConditionValueTable!$A:$A,1,0)),ISERROR(VLOOKUP(TRIM(MID(G74,FIND(",",G74)+1,FIND(",",G74,FIND(",",G74)+1)-FIND(",",G74)-1)),ConditionValueTable!$A:$A,1,0)),ISERROR(VLOOKUP(TRIM(MID(G74,FIND(",",G74,FIND(",",G74)+1)+1,999)),ConditionValueTable!$A:$A,1,0))),"컨디션밸류없음",
  ""),
IF(ISERROR(FIND(",",G74,FIND(",",G74,FIND(",",G74,FIND(",",G74)+1)+1)+1)),
  IF(OR(ISERROR(VLOOKUP(LEFT(G74,FIND(",",G74)-1),ConditionValueTable!$A:$A,1,0)),ISERROR(VLOOKUP(TRIM(MID(G74,FIND(",",G74)+1,FIND(",",G74,FIND(",",G74)+1)-FIND(",",G74)-1)),ConditionValueTable!$A:$A,1,0)),ISERROR(VLOOKUP(TRIM(MID(G74,FIND(",",G74,FIND(",",G74)+1)+1,FIND(",",G74,FIND(",",G74,FIND(",",G74)+1)+1)-FIND(",",G74,FIND(",",G74)+1)-1)),ConditionValueTable!$A:$A,1,0)),ISERROR(VLOOKUP(TRIM(MID(G74,FIND(",",G74,FIND(",",G74,FIND(",",G74)+1)+1)+1,999)),ConditionValueTable!$A:$A,1,0))),"컨디션밸류없음",
  ""),
)))))</f>
        <v/>
      </c>
      <c r="I74" s="1">
        <v>-1</v>
      </c>
      <c r="J74" s="1">
        <v>0.7</v>
      </c>
      <c r="M74" s="1" t="s">
        <v>167</v>
      </c>
      <c r="O74" s="7">
        <f t="shared" ca="1" si="24"/>
        <v>18</v>
      </c>
      <c r="S74" s="7" t="str">
        <f t="shared" ca="1" si="25"/>
        <v/>
      </c>
    </row>
    <row r="75" spans="1:19" x14ac:dyDescent="0.3">
      <c r="A75" s="1" t="str">
        <f t="shared" si="23"/>
        <v>LP_MaxHp_08</v>
      </c>
      <c r="B75" s="1" t="s">
        <v>269</v>
      </c>
      <c r="C75" s="1" t="str">
        <f>IF(ISERROR(VLOOKUP(B75,AffectorValueTable!$A:$A,1,0)),"어펙터밸류없음","")</f>
        <v/>
      </c>
      <c r="D75" s="1">
        <v>8</v>
      </c>
      <c r="E75" s="1" t="str">
        <f>VLOOKUP($B75,AffectorValueTable!$1:$1048576,MATCH(AffectorValueTable!$B$1,AffectorValueTable!$1:$1,0),0)</f>
        <v>ChangeActorStatus</v>
      </c>
      <c r="H75" s="1" t="str">
        <f>IF(ISBLANK(G75),"",
IF(ISERROR(FIND(",",G75)),
  IF(ISERROR(VLOOKUP(G75,ConditionValueTable!$A:$A,1,0)),"컨디션밸류없음",
  ""),
IF(ISERROR(FIND(",",G75,FIND(",",G75)+1)),
  IF(OR(ISERROR(VLOOKUP(LEFT(G75,FIND(",",G75)-1),ConditionValueTable!$A:$A,1,0)),ISERROR(VLOOKUP(TRIM(MID(G75,FIND(",",G75)+1,999)),ConditionValueTable!$A:$A,1,0))),"컨디션밸류없음",
  ""),
IF(ISERROR(FIND(",",G75,FIND(",",G75,FIND(",",G75)+1)+1)),
  IF(OR(ISERROR(VLOOKUP(LEFT(G75,FIND(",",G75)-1),ConditionValueTable!$A:$A,1,0)),ISERROR(VLOOKUP(TRIM(MID(G75,FIND(",",G75)+1,FIND(",",G75,FIND(",",G75)+1)-FIND(",",G75)-1)),ConditionValueTable!$A:$A,1,0)),ISERROR(VLOOKUP(TRIM(MID(G75,FIND(",",G75,FIND(",",G75)+1)+1,999)),ConditionValueTable!$A:$A,1,0))),"컨디션밸류없음",
  ""),
IF(ISERROR(FIND(",",G75,FIND(",",G75,FIND(",",G75,FIND(",",G75)+1)+1)+1)),
  IF(OR(ISERROR(VLOOKUP(LEFT(G75,FIND(",",G75)-1),ConditionValueTable!$A:$A,1,0)),ISERROR(VLOOKUP(TRIM(MID(G75,FIND(",",G75)+1,FIND(",",G75,FIND(",",G75)+1)-FIND(",",G75)-1)),ConditionValueTable!$A:$A,1,0)),ISERROR(VLOOKUP(TRIM(MID(G75,FIND(",",G75,FIND(",",G75)+1)+1,FIND(",",G75,FIND(",",G75,FIND(",",G75)+1)+1)-FIND(",",G75,FIND(",",G75)+1)-1)),ConditionValueTable!$A:$A,1,0)),ISERROR(VLOOKUP(TRIM(MID(G75,FIND(",",G75,FIND(",",G75,FIND(",",G75)+1)+1)+1,999)),ConditionValueTable!$A:$A,1,0))),"컨디션밸류없음",
  ""),
)))))</f>
        <v/>
      </c>
      <c r="I75" s="1">
        <v>-1</v>
      </c>
      <c r="J75" s="1">
        <v>0.8</v>
      </c>
      <c r="M75" s="1" t="s">
        <v>167</v>
      </c>
      <c r="O75" s="7">
        <f t="shared" ca="1" si="24"/>
        <v>18</v>
      </c>
      <c r="S75" s="7" t="str">
        <f t="shared" ca="1" si="25"/>
        <v/>
      </c>
    </row>
    <row r="76" spans="1:19" x14ac:dyDescent="0.3">
      <c r="A76" s="1" t="str">
        <f t="shared" si="23"/>
        <v>LP_MaxHp_09</v>
      </c>
      <c r="B76" s="1" t="s">
        <v>269</v>
      </c>
      <c r="C76" s="1" t="str">
        <f>IF(ISERROR(VLOOKUP(B76,AffectorValueTable!$A:$A,1,0)),"어펙터밸류없음","")</f>
        <v/>
      </c>
      <c r="D76" s="1">
        <v>9</v>
      </c>
      <c r="E76" s="1" t="str">
        <f>VLOOKUP($B76,AffectorValueTable!$1:$1048576,MATCH(AffectorValueTable!$B$1,AffectorValueTable!$1:$1,0),0)</f>
        <v>ChangeActorStatus</v>
      </c>
      <c r="H76" s="1" t="str">
        <f>IF(ISBLANK(G76),"",
IF(ISERROR(FIND(",",G76)),
  IF(ISERROR(VLOOKUP(G76,ConditionValueTable!$A:$A,1,0)),"컨디션밸류없음",
  ""),
IF(ISERROR(FIND(",",G76,FIND(",",G76)+1)),
  IF(OR(ISERROR(VLOOKUP(LEFT(G76,FIND(",",G76)-1),ConditionValueTable!$A:$A,1,0)),ISERROR(VLOOKUP(TRIM(MID(G76,FIND(",",G76)+1,999)),ConditionValueTable!$A:$A,1,0))),"컨디션밸류없음",
  ""),
IF(ISERROR(FIND(",",G76,FIND(",",G76,FIND(",",G76)+1)+1)),
  IF(OR(ISERROR(VLOOKUP(LEFT(G76,FIND(",",G76)-1),ConditionValueTable!$A:$A,1,0)),ISERROR(VLOOKUP(TRIM(MID(G76,FIND(",",G76)+1,FIND(",",G76,FIND(",",G76)+1)-FIND(",",G76)-1)),ConditionValueTable!$A:$A,1,0)),ISERROR(VLOOKUP(TRIM(MID(G76,FIND(",",G76,FIND(",",G76)+1)+1,999)),ConditionValueTable!$A:$A,1,0))),"컨디션밸류없음",
  ""),
IF(ISERROR(FIND(",",G76,FIND(",",G76,FIND(",",G76,FIND(",",G76)+1)+1)+1)),
  IF(OR(ISERROR(VLOOKUP(LEFT(G76,FIND(",",G76)-1),ConditionValueTable!$A:$A,1,0)),ISERROR(VLOOKUP(TRIM(MID(G76,FIND(",",G76)+1,FIND(",",G76,FIND(",",G76)+1)-FIND(",",G76)-1)),ConditionValueTable!$A:$A,1,0)),ISERROR(VLOOKUP(TRIM(MID(G76,FIND(",",G76,FIND(",",G76)+1)+1,FIND(",",G76,FIND(",",G76,FIND(",",G76)+1)+1)-FIND(",",G76,FIND(",",G76)+1)-1)),ConditionValueTable!$A:$A,1,0)),ISERROR(VLOOKUP(TRIM(MID(G76,FIND(",",G76,FIND(",",G76,FIND(",",G76)+1)+1)+1,999)),ConditionValueTable!$A:$A,1,0))),"컨디션밸류없음",
  ""),
)))))</f>
        <v/>
      </c>
      <c r="I76" s="1">
        <v>-1</v>
      </c>
      <c r="J76" s="1">
        <v>0.9</v>
      </c>
      <c r="M76" s="1" t="s">
        <v>167</v>
      </c>
      <c r="O76" s="7">
        <f t="shared" ca="1" si="24"/>
        <v>18</v>
      </c>
      <c r="S76" s="7" t="str">
        <f t="shared" ca="1" si="25"/>
        <v/>
      </c>
    </row>
    <row r="77" spans="1:19" x14ac:dyDescent="0.3">
      <c r="A77" s="1" t="str">
        <f t="shared" si="23"/>
        <v>LP_MaxHpBetter_01</v>
      </c>
      <c r="B77" s="1" t="s">
        <v>270</v>
      </c>
      <c r="C77" s="1" t="str">
        <f>IF(ISERROR(VLOOKUP(B77,AffectorValueTable!$A:$A,1,0)),"어펙터밸류없음","")</f>
        <v/>
      </c>
      <c r="D77" s="1">
        <v>1</v>
      </c>
      <c r="E77" s="1" t="str">
        <f>VLOOKUP($B77,AffectorValueTable!$1:$1048576,MATCH(AffectorValueTable!$B$1,AffectorValueTable!$1:$1,0),0)</f>
        <v>ChangeActorStatus</v>
      </c>
      <c r="H77" s="1" t="str">
        <f>IF(ISBLANK(G77),"",
IF(ISERROR(FIND(",",G77)),
  IF(ISERROR(VLOOKUP(G77,ConditionValueTable!$A:$A,1,0)),"컨디션밸류없음",
  ""),
IF(ISERROR(FIND(",",G77,FIND(",",G77)+1)),
  IF(OR(ISERROR(VLOOKUP(LEFT(G77,FIND(",",G77)-1),ConditionValueTable!$A:$A,1,0)),ISERROR(VLOOKUP(TRIM(MID(G77,FIND(",",G77)+1,999)),ConditionValueTable!$A:$A,1,0))),"컨디션밸류없음",
  ""),
IF(ISERROR(FIND(",",G77,FIND(",",G77,FIND(",",G77)+1)+1)),
  IF(OR(ISERROR(VLOOKUP(LEFT(G77,FIND(",",G77)-1),ConditionValueTable!$A:$A,1,0)),ISERROR(VLOOKUP(TRIM(MID(G77,FIND(",",G77)+1,FIND(",",G77,FIND(",",G77)+1)-FIND(",",G77)-1)),ConditionValueTable!$A:$A,1,0)),ISERROR(VLOOKUP(TRIM(MID(G77,FIND(",",G77,FIND(",",G77)+1)+1,999)),ConditionValueTable!$A:$A,1,0))),"컨디션밸류없음",
  ""),
IF(ISERROR(FIND(",",G77,FIND(",",G77,FIND(",",G77,FIND(",",G77)+1)+1)+1)),
  IF(OR(ISERROR(VLOOKUP(LEFT(G77,FIND(",",G77)-1),ConditionValueTable!$A:$A,1,0)),ISERROR(VLOOKUP(TRIM(MID(G77,FIND(",",G77)+1,FIND(",",G77,FIND(",",G77)+1)-FIND(",",G77)-1)),ConditionValueTable!$A:$A,1,0)),ISERROR(VLOOKUP(TRIM(MID(G77,FIND(",",G77,FIND(",",G77)+1)+1,FIND(",",G77,FIND(",",G77,FIND(",",G77)+1)+1)-FIND(",",G77,FIND(",",G77)+1)-1)),ConditionValueTable!$A:$A,1,0)),ISERROR(VLOOKUP(TRIM(MID(G77,FIND(",",G77,FIND(",",G77,FIND(",",G77)+1)+1)+1,999)),ConditionValueTable!$A:$A,1,0))),"컨디션밸류없음",
  ""),
)))))</f>
        <v/>
      </c>
      <c r="I77" s="1">
        <v>-1</v>
      </c>
      <c r="J77" s="1">
        <v>0.2</v>
      </c>
      <c r="M77" s="1" t="s">
        <v>167</v>
      </c>
      <c r="O77" s="7">
        <f t="shared" ca="1" si="24"/>
        <v>18</v>
      </c>
      <c r="S77" s="7" t="str">
        <f t="shared" ca="1" si="25"/>
        <v/>
      </c>
    </row>
    <row r="78" spans="1:19" x14ac:dyDescent="0.3">
      <c r="A78" s="1" t="str">
        <f t="shared" si="23"/>
        <v>LP_MaxHpBetter_02</v>
      </c>
      <c r="B78" s="1" t="s">
        <v>270</v>
      </c>
      <c r="C78" s="1" t="str">
        <f>IF(ISERROR(VLOOKUP(B78,AffectorValueTable!$A:$A,1,0)),"어펙터밸류없음","")</f>
        <v/>
      </c>
      <c r="D78" s="1">
        <v>2</v>
      </c>
      <c r="E78" s="1" t="str">
        <f>VLOOKUP($B78,AffectorValueTable!$1:$1048576,MATCH(AffectorValueTable!$B$1,AffectorValueTable!$1:$1,0),0)</f>
        <v>ChangeActorStatus</v>
      </c>
      <c r="H78" s="1" t="str">
        <f>IF(ISBLANK(G78),"",
IF(ISERROR(FIND(",",G78)),
  IF(ISERROR(VLOOKUP(G78,ConditionValueTable!$A:$A,1,0)),"컨디션밸류없음",
  ""),
IF(ISERROR(FIND(",",G78,FIND(",",G78)+1)),
  IF(OR(ISERROR(VLOOKUP(LEFT(G78,FIND(",",G78)-1),ConditionValueTable!$A:$A,1,0)),ISERROR(VLOOKUP(TRIM(MID(G78,FIND(",",G78)+1,999)),ConditionValueTable!$A:$A,1,0))),"컨디션밸류없음",
  ""),
IF(ISERROR(FIND(",",G78,FIND(",",G78,FIND(",",G78)+1)+1)),
  IF(OR(ISERROR(VLOOKUP(LEFT(G78,FIND(",",G78)-1),ConditionValueTable!$A:$A,1,0)),ISERROR(VLOOKUP(TRIM(MID(G78,FIND(",",G78)+1,FIND(",",G78,FIND(",",G78)+1)-FIND(",",G78)-1)),ConditionValueTable!$A:$A,1,0)),ISERROR(VLOOKUP(TRIM(MID(G78,FIND(",",G78,FIND(",",G78)+1)+1,999)),ConditionValueTable!$A:$A,1,0))),"컨디션밸류없음",
  ""),
IF(ISERROR(FIND(",",G78,FIND(",",G78,FIND(",",G78,FIND(",",G78)+1)+1)+1)),
  IF(OR(ISERROR(VLOOKUP(LEFT(G78,FIND(",",G78)-1),ConditionValueTable!$A:$A,1,0)),ISERROR(VLOOKUP(TRIM(MID(G78,FIND(",",G78)+1,FIND(",",G78,FIND(",",G78)+1)-FIND(",",G78)-1)),ConditionValueTable!$A:$A,1,0)),ISERROR(VLOOKUP(TRIM(MID(G78,FIND(",",G78,FIND(",",G78)+1)+1,FIND(",",G78,FIND(",",G78,FIND(",",G78)+1)+1)-FIND(",",G78,FIND(",",G78)+1)-1)),ConditionValueTable!$A:$A,1,0)),ISERROR(VLOOKUP(TRIM(MID(G78,FIND(",",G78,FIND(",",G78,FIND(",",G78)+1)+1)+1,999)),ConditionValueTable!$A:$A,1,0))),"컨디션밸류없음",
  ""),
)))))</f>
        <v/>
      </c>
      <c r="I78" s="1">
        <v>-1</v>
      </c>
      <c r="J78" s="1">
        <v>0.4</v>
      </c>
      <c r="M78" s="1" t="s">
        <v>167</v>
      </c>
      <c r="O78" s="7">
        <f t="shared" ca="1" si="24"/>
        <v>18</v>
      </c>
      <c r="S78" s="7" t="str">
        <f t="shared" ca="1" si="25"/>
        <v/>
      </c>
    </row>
    <row r="79" spans="1:19" x14ac:dyDescent="0.3">
      <c r="A79" s="1" t="str">
        <f t="shared" si="23"/>
        <v>LP_MaxHpBetter_03</v>
      </c>
      <c r="B79" s="1" t="s">
        <v>270</v>
      </c>
      <c r="C79" s="1" t="str">
        <f>IF(ISERROR(VLOOKUP(B79,AffectorValueTable!$A:$A,1,0)),"어펙터밸류없음","")</f>
        <v/>
      </c>
      <c r="D79" s="1">
        <v>3</v>
      </c>
      <c r="E79" s="1" t="str">
        <f>VLOOKUP($B79,AffectorValueTable!$1:$1048576,MATCH(AffectorValueTable!$B$1,AffectorValueTable!$1:$1,0),0)</f>
        <v>ChangeActorStatus</v>
      </c>
      <c r="H79" s="1" t="str">
        <f>IF(ISBLANK(G79),"",
IF(ISERROR(FIND(",",G79)),
  IF(ISERROR(VLOOKUP(G79,ConditionValueTable!$A:$A,1,0)),"컨디션밸류없음",
  ""),
IF(ISERROR(FIND(",",G79,FIND(",",G79)+1)),
  IF(OR(ISERROR(VLOOKUP(LEFT(G79,FIND(",",G79)-1),ConditionValueTable!$A:$A,1,0)),ISERROR(VLOOKUP(TRIM(MID(G79,FIND(",",G79)+1,999)),ConditionValueTable!$A:$A,1,0))),"컨디션밸류없음",
  ""),
IF(ISERROR(FIND(",",G79,FIND(",",G79,FIND(",",G79)+1)+1)),
  IF(OR(ISERROR(VLOOKUP(LEFT(G79,FIND(",",G79)-1),ConditionValueTable!$A:$A,1,0)),ISERROR(VLOOKUP(TRIM(MID(G79,FIND(",",G79)+1,FIND(",",G79,FIND(",",G79)+1)-FIND(",",G79)-1)),ConditionValueTable!$A:$A,1,0)),ISERROR(VLOOKUP(TRIM(MID(G79,FIND(",",G79,FIND(",",G79)+1)+1,999)),ConditionValueTable!$A:$A,1,0))),"컨디션밸류없음",
  ""),
IF(ISERROR(FIND(",",G79,FIND(",",G79,FIND(",",G79,FIND(",",G79)+1)+1)+1)),
  IF(OR(ISERROR(VLOOKUP(LEFT(G79,FIND(",",G79)-1),ConditionValueTable!$A:$A,1,0)),ISERROR(VLOOKUP(TRIM(MID(G79,FIND(",",G79)+1,FIND(",",G79,FIND(",",G79)+1)-FIND(",",G79)-1)),ConditionValueTable!$A:$A,1,0)),ISERROR(VLOOKUP(TRIM(MID(G79,FIND(",",G79,FIND(",",G79)+1)+1,FIND(",",G79,FIND(",",G79,FIND(",",G79)+1)+1)-FIND(",",G79,FIND(",",G79)+1)-1)),ConditionValueTable!$A:$A,1,0)),ISERROR(VLOOKUP(TRIM(MID(G79,FIND(",",G79,FIND(",",G79,FIND(",",G79)+1)+1)+1,999)),ConditionValueTable!$A:$A,1,0))),"컨디션밸류없음",
  ""),
)))))</f>
        <v/>
      </c>
      <c r="I79" s="1">
        <v>-1</v>
      </c>
      <c r="J79" s="1">
        <v>0.6</v>
      </c>
      <c r="M79" s="1" t="s">
        <v>167</v>
      </c>
      <c r="O79" s="7">
        <f t="shared" ca="1" si="24"/>
        <v>18</v>
      </c>
      <c r="S79" s="7" t="str">
        <f t="shared" ca="1" si="25"/>
        <v/>
      </c>
    </row>
    <row r="80" spans="1:19" x14ac:dyDescent="0.3">
      <c r="A80" s="1" t="str">
        <f t="shared" si="23"/>
        <v>LP_MaxHpBetter_04</v>
      </c>
      <c r="B80" s="1" t="s">
        <v>270</v>
      </c>
      <c r="C80" s="1" t="str">
        <f>IF(ISERROR(VLOOKUP(B80,AffectorValueTable!$A:$A,1,0)),"어펙터밸류없음","")</f>
        <v/>
      </c>
      <c r="D80" s="1">
        <v>4</v>
      </c>
      <c r="E80" s="1" t="str">
        <f>VLOOKUP($B80,AffectorValueTable!$1:$1048576,MATCH(AffectorValueTable!$B$1,AffectorValueTable!$1:$1,0),0)</f>
        <v>ChangeActorStatus</v>
      </c>
      <c r="H80" s="1" t="str">
        <f>IF(ISBLANK(G80),"",
IF(ISERROR(FIND(",",G80)),
  IF(ISERROR(VLOOKUP(G80,ConditionValueTable!$A:$A,1,0)),"컨디션밸류없음",
  ""),
IF(ISERROR(FIND(",",G80,FIND(",",G80)+1)),
  IF(OR(ISERROR(VLOOKUP(LEFT(G80,FIND(",",G80)-1),ConditionValueTable!$A:$A,1,0)),ISERROR(VLOOKUP(TRIM(MID(G80,FIND(",",G80)+1,999)),ConditionValueTable!$A:$A,1,0))),"컨디션밸류없음",
  ""),
IF(ISERROR(FIND(",",G80,FIND(",",G80,FIND(",",G80)+1)+1)),
  IF(OR(ISERROR(VLOOKUP(LEFT(G80,FIND(",",G80)-1),ConditionValueTable!$A:$A,1,0)),ISERROR(VLOOKUP(TRIM(MID(G80,FIND(",",G80)+1,FIND(",",G80,FIND(",",G80)+1)-FIND(",",G80)-1)),ConditionValueTable!$A:$A,1,0)),ISERROR(VLOOKUP(TRIM(MID(G80,FIND(",",G80,FIND(",",G80)+1)+1,999)),ConditionValueTable!$A:$A,1,0))),"컨디션밸류없음",
  ""),
IF(ISERROR(FIND(",",G80,FIND(",",G80,FIND(",",G80,FIND(",",G80)+1)+1)+1)),
  IF(OR(ISERROR(VLOOKUP(LEFT(G80,FIND(",",G80)-1),ConditionValueTable!$A:$A,1,0)),ISERROR(VLOOKUP(TRIM(MID(G80,FIND(",",G80)+1,FIND(",",G80,FIND(",",G80)+1)-FIND(",",G80)-1)),ConditionValueTable!$A:$A,1,0)),ISERROR(VLOOKUP(TRIM(MID(G80,FIND(",",G80,FIND(",",G80)+1)+1,FIND(",",G80,FIND(",",G80,FIND(",",G80)+1)+1)-FIND(",",G80,FIND(",",G80)+1)-1)),ConditionValueTable!$A:$A,1,0)),ISERROR(VLOOKUP(TRIM(MID(G80,FIND(",",G80,FIND(",",G80,FIND(",",G80)+1)+1)+1,999)),ConditionValueTable!$A:$A,1,0))),"컨디션밸류없음",
  ""),
)))))</f>
        <v/>
      </c>
      <c r="I80" s="1">
        <v>-1</v>
      </c>
      <c r="J80" s="1">
        <v>0.8</v>
      </c>
      <c r="M80" s="1" t="s">
        <v>167</v>
      </c>
      <c r="O80" s="7">
        <f t="shared" ca="1" si="24"/>
        <v>18</v>
      </c>
      <c r="S80" s="7" t="str">
        <f t="shared" ca="1" si="25"/>
        <v/>
      </c>
    </row>
    <row r="81" spans="1:19" x14ac:dyDescent="0.3">
      <c r="A81" s="1" t="str">
        <f t="shared" si="23"/>
        <v>LP_MaxHpBetter_05</v>
      </c>
      <c r="B81" s="1" t="s">
        <v>270</v>
      </c>
      <c r="C81" s="1" t="str">
        <f>IF(ISERROR(VLOOKUP(B81,AffectorValueTable!$A:$A,1,0)),"어펙터밸류없음","")</f>
        <v/>
      </c>
      <c r="D81" s="1">
        <v>5</v>
      </c>
      <c r="E81" s="1" t="str">
        <f>VLOOKUP($B81,AffectorValueTable!$1:$1048576,MATCH(AffectorValueTable!$B$1,AffectorValueTable!$1:$1,0),0)</f>
        <v>ChangeActorStatus</v>
      </c>
      <c r="H81" s="1" t="str">
        <f>IF(ISBLANK(G81),"",
IF(ISERROR(FIND(",",G81)),
  IF(ISERROR(VLOOKUP(G81,ConditionValueTable!$A:$A,1,0)),"컨디션밸류없음",
  ""),
IF(ISERROR(FIND(",",G81,FIND(",",G81)+1)),
  IF(OR(ISERROR(VLOOKUP(LEFT(G81,FIND(",",G81)-1),ConditionValueTable!$A:$A,1,0)),ISERROR(VLOOKUP(TRIM(MID(G81,FIND(",",G81)+1,999)),ConditionValueTable!$A:$A,1,0))),"컨디션밸류없음",
  ""),
IF(ISERROR(FIND(",",G81,FIND(",",G81,FIND(",",G81)+1)+1)),
  IF(OR(ISERROR(VLOOKUP(LEFT(G81,FIND(",",G81)-1),ConditionValueTable!$A:$A,1,0)),ISERROR(VLOOKUP(TRIM(MID(G81,FIND(",",G81)+1,FIND(",",G81,FIND(",",G81)+1)-FIND(",",G81)-1)),ConditionValueTable!$A:$A,1,0)),ISERROR(VLOOKUP(TRIM(MID(G81,FIND(",",G81,FIND(",",G81)+1)+1,999)),ConditionValueTable!$A:$A,1,0))),"컨디션밸류없음",
  ""),
IF(ISERROR(FIND(",",G81,FIND(",",G81,FIND(",",G81,FIND(",",G81)+1)+1)+1)),
  IF(OR(ISERROR(VLOOKUP(LEFT(G81,FIND(",",G81)-1),ConditionValueTable!$A:$A,1,0)),ISERROR(VLOOKUP(TRIM(MID(G81,FIND(",",G81)+1,FIND(",",G81,FIND(",",G81)+1)-FIND(",",G81)-1)),ConditionValueTable!$A:$A,1,0)),ISERROR(VLOOKUP(TRIM(MID(G81,FIND(",",G81,FIND(",",G81)+1)+1,FIND(",",G81,FIND(",",G81,FIND(",",G81)+1)+1)-FIND(",",G81,FIND(",",G81)+1)-1)),ConditionValueTable!$A:$A,1,0)),ISERROR(VLOOKUP(TRIM(MID(G81,FIND(",",G81,FIND(",",G81,FIND(",",G81)+1)+1)+1,999)),ConditionValueTable!$A:$A,1,0))),"컨디션밸류없음",
  ""),
)))))</f>
        <v/>
      </c>
      <c r="I81" s="1">
        <v>-1</v>
      </c>
      <c r="J81" s="1">
        <v>1</v>
      </c>
      <c r="M81" s="1" t="s">
        <v>167</v>
      </c>
      <c r="O81" s="7">
        <f t="shared" ca="1" si="24"/>
        <v>18</v>
      </c>
      <c r="S81" s="7" t="str">
        <f t="shared" ca="1" si="25"/>
        <v/>
      </c>
    </row>
    <row r="82" spans="1:19" x14ac:dyDescent="0.3">
      <c r="A82" s="1" t="str">
        <f t="shared" si="23"/>
        <v>LP_MaxHpBetter_06</v>
      </c>
      <c r="B82" s="1" t="s">
        <v>270</v>
      </c>
      <c r="C82" s="1" t="str">
        <f>IF(ISERROR(VLOOKUP(B82,AffectorValueTable!$A:$A,1,0)),"어펙터밸류없음","")</f>
        <v/>
      </c>
      <c r="D82" s="1">
        <v>6</v>
      </c>
      <c r="E82" s="1" t="str">
        <f>VLOOKUP($B82,AffectorValueTable!$1:$1048576,MATCH(AffectorValueTable!$B$1,AffectorValueTable!$1:$1,0),0)</f>
        <v>ChangeActorStatus</v>
      </c>
      <c r="H82" s="1" t="str">
        <f>IF(ISBLANK(G82),"",
IF(ISERROR(FIND(",",G82)),
  IF(ISERROR(VLOOKUP(G82,ConditionValueTable!$A:$A,1,0)),"컨디션밸류없음",
  ""),
IF(ISERROR(FIND(",",G82,FIND(",",G82)+1)),
  IF(OR(ISERROR(VLOOKUP(LEFT(G82,FIND(",",G82)-1),ConditionValueTable!$A:$A,1,0)),ISERROR(VLOOKUP(TRIM(MID(G82,FIND(",",G82)+1,999)),ConditionValueTable!$A:$A,1,0))),"컨디션밸류없음",
  ""),
IF(ISERROR(FIND(",",G82,FIND(",",G82,FIND(",",G82)+1)+1)),
  IF(OR(ISERROR(VLOOKUP(LEFT(G82,FIND(",",G82)-1),ConditionValueTable!$A:$A,1,0)),ISERROR(VLOOKUP(TRIM(MID(G82,FIND(",",G82)+1,FIND(",",G82,FIND(",",G82)+1)-FIND(",",G82)-1)),ConditionValueTable!$A:$A,1,0)),ISERROR(VLOOKUP(TRIM(MID(G82,FIND(",",G82,FIND(",",G82)+1)+1,999)),ConditionValueTable!$A:$A,1,0))),"컨디션밸류없음",
  ""),
IF(ISERROR(FIND(",",G82,FIND(",",G82,FIND(",",G82,FIND(",",G82)+1)+1)+1)),
  IF(OR(ISERROR(VLOOKUP(LEFT(G82,FIND(",",G82)-1),ConditionValueTable!$A:$A,1,0)),ISERROR(VLOOKUP(TRIM(MID(G82,FIND(",",G82)+1,FIND(",",G82,FIND(",",G82)+1)-FIND(",",G82)-1)),ConditionValueTable!$A:$A,1,0)),ISERROR(VLOOKUP(TRIM(MID(G82,FIND(",",G82,FIND(",",G82)+1)+1,FIND(",",G82,FIND(",",G82,FIND(",",G82)+1)+1)-FIND(",",G82,FIND(",",G82)+1)-1)),ConditionValueTable!$A:$A,1,0)),ISERROR(VLOOKUP(TRIM(MID(G82,FIND(",",G82,FIND(",",G82,FIND(",",G82)+1)+1)+1,999)),ConditionValueTable!$A:$A,1,0))),"컨디션밸류없음",
  ""),
)))))</f>
        <v/>
      </c>
      <c r="I82" s="1">
        <v>-1</v>
      </c>
      <c r="J82" s="1">
        <v>1.2</v>
      </c>
      <c r="M82" s="1" t="s">
        <v>167</v>
      </c>
      <c r="O82" s="7">
        <f t="shared" ca="1" si="24"/>
        <v>18</v>
      </c>
      <c r="S82" s="7" t="str">
        <f t="shared" ca="1" si="25"/>
        <v/>
      </c>
    </row>
    <row r="83" spans="1:19" x14ac:dyDescent="0.3">
      <c r="A83" s="1" t="str">
        <f t="shared" si="23"/>
        <v>LP_MaxHpBetter_07</v>
      </c>
      <c r="B83" s="1" t="s">
        <v>270</v>
      </c>
      <c r="C83" s="1" t="str">
        <f>IF(ISERROR(VLOOKUP(B83,AffectorValueTable!$A:$A,1,0)),"어펙터밸류없음","")</f>
        <v/>
      </c>
      <c r="D83" s="1">
        <v>7</v>
      </c>
      <c r="E83" s="1" t="str">
        <f>VLOOKUP($B83,AffectorValueTable!$1:$1048576,MATCH(AffectorValueTable!$B$1,AffectorValueTable!$1:$1,0),0)</f>
        <v>ChangeActorStatus</v>
      </c>
      <c r="H83" s="1" t="str">
        <f>IF(ISBLANK(G83),"",
IF(ISERROR(FIND(",",G83)),
  IF(ISERROR(VLOOKUP(G83,ConditionValueTable!$A:$A,1,0)),"컨디션밸류없음",
  ""),
IF(ISERROR(FIND(",",G83,FIND(",",G83)+1)),
  IF(OR(ISERROR(VLOOKUP(LEFT(G83,FIND(",",G83)-1),ConditionValueTable!$A:$A,1,0)),ISERROR(VLOOKUP(TRIM(MID(G83,FIND(",",G83)+1,999)),ConditionValueTable!$A:$A,1,0))),"컨디션밸류없음",
  ""),
IF(ISERROR(FIND(",",G83,FIND(",",G83,FIND(",",G83)+1)+1)),
  IF(OR(ISERROR(VLOOKUP(LEFT(G83,FIND(",",G83)-1),ConditionValueTable!$A:$A,1,0)),ISERROR(VLOOKUP(TRIM(MID(G83,FIND(",",G83)+1,FIND(",",G83,FIND(",",G83)+1)-FIND(",",G83)-1)),ConditionValueTable!$A:$A,1,0)),ISERROR(VLOOKUP(TRIM(MID(G83,FIND(",",G83,FIND(",",G83)+1)+1,999)),ConditionValueTable!$A:$A,1,0))),"컨디션밸류없음",
  ""),
IF(ISERROR(FIND(",",G83,FIND(",",G83,FIND(",",G83,FIND(",",G83)+1)+1)+1)),
  IF(OR(ISERROR(VLOOKUP(LEFT(G83,FIND(",",G83)-1),ConditionValueTable!$A:$A,1,0)),ISERROR(VLOOKUP(TRIM(MID(G83,FIND(",",G83)+1,FIND(",",G83,FIND(",",G83)+1)-FIND(",",G83)-1)),ConditionValueTable!$A:$A,1,0)),ISERROR(VLOOKUP(TRIM(MID(G83,FIND(",",G83,FIND(",",G83)+1)+1,FIND(",",G83,FIND(",",G83,FIND(",",G83)+1)+1)-FIND(",",G83,FIND(",",G83)+1)-1)),ConditionValueTable!$A:$A,1,0)),ISERROR(VLOOKUP(TRIM(MID(G83,FIND(",",G83,FIND(",",G83,FIND(",",G83)+1)+1)+1,999)),ConditionValueTable!$A:$A,1,0))),"컨디션밸류없음",
  ""),
)))))</f>
        <v/>
      </c>
      <c r="I83" s="1">
        <v>-1</v>
      </c>
      <c r="J83" s="1">
        <v>1.4</v>
      </c>
      <c r="M83" s="1" t="s">
        <v>167</v>
      </c>
      <c r="O83" s="7">
        <f t="shared" ca="1" si="24"/>
        <v>18</v>
      </c>
      <c r="S83" s="7" t="str">
        <f t="shared" ca="1" si="25"/>
        <v/>
      </c>
    </row>
    <row r="84" spans="1:19" x14ac:dyDescent="0.3">
      <c r="A84" s="1" t="str">
        <f t="shared" si="23"/>
        <v>LP_MaxHpBetter_08</v>
      </c>
      <c r="B84" s="1" t="s">
        <v>270</v>
      </c>
      <c r="C84" s="1" t="str">
        <f>IF(ISERROR(VLOOKUP(B84,AffectorValueTable!$A:$A,1,0)),"어펙터밸류없음","")</f>
        <v/>
      </c>
      <c r="D84" s="1">
        <v>8</v>
      </c>
      <c r="E84" s="1" t="str">
        <f>VLOOKUP($B84,AffectorValueTable!$1:$1048576,MATCH(AffectorValueTable!$B$1,AffectorValueTable!$1:$1,0),0)</f>
        <v>ChangeActorStatus</v>
      </c>
      <c r="H84" s="1" t="str">
        <f>IF(ISBLANK(G84),"",
IF(ISERROR(FIND(",",G84)),
  IF(ISERROR(VLOOKUP(G84,ConditionValueTable!$A:$A,1,0)),"컨디션밸류없음",
  ""),
IF(ISERROR(FIND(",",G84,FIND(",",G84)+1)),
  IF(OR(ISERROR(VLOOKUP(LEFT(G84,FIND(",",G84)-1),ConditionValueTable!$A:$A,1,0)),ISERROR(VLOOKUP(TRIM(MID(G84,FIND(",",G84)+1,999)),ConditionValueTable!$A:$A,1,0))),"컨디션밸류없음",
  ""),
IF(ISERROR(FIND(",",G84,FIND(",",G84,FIND(",",G84)+1)+1)),
  IF(OR(ISERROR(VLOOKUP(LEFT(G84,FIND(",",G84)-1),ConditionValueTable!$A:$A,1,0)),ISERROR(VLOOKUP(TRIM(MID(G84,FIND(",",G84)+1,FIND(",",G84,FIND(",",G84)+1)-FIND(",",G84)-1)),ConditionValueTable!$A:$A,1,0)),ISERROR(VLOOKUP(TRIM(MID(G84,FIND(",",G84,FIND(",",G84)+1)+1,999)),ConditionValueTable!$A:$A,1,0))),"컨디션밸류없음",
  ""),
IF(ISERROR(FIND(",",G84,FIND(",",G84,FIND(",",G84,FIND(",",G84)+1)+1)+1)),
  IF(OR(ISERROR(VLOOKUP(LEFT(G84,FIND(",",G84)-1),ConditionValueTable!$A:$A,1,0)),ISERROR(VLOOKUP(TRIM(MID(G84,FIND(",",G84)+1,FIND(",",G84,FIND(",",G84)+1)-FIND(",",G84)-1)),ConditionValueTable!$A:$A,1,0)),ISERROR(VLOOKUP(TRIM(MID(G84,FIND(",",G84,FIND(",",G84)+1)+1,FIND(",",G84,FIND(",",G84,FIND(",",G84)+1)+1)-FIND(",",G84,FIND(",",G84)+1)-1)),ConditionValueTable!$A:$A,1,0)),ISERROR(VLOOKUP(TRIM(MID(G84,FIND(",",G84,FIND(",",G84,FIND(",",G84)+1)+1)+1,999)),ConditionValueTable!$A:$A,1,0))),"컨디션밸류없음",
  ""),
)))))</f>
        <v/>
      </c>
      <c r="I84" s="1">
        <v>-1</v>
      </c>
      <c r="J84" s="1">
        <v>1.6</v>
      </c>
      <c r="M84" s="1" t="s">
        <v>167</v>
      </c>
      <c r="O84" s="7">
        <f t="shared" ca="1" si="24"/>
        <v>18</v>
      </c>
      <c r="S84" s="7" t="str">
        <f t="shared" ca="1" si="25"/>
        <v/>
      </c>
    </row>
    <row r="85" spans="1:19" x14ac:dyDescent="0.3">
      <c r="A85" s="1" t="str">
        <f t="shared" si="23"/>
        <v>LP_MaxHpBetter_09</v>
      </c>
      <c r="B85" s="1" t="s">
        <v>270</v>
      </c>
      <c r="C85" s="1" t="str">
        <f>IF(ISERROR(VLOOKUP(B85,AffectorValueTable!$A:$A,1,0)),"어펙터밸류없음","")</f>
        <v/>
      </c>
      <c r="D85" s="1">
        <v>9</v>
      </c>
      <c r="E85" s="1" t="str">
        <f>VLOOKUP($B85,AffectorValueTable!$1:$1048576,MATCH(AffectorValueTable!$B$1,AffectorValueTable!$1:$1,0),0)</f>
        <v>ChangeActorStatus</v>
      </c>
      <c r="H85" s="1" t="str">
        <f>IF(ISBLANK(G85),"",
IF(ISERROR(FIND(",",G85)),
  IF(ISERROR(VLOOKUP(G85,ConditionValueTable!$A:$A,1,0)),"컨디션밸류없음",
  ""),
IF(ISERROR(FIND(",",G85,FIND(",",G85)+1)),
  IF(OR(ISERROR(VLOOKUP(LEFT(G85,FIND(",",G85)-1),ConditionValueTable!$A:$A,1,0)),ISERROR(VLOOKUP(TRIM(MID(G85,FIND(",",G85)+1,999)),ConditionValueTable!$A:$A,1,0))),"컨디션밸류없음",
  ""),
IF(ISERROR(FIND(",",G85,FIND(",",G85,FIND(",",G85)+1)+1)),
  IF(OR(ISERROR(VLOOKUP(LEFT(G85,FIND(",",G85)-1),ConditionValueTable!$A:$A,1,0)),ISERROR(VLOOKUP(TRIM(MID(G85,FIND(",",G85)+1,FIND(",",G85,FIND(",",G85)+1)-FIND(",",G85)-1)),ConditionValueTable!$A:$A,1,0)),ISERROR(VLOOKUP(TRIM(MID(G85,FIND(",",G85,FIND(",",G85)+1)+1,999)),ConditionValueTable!$A:$A,1,0))),"컨디션밸류없음",
  ""),
IF(ISERROR(FIND(",",G85,FIND(",",G85,FIND(",",G85,FIND(",",G85)+1)+1)+1)),
  IF(OR(ISERROR(VLOOKUP(LEFT(G85,FIND(",",G85)-1),ConditionValueTable!$A:$A,1,0)),ISERROR(VLOOKUP(TRIM(MID(G85,FIND(",",G85)+1,FIND(",",G85,FIND(",",G85)+1)-FIND(",",G85)-1)),ConditionValueTable!$A:$A,1,0)),ISERROR(VLOOKUP(TRIM(MID(G85,FIND(",",G85,FIND(",",G85)+1)+1,FIND(",",G85,FIND(",",G85,FIND(",",G85)+1)+1)-FIND(",",G85,FIND(",",G85)+1)-1)),ConditionValueTable!$A:$A,1,0)),ISERROR(VLOOKUP(TRIM(MID(G85,FIND(",",G85,FIND(",",G85,FIND(",",G85)+1)+1)+1,999)),ConditionValueTable!$A:$A,1,0))),"컨디션밸류없음",
  ""),
)))))</f>
        <v/>
      </c>
      <c r="I85" s="1">
        <v>-1</v>
      </c>
      <c r="J85" s="1">
        <v>1.8</v>
      </c>
      <c r="M85" s="1" t="s">
        <v>167</v>
      </c>
      <c r="O85" s="7">
        <f t="shared" ca="1" si="24"/>
        <v>18</v>
      </c>
      <c r="S85" s="7" t="str">
        <f t="shared" ca="1" si="25"/>
        <v/>
      </c>
    </row>
    <row r="86" spans="1:19" x14ac:dyDescent="0.3">
      <c r="A86" s="1" t="str">
        <f t="shared" si="23"/>
        <v>LP_MaxHpBest_01</v>
      </c>
      <c r="B86" s="1" t="s">
        <v>271</v>
      </c>
      <c r="C86" s="1" t="str">
        <f>IF(ISERROR(VLOOKUP(B86,AffectorValueTable!$A:$A,1,0)),"어펙터밸류없음","")</f>
        <v/>
      </c>
      <c r="D86" s="1">
        <v>1</v>
      </c>
      <c r="E86" s="1" t="str">
        <f>VLOOKUP($B86,AffectorValueTable!$1:$1048576,MATCH(AffectorValueTable!$B$1,AffectorValueTable!$1:$1,0),0)</f>
        <v>ChangeActorStatus</v>
      </c>
      <c r="H86" s="1" t="str">
        <f>IF(ISBLANK(G86),"",
IF(ISERROR(FIND(",",G86)),
  IF(ISERROR(VLOOKUP(G86,ConditionValueTable!$A:$A,1,0)),"컨디션밸류없음",
  ""),
IF(ISERROR(FIND(",",G86,FIND(",",G86)+1)),
  IF(OR(ISERROR(VLOOKUP(LEFT(G86,FIND(",",G86)-1),ConditionValueTable!$A:$A,1,0)),ISERROR(VLOOKUP(TRIM(MID(G86,FIND(",",G86)+1,999)),ConditionValueTable!$A:$A,1,0))),"컨디션밸류없음",
  ""),
IF(ISERROR(FIND(",",G86,FIND(",",G86,FIND(",",G86)+1)+1)),
  IF(OR(ISERROR(VLOOKUP(LEFT(G86,FIND(",",G86)-1),ConditionValueTable!$A:$A,1,0)),ISERROR(VLOOKUP(TRIM(MID(G86,FIND(",",G86)+1,FIND(",",G86,FIND(",",G86)+1)-FIND(",",G86)-1)),ConditionValueTable!$A:$A,1,0)),ISERROR(VLOOKUP(TRIM(MID(G86,FIND(",",G86,FIND(",",G86)+1)+1,999)),ConditionValueTable!$A:$A,1,0))),"컨디션밸류없음",
  ""),
IF(ISERROR(FIND(",",G86,FIND(",",G86,FIND(",",G86,FIND(",",G86)+1)+1)+1)),
  IF(OR(ISERROR(VLOOKUP(LEFT(G86,FIND(",",G86)-1),ConditionValueTable!$A:$A,1,0)),ISERROR(VLOOKUP(TRIM(MID(G86,FIND(",",G86)+1,FIND(",",G86,FIND(",",G86)+1)-FIND(",",G86)-1)),ConditionValueTable!$A:$A,1,0)),ISERROR(VLOOKUP(TRIM(MID(G86,FIND(",",G86,FIND(",",G86)+1)+1,FIND(",",G86,FIND(",",G86,FIND(",",G86)+1)+1)-FIND(",",G86,FIND(",",G86)+1)-1)),ConditionValueTable!$A:$A,1,0)),ISERROR(VLOOKUP(TRIM(MID(G86,FIND(",",G86,FIND(",",G86,FIND(",",G86)+1)+1)+1,999)),ConditionValueTable!$A:$A,1,0))),"컨디션밸류없음",
  ""),
)))))</f>
        <v/>
      </c>
      <c r="I86" s="1">
        <v>-1</v>
      </c>
      <c r="J86" s="1">
        <v>0.3</v>
      </c>
      <c r="M86" s="1" t="s">
        <v>167</v>
      </c>
      <c r="O86" s="7">
        <f t="shared" ca="1" si="24"/>
        <v>18</v>
      </c>
      <c r="S86" s="7" t="str">
        <f t="shared" ca="1" si="25"/>
        <v/>
      </c>
    </row>
    <row r="87" spans="1:19" x14ac:dyDescent="0.3">
      <c r="A87" s="1" t="str">
        <f t="shared" ref="A87:A103" si="26">B87&amp;"_"&amp;TEXT(D87,"00")</f>
        <v>LP_MaxHpBest_02</v>
      </c>
      <c r="B87" s="1" t="s">
        <v>271</v>
      </c>
      <c r="C87" s="1" t="str">
        <f>IF(ISERROR(VLOOKUP(B87,AffectorValueTable!$A:$A,1,0)),"어펙터밸류없음","")</f>
        <v/>
      </c>
      <c r="D87" s="1">
        <v>2</v>
      </c>
      <c r="E87" s="1" t="str">
        <f>VLOOKUP($B87,AffectorValueTable!$1:$1048576,MATCH(AffectorValueTable!$B$1,AffectorValueTable!$1:$1,0),0)</f>
        <v>ChangeActorStatus</v>
      </c>
      <c r="H87" s="1" t="str">
        <f>IF(ISBLANK(G87),"",
IF(ISERROR(FIND(",",G87)),
  IF(ISERROR(VLOOKUP(G87,ConditionValueTable!$A:$A,1,0)),"컨디션밸류없음",
  ""),
IF(ISERROR(FIND(",",G87,FIND(",",G87)+1)),
  IF(OR(ISERROR(VLOOKUP(LEFT(G87,FIND(",",G87)-1),ConditionValueTable!$A:$A,1,0)),ISERROR(VLOOKUP(TRIM(MID(G87,FIND(",",G87)+1,999)),ConditionValueTable!$A:$A,1,0))),"컨디션밸류없음",
  ""),
IF(ISERROR(FIND(",",G87,FIND(",",G87,FIND(",",G87)+1)+1)),
  IF(OR(ISERROR(VLOOKUP(LEFT(G87,FIND(",",G87)-1),ConditionValueTable!$A:$A,1,0)),ISERROR(VLOOKUP(TRIM(MID(G87,FIND(",",G87)+1,FIND(",",G87,FIND(",",G87)+1)-FIND(",",G87)-1)),ConditionValueTable!$A:$A,1,0)),ISERROR(VLOOKUP(TRIM(MID(G87,FIND(",",G87,FIND(",",G87)+1)+1,999)),ConditionValueTable!$A:$A,1,0))),"컨디션밸류없음",
  ""),
IF(ISERROR(FIND(",",G87,FIND(",",G87,FIND(",",G87,FIND(",",G87)+1)+1)+1)),
  IF(OR(ISERROR(VLOOKUP(LEFT(G87,FIND(",",G87)-1),ConditionValueTable!$A:$A,1,0)),ISERROR(VLOOKUP(TRIM(MID(G87,FIND(",",G87)+1,FIND(",",G87,FIND(",",G87)+1)-FIND(",",G87)-1)),ConditionValueTable!$A:$A,1,0)),ISERROR(VLOOKUP(TRIM(MID(G87,FIND(",",G87,FIND(",",G87)+1)+1,FIND(",",G87,FIND(",",G87,FIND(",",G87)+1)+1)-FIND(",",G87,FIND(",",G87)+1)-1)),ConditionValueTable!$A:$A,1,0)),ISERROR(VLOOKUP(TRIM(MID(G87,FIND(",",G87,FIND(",",G87,FIND(",",G87)+1)+1)+1,999)),ConditionValueTable!$A:$A,1,0))),"컨디션밸류없음",
  ""),
)))))</f>
        <v/>
      </c>
      <c r="I87" s="1">
        <v>-1</v>
      </c>
      <c r="J87" s="1">
        <v>0.6</v>
      </c>
      <c r="M87" s="1" t="s">
        <v>167</v>
      </c>
      <c r="O87" s="7">
        <f t="shared" ca="1" si="24"/>
        <v>18</v>
      </c>
      <c r="S87" s="7" t="str">
        <f t="shared" ca="1" si="25"/>
        <v/>
      </c>
    </row>
    <row r="88" spans="1:19" x14ac:dyDescent="0.3">
      <c r="A88" s="1" t="str">
        <f t="shared" si="26"/>
        <v>LP_MaxHpBest_03</v>
      </c>
      <c r="B88" s="1" t="s">
        <v>271</v>
      </c>
      <c r="C88" s="1" t="str">
        <f>IF(ISERROR(VLOOKUP(B88,AffectorValueTable!$A:$A,1,0)),"어펙터밸류없음","")</f>
        <v/>
      </c>
      <c r="D88" s="1">
        <v>3</v>
      </c>
      <c r="E88" s="1" t="str">
        <f>VLOOKUP($B88,AffectorValueTable!$1:$1048576,MATCH(AffectorValueTable!$B$1,AffectorValueTable!$1:$1,0),0)</f>
        <v>ChangeActorStatus</v>
      </c>
      <c r="H88" s="1" t="str">
        <f>IF(ISBLANK(G88),"",
IF(ISERROR(FIND(",",G88)),
  IF(ISERROR(VLOOKUP(G88,ConditionValueTable!$A:$A,1,0)),"컨디션밸류없음",
  ""),
IF(ISERROR(FIND(",",G88,FIND(",",G88)+1)),
  IF(OR(ISERROR(VLOOKUP(LEFT(G88,FIND(",",G88)-1),ConditionValueTable!$A:$A,1,0)),ISERROR(VLOOKUP(TRIM(MID(G88,FIND(",",G88)+1,999)),ConditionValueTable!$A:$A,1,0))),"컨디션밸류없음",
  ""),
IF(ISERROR(FIND(",",G88,FIND(",",G88,FIND(",",G88)+1)+1)),
  IF(OR(ISERROR(VLOOKUP(LEFT(G88,FIND(",",G88)-1),ConditionValueTable!$A:$A,1,0)),ISERROR(VLOOKUP(TRIM(MID(G88,FIND(",",G88)+1,FIND(",",G88,FIND(",",G88)+1)-FIND(",",G88)-1)),ConditionValueTable!$A:$A,1,0)),ISERROR(VLOOKUP(TRIM(MID(G88,FIND(",",G88,FIND(",",G88)+1)+1,999)),ConditionValueTable!$A:$A,1,0))),"컨디션밸류없음",
  ""),
IF(ISERROR(FIND(",",G88,FIND(",",G88,FIND(",",G88,FIND(",",G88)+1)+1)+1)),
  IF(OR(ISERROR(VLOOKUP(LEFT(G88,FIND(",",G88)-1),ConditionValueTable!$A:$A,1,0)),ISERROR(VLOOKUP(TRIM(MID(G88,FIND(",",G88)+1,FIND(",",G88,FIND(",",G88)+1)-FIND(",",G88)-1)),ConditionValueTable!$A:$A,1,0)),ISERROR(VLOOKUP(TRIM(MID(G88,FIND(",",G88,FIND(",",G88)+1)+1,FIND(",",G88,FIND(",",G88,FIND(",",G88)+1)+1)-FIND(",",G88,FIND(",",G88)+1)-1)),ConditionValueTable!$A:$A,1,0)),ISERROR(VLOOKUP(TRIM(MID(G88,FIND(",",G88,FIND(",",G88,FIND(",",G88)+1)+1)+1,999)),ConditionValueTable!$A:$A,1,0))),"컨디션밸류없음",
  ""),
)))))</f>
        <v/>
      </c>
      <c r="I88" s="1">
        <v>-1</v>
      </c>
      <c r="J88" s="1">
        <v>0.85</v>
      </c>
      <c r="M88" s="1" t="s">
        <v>167</v>
      </c>
      <c r="O88" s="7">
        <f t="shared" ca="1" si="24"/>
        <v>18</v>
      </c>
      <c r="S88" s="7" t="str">
        <f t="shared" ca="1" si="25"/>
        <v/>
      </c>
    </row>
    <row r="89" spans="1:19" x14ac:dyDescent="0.3">
      <c r="A89" s="1" t="str">
        <f t="shared" si="26"/>
        <v>LP_MaxHpBest_04</v>
      </c>
      <c r="B89" s="1" t="s">
        <v>271</v>
      </c>
      <c r="C89" s="1" t="str">
        <f>IF(ISERROR(VLOOKUP(B89,AffectorValueTable!$A:$A,1,0)),"어펙터밸류없음","")</f>
        <v/>
      </c>
      <c r="D89" s="1">
        <v>4</v>
      </c>
      <c r="E89" s="1" t="str">
        <f>VLOOKUP($B89,AffectorValueTable!$1:$1048576,MATCH(AffectorValueTable!$B$1,AffectorValueTable!$1:$1,0),0)</f>
        <v>ChangeActorStatus</v>
      </c>
      <c r="H89" s="1" t="str">
        <f>IF(ISBLANK(G89),"",
IF(ISERROR(FIND(",",G89)),
  IF(ISERROR(VLOOKUP(G89,ConditionValueTable!$A:$A,1,0)),"컨디션밸류없음",
  ""),
IF(ISERROR(FIND(",",G89,FIND(",",G89)+1)),
  IF(OR(ISERROR(VLOOKUP(LEFT(G89,FIND(",",G89)-1),ConditionValueTable!$A:$A,1,0)),ISERROR(VLOOKUP(TRIM(MID(G89,FIND(",",G89)+1,999)),ConditionValueTable!$A:$A,1,0))),"컨디션밸류없음",
  ""),
IF(ISERROR(FIND(",",G89,FIND(",",G89,FIND(",",G89)+1)+1)),
  IF(OR(ISERROR(VLOOKUP(LEFT(G89,FIND(",",G89)-1),ConditionValueTable!$A:$A,1,0)),ISERROR(VLOOKUP(TRIM(MID(G89,FIND(",",G89)+1,FIND(",",G89,FIND(",",G89)+1)-FIND(",",G89)-1)),ConditionValueTable!$A:$A,1,0)),ISERROR(VLOOKUP(TRIM(MID(G89,FIND(",",G89,FIND(",",G89)+1)+1,999)),ConditionValueTable!$A:$A,1,0))),"컨디션밸류없음",
  ""),
IF(ISERROR(FIND(",",G89,FIND(",",G89,FIND(",",G89,FIND(",",G89)+1)+1)+1)),
  IF(OR(ISERROR(VLOOKUP(LEFT(G89,FIND(",",G89)-1),ConditionValueTable!$A:$A,1,0)),ISERROR(VLOOKUP(TRIM(MID(G89,FIND(",",G89)+1,FIND(",",G89,FIND(",",G89)+1)-FIND(",",G89)-1)),ConditionValueTable!$A:$A,1,0)),ISERROR(VLOOKUP(TRIM(MID(G89,FIND(",",G89,FIND(",",G89)+1)+1,FIND(",",G89,FIND(",",G89,FIND(",",G89)+1)+1)-FIND(",",G89,FIND(",",G89)+1)-1)),ConditionValueTable!$A:$A,1,0)),ISERROR(VLOOKUP(TRIM(MID(G89,FIND(",",G89,FIND(",",G89,FIND(",",G89)+1)+1)+1,999)),ConditionValueTable!$A:$A,1,0))),"컨디션밸류없음",
  ""),
)))))</f>
        <v/>
      </c>
      <c r="I89" s="1">
        <v>-1</v>
      </c>
      <c r="J89" s="1">
        <v>1.1000000000000001</v>
      </c>
      <c r="M89" s="1" t="s">
        <v>167</v>
      </c>
      <c r="O89" s="7">
        <f t="shared" ca="1" si="24"/>
        <v>18</v>
      </c>
      <c r="S89" s="7" t="str">
        <f t="shared" ca="1" si="25"/>
        <v/>
      </c>
    </row>
    <row r="90" spans="1:19" x14ac:dyDescent="0.3">
      <c r="A90" s="1" t="str">
        <f t="shared" si="26"/>
        <v>LP_MaxHpBest_05</v>
      </c>
      <c r="B90" s="1" t="s">
        <v>271</v>
      </c>
      <c r="C90" s="1" t="str">
        <f>IF(ISERROR(VLOOKUP(B90,AffectorValueTable!$A:$A,1,0)),"어펙터밸류없음","")</f>
        <v/>
      </c>
      <c r="D90" s="1">
        <v>5</v>
      </c>
      <c r="E90" s="1" t="str">
        <f>VLOOKUP($B90,AffectorValueTable!$1:$1048576,MATCH(AffectorValueTable!$B$1,AffectorValueTable!$1:$1,0),0)</f>
        <v>ChangeActorStatus</v>
      </c>
      <c r="H90" s="1" t="str">
        <f>IF(ISBLANK(G90),"",
IF(ISERROR(FIND(",",G90)),
  IF(ISERROR(VLOOKUP(G90,ConditionValueTable!$A:$A,1,0)),"컨디션밸류없음",
  ""),
IF(ISERROR(FIND(",",G90,FIND(",",G90)+1)),
  IF(OR(ISERROR(VLOOKUP(LEFT(G90,FIND(",",G90)-1),ConditionValueTable!$A:$A,1,0)),ISERROR(VLOOKUP(TRIM(MID(G90,FIND(",",G90)+1,999)),ConditionValueTable!$A:$A,1,0))),"컨디션밸류없음",
  ""),
IF(ISERROR(FIND(",",G90,FIND(",",G90,FIND(",",G90)+1)+1)),
  IF(OR(ISERROR(VLOOKUP(LEFT(G90,FIND(",",G90)-1),ConditionValueTable!$A:$A,1,0)),ISERROR(VLOOKUP(TRIM(MID(G90,FIND(",",G90)+1,FIND(",",G90,FIND(",",G90)+1)-FIND(",",G90)-1)),ConditionValueTable!$A:$A,1,0)),ISERROR(VLOOKUP(TRIM(MID(G90,FIND(",",G90,FIND(",",G90)+1)+1,999)),ConditionValueTable!$A:$A,1,0))),"컨디션밸류없음",
  ""),
IF(ISERROR(FIND(",",G90,FIND(",",G90,FIND(",",G90,FIND(",",G90)+1)+1)+1)),
  IF(OR(ISERROR(VLOOKUP(LEFT(G90,FIND(",",G90)-1),ConditionValueTable!$A:$A,1,0)),ISERROR(VLOOKUP(TRIM(MID(G90,FIND(",",G90)+1,FIND(",",G90,FIND(",",G90)+1)-FIND(",",G90)-1)),ConditionValueTable!$A:$A,1,0)),ISERROR(VLOOKUP(TRIM(MID(G90,FIND(",",G90,FIND(",",G90)+1)+1,FIND(",",G90,FIND(",",G90,FIND(",",G90)+1)+1)-FIND(",",G90,FIND(",",G90)+1)-1)),ConditionValueTable!$A:$A,1,0)),ISERROR(VLOOKUP(TRIM(MID(G90,FIND(",",G90,FIND(",",G90,FIND(",",G90)+1)+1)+1,999)),ConditionValueTable!$A:$A,1,0))),"컨디션밸류없음",
  ""),
)))))</f>
        <v/>
      </c>
      <c r="I90" s="1">
        <v>-1</v>
      </c>
      <c r="J90" s="1">
        <v>1.35</v>
      </c>
      <c r="M90" s="1" t="s">
        <v>167</v>
      </c>
      <c r="O90" s="7">
        <f t="shared" ca="1" si="24"/>
        <v>18</v>
      </c>
      <c r="S90" s="7" t="str">
        <f t="shared" ca="1" si="25"/>
        <v/>
      </c>
    </row>
    <row r="91" spans="1:19" x14ac:dyDescent="0.3">
      <c r="A91" s="1" t="str">
        <f t="shared" si="26"/>
        <v>LP_ReduceDmgProjectile_01</v>
      </c>
      <c r="B91" s="1" t="s">
        <v>272</v>
      </c>
      <c r="C91" s="1" t="str">
        <f>IF(ISERROR(VLOOKUP(B91,AffectorValueTable!$A:$A,1,0)),"어펙터밸류없음","")</f>
        <v/>
      </c>
      <c r="D91" s="1">
        <v>1</v>
      </c>
      <c r="E91" s="1" t="str">
        <f>VLOOKUP($B91,AffectorValueTable!$1:$1048576,MATCH(AffectorValueTable!$B$1,AffectorValueTable!$1:$1,0),0)</f>
        <v>ReduceDamage</v>
      </c>
      <c r="H91" s="1" t="str">
        <f>IF(ISBLANK(G91),"",
IF(ISERROR(FIND(",",G91)),
  IF(ISERROR(VLOOKUP(G91,ConditionValueTable!$A:$A,1,0)),"컨디션밸류없음",
  ""),
IF(ISERROR(FIND(",",G91,FIND(",",G91)+1)),
  IF(OR(ISERROR(VLOOKUP(LEFT(G91,FIND(",",G91)-1),ConditionValueTable!$A:$A,1,0)),ISERROR(VLOOKUP(TRIM(MID(G91,FIND(",",G91)+1,999)),ConditionValueTable!$A:$A,1,0))),"컨디션밸류없음",
  ""),
IF(ISERROR(FIND(",",G91,FIND(",",G91,FIND(",",G91)+1)+1)),
  IF(OR(ISERROR(VLOOKUP(LEFT(G91,FIND(",",G91)-1),ConditionValueTable!$A:$A,1,0)),ISERROR(VLOOKUP(TRIM(MID(G91,FIND(",",G91)+1,FIND(",",G91,FIND(",",G91)+1)-FIND(",",G91)-1)),ConditionValueTable!$A:$A,1,0)),ISERROR(VLOOKUP(TRIM(MID(G91,FIND(",",G91,FIND(",",G91)+1)+1,999)),ConditionValueTable!$A:$A,1,0))),"컨디션밸류없음",
  ""),
IF(ISERROR(FIND(",",G91,FIND(",",G91,FIND(",",G91,FIND(",",G91)+1)+1)+1)),
  IF(OR(ISERROR(VLOOKUP(LEFT(G91,FIND(",",G91)-1),ConditionValueTable!$A:$A,1,0)),ISERROR(VLOOKUP(TRIM(MID(G91,FIND(",",G91)+1,FIND(",",G91,FIND(",",G91)+1)-FIND(",",G91)-1)),ConditionValueTable!$A:$A,1,0)),ISERROR(VLOOKUP(TRIM(MID(G91,FIND(",",G91,FIND(",",G91)+1)+1,FIND(",",G91,FIND(",",G91,FIND(",",G91)+1)+1)-FIND(",",G91,FIND(",",G91)+1)-1)),ConditionValueTable!$A:$A,1,0)),ISERROR(VLOOKUP(TRIM(MID(G91,FIND(",",G91,FIND(",",G91,FIND(",",G91)+1)+1)+1,999)),ConditionValueTable!$A:$A,1,0))),"컨디션밸류없음",
  ""),
)))))</f>
        <v/>
      </c>
      <c r="I91" s="1">
        <v>-1</v>
      </c>
      <c r="J91" s="1">
        <v>0.15</v>
      </c>
      <c r="O91" s="7" t="str">
        <f t="shared" ca="1" si="24"/>
        <v/>
      </c>
      <c r="S91" s="7" t="str">
        <f t="shared" ca="1" si="25"/>
        <v/>
      </c>
    </row>
    <row r="92" spans="1:19" x14ac:dyDescent="0.3">
      <c r="A92" s="1" t="str">
        <f t="shared" si="26"/>
        <v>LP_ReduceDmgProjectile_02</v>
      </c>
      <c r="B92" s="1" t="s">
        <v>272</v>
      </c>
      <c r="C92" s="1" t="str">
        <f>IF(ISERROR(VLOOKUP(B92,AffectorValueTable!$A:$A,1,0)),"어펙터밸류없음","")</f>
        <v/>
      </c>
      <c r="D92" s="1">
        <v>2</v>
      </c>
      <c r="E92" s="1" t="str">
        <f>VLOOKUP($B92,AffectorValueTable!$1:$1048576,MATCH(AffectorValueTable!$B$1,AffectorValueTable!$1:$1,0),0)</f>
        <v>ReduceDamage</v>
      </c>
      <c r="H92" s="1" t="str">
        <f>IF(ISBLANK(G92),"",
IF(ISERROR(FIND(",",G92)),
  IF(ISERROR(VLOOKUP(G92,ConditionValueTable!$A:$A,1,0)),"컨디션밸류없음",
  ""),
IF(ISERROR(FIND(",",G92,FIND(",",G92)+1)),
  IF(OR(ISERROR(VLOOKUP(LEFT(G92,FIND(",",G92)-1),ConditionValueTable!$A:$A,1,0)),ISERROR(VLOOKUP(TRIM(MID(G92,FIND(",",G92)+1,999)),ConditionValueTable!$A:$A,1,0))),"컨디션밸류없음",
  ""),
IF(ISERROR(FIND(",",G92,FIND(",",G92,FIND(",",G92)+1)+1)),
  IF(OR(ISERROR(VLOOKUP(LEFT(G92,FIND(",",G92)-1),ConditionValueTable!$A:$A,1,0)),ISERROR(VLOOKUP(TRIM(MID(G92,FIND(",",G92)+1,FIND(",",G92,FIND(",",G92)+1)-FIND(",",G92)-1)),ConditionValueTable!$A:$A,1,0)),ISERROR(VLOOKUP(TRIM(MID(G92,FIND(",",G92,FIND(",",G92)+1)+1,999)),ConditionValueTable!$A:$A,1,0))),"컨디션밸류없음",
  ""),
IF(ISERROR(FIND(",",G92,FIND(",",G92,FIND(",",G92,FIND(",",G92)+1)+1)+1)),
  IF(OR(ISERROR(VLOOKUP(LEFT(G92,FIND(",",G92)-1),ConditionValueTable!$A:$A,1,0)),ISERROR(VLOOKUP(TRIM(MID(G92,FIND(",",G92)+1,FIND(",",G92,FIND(",",G92)+1)-FIND(",",G92)-1)),ConditionValueTable!$A:$A,1,0)),ISERROR(VLOOKUP(TRIM(MID(G92,FIND(",",G92,FIND(",",G92)+1)+1,FIND(",",G92,FIND(",",G92,FIND(",",G92)+1)+1)-FIND(",",G92,FIND(",",G92)+1)-1)),ConditionValueTable!$A:$A,1,0)),ISERROR(VLOOKUP(TRIM(MID(G92,FIND(",",G92,FIND(",",G92,FIND(",",G92)+1)+1)+1,999)),ConditionValueTable!$A:$A,1,0))),"컨디션밸류없음",
  ""),
)))))</f>
        <v/>
      </c>
      <c r="I92" s="1">
        <v>-1</v>
      </c>
      <c r="J92" s="1">
        <v>0.3</v>
      </c>
      <c r="O92" s="7" t="str">
        <f t="shared" ca="1" si="24"/>
        <v/>
      </c>
      <c r="S92" s="7" t="str">
        <f t="shared" ca="1" si="25"/>
        <v/>
      </c>
    </row>
    <row r="93" spans="1:19" x14ac:dyDescent="0.3">
      <c r="A93" s="1" t="str">
        <f t="shared" si="26"/>
        <v>LP_ReduceDmgProjectile_03</v>
      </c>
      <c r="B93" s="1" t="s">
        <v>272</v>
      </c>
      <c r="C93" s="1" t="str">
        <f>IF(ISERROR(VLOOKUP(B93,AffectorValueTable!$A:$A,1,0)),"어펙터밸류없음","")</f>
        <v/>
      </c>
      <c r="D93" s="1">
        <v>3</v>
      </c>
      <c r="E93" s="1" t="str">
        <f>VLOOKUP($B93,AffectorValueTable!$1:$1048576,MATCH(AffectorValueTable!$B$1,AffectorValueTable!$1:$1,0),0)</f>
        <v>ReduceDamage</v>
      </c>
      <c r="H93" s="1" t="str">
        <f>IF(ISBLANK(G93),"",
IF(ISERROR(FIND(",",G93)),
  IF(ISERROR(VLOOKUP(G93,ConditionValueTable!$A:$A,1,0)),"컨디션밸류없음",
  ""),
IF(ISERROR(FIND(",",G93,FIND(",",G93)+1)),
  IF(OR(ISERROR(VLOOKUP(LEFT(G93,FIND(",",G93)-1),ConditionValueTable!$A:$A,1,0)),ISERROR(VLOOKUP(TRIM(MID(G93,FIND(",",G93)+1,999)),ConditionValueTable!$A:$A,1,0))),"컨디션밸류없음",
  ""),
IF(ISERROR(FIND(",",G93,FIND(",",G93,FIND(",",G93)+1)+1)),
  IF(OR(ISERROR(VLOOKUP(LEFT(G93,FIND(",",G93)-1),ConditionValueTable!$A:$A,1,0)),ISERROR(VLOOKUP(TRIM(MID(G93,FIND(",",G93)+1,FIND(",",G93,FIND(",",G93)+1)-FIND(",",G93)-1)),ConditionValueTable!$A:$A,1,0)),ISERROR(VLOOKUP(TRIM(MID(G93,FIND(",",G93,FIND(",",G93)+1)+1,999)),ConditionValueTable!$A:$A,1,0))),"컨디션밸류없음",
  ""),
IF(ISERROR(FIND(",",G93,FIND(",",G93,FIND(",",G93,FIND(",",G93)+1)+1)+1)),
  IF(OR(ISERROR(VLOOKUP(LEFT(G93,FIND(",",G93)-1),ConditionValueTable!$A:$A,1,0)),ISERROR(VLOOKUP(TRIM(MID(G93,FIND(",",G93)+1,FIND(",",G93,FIND(",",G93)+1)-FIND(",",G93)-1)),ConditionValueTable!$A:$A,1,0)),ISERROR(VLOOKUP(TRIM(MID(G93,FIND(",",G93,FIND(",",G93)+1)+1,FIND(",",G93,FIND(",",G93,FIND(",",G93)+1)+1)-FIND(",",G93,FIND(",",G93)+1)-1)),ConditionValueTable!$A:$A,1,0)),ISERROR(VLOOKUP(TRIM(MID(G93,FIND(",",G93,FIND(",",G93,FIND(",",G93)+1)+1)+1,999)),ConditionValueTable!$A:$A,1,0))),"컨디션밸류없음",
  ""),
)))))</f>
        <v/>
      </c>
      <c r="I93" s="1">
        <v>-1</v>
      </c>
      <c r="J93" s="1">
        <v>0.45</v>
      </c>
      <c r="O93" s="7" t="str">
        <f t="shared" ca="1" si="24"/>
        <v/>
      </c>
      <c r="S93" s="7" t="str">
        <f t="shared" ca="1" si="25"/>
        <v/>
      </c>
    </row>
    <row r="94" spans="1:19" x14ac:dyDescent="0.3">
      <c r="A94" s="1" t="str">
        <f t="shared" si="26"/>
        <v>LP_ReduceDmgProjectile_04</v>
      </c>
      <c r="B94" s="1" t="s">
        <v>272</v>
      </c>
      <c r="C94" s="1" t="str">
        <f>IF(ISERROR(VLOOKUP(B94,AffectorValueTable!$A:$A,1,0)),"어펙터밸류없음","")</f>
        <v/>
      </c>
      <c r="D94" s="1">
        <v>4</v>
      </c>
      <c r="E94" s="1" t="str">
        <f>VLOOKUP($B94,AffectorValueTable!$1:$1048576,MATCH(AffectorValueTable!$B$1,AffectorValueTable!$1:$1,0),0)</f>
        <v>ReduceDamage</v>
      </c>
      <c r="H94" s="1" t="str">
        <f>IF(ISBLANK(G94),"",
IF(ISERROR(FIND(",",G94)),
  IF(ISERROR(VLOOKUP(G94,ConditionValueTable!$A:$A,1,0)),"컨디션밸류없음",
  ""),
IF(ISERROR(FIND(",",G94,FIND(",",G94)+1)),
  IF(OR(ISERROR(VLOOKUP(LEFT(G94,FIND(",",G94)-1),ConditionValueTable!$A:$A,1,0)),ISERROR(VLOOKUP(TRIM(MID(G94,FIND(",",G94)+1,999)),ConditionValueTable!$A:$A,1,0))),"컨디션밸류없음",
  ""),
IF(ISERROR(FIND(",",G94,FIND(",",G94,FIND(",",G94)+1)+1)),
  IF(OR(ISERROR(VLOOKUP(LEFT(G94,FIND(",",G94)-1),ConditionValueTable!$A:$A,1,0)),ISERROR(VLOOKUP(TRIM(MID(G94,FIND(",",G94)+1,FIND(",",G94,FIND(",",G94)+1)-FIND(",",G94)-1)),ConditionValueTable!$A:$A,1,0)),ISERROR(VLOOKUP(TRIM(MID(G94,FIND(",",G94,FIND(",",G94)+1)+1,999)),ConditionValueTable!$A:$A,1,0))),"컨디션밸류없음",
  ""),
IF(ISERROR(FIND(",",G94,FIND(",",G94,FIND(",",G94,FIND(",",G94)+1)+1)+1)),
  IF(OR(ISERROR(VLOOKUP(LEFT(G94,FIND(",",G94)-1),ConditionValueTable!$A:$A,1,0)),ISERROR(VLOOKUP(TRIM(MID(G94,FIND(",",G94)+1,FIND(",",G94,FIND(",",G94)+1)-FIND(",",G94)-1)),ConditionValueTable!$A:$A,1,0)),ISERROR(VLOOKUP(TRIM(MID(G94,FIND(",",G94,FIND(",",G94)+1)+1,FIND(",",G94,FIND(",",G94,FIND(",",G94)+1)+1)-FIND(",",G94,FIND(",",G94)+1)-1)),ConditionValueTable!$A:$A,1,0)),ISERROR(VLOOKUP(TRIM(MID(G94,FIND(",",G94,FIND(",",G94,FIND(",",G94)+1)+1)+1,999)),ConditionValueTable!$A:$A,1,0))),"컨디션밸류없음",
  ""),
)))))</f>
        <v/>
      </c>
      <c r="I94" s="1">
        <v>-1</v>
      </c>
      <c r="J94" s="1">
        <v>0.6</v>
      </c>
      <c r="O94" s="7" t="str">
        <f t="shared" ca="1" si="24"/>
        <v/>
      </c>
      <c r="S94" s="7" t="str">
        <f t="shared" ca="1" si="25"/>
        <v/>
      </c>
    </row>
    <row r="95" spans="1:19" x14ac:dyDescent="0.3">
      <c r="A95" s="1" t="str">
        <f t="shared" ref="A95:A98" si="27">B95&amp;"_"&amp;TEXT(D95,"00")</f>
        <v>LP_ReduceDmgProjectile_05</v>
      </c>
      <c r="B95" s="1" t="s">
        <v>272</v>
      </c>
      <c r="C95" s="1" t="str">
        <f>IF(ISERROR(VLOOKUP(B95,AffectorValueTable!$A:$A,1,0)),"어펙터밸류없음","")</f>
        <v/>
      </c>
      <c r="D95" s="1">
        <v>5</v>
      </c>
      <c r="E95" s="1" t="str">
        <f>VLOOKUP($B95,AffectorValueTable!$1:$1048576,MATCH(AffectorValueTable!$B$1,AffectorValueTable!$1:$1,0),0)</f>
        <v>ReduceDamage</v>
      </c>
      <c r="H95" s="1" t="str">
        <f>IF(ISBLANK(G95),"",
IF(ISERROR(FIND(",",G95)),
  IF(ISERROR(VLOOKUP(G95,ConditionValueTable!$A:$A,1,0)),"컨디션밸류없음",
  ""),
IF(ISERROR(FIND(",",G95,FIND(",",G95)+1)),
  IF(OR(ISERROR(VLOOKUP(LEFT(G95,FIND(",",G95)-1),ConditionValueTable!$A:$A,1,0)),ISERROR(VLOOKUP(TRIM(MID(G95,FIND(",",G95)+1,999)),ConditionValueTable!$A:$A,1,0))),"컨디션밸류없음",
  ""),
IF(ISERROR(FIND(",",G95,FIND(",",G95,FIND(",",G95)+1)+1)),
  IF(OR(ISERROR(VLOOKUP(LEFT(G95,FIND(",",G95)-1),ConditionValueTable!$A:$A,1,0)),ISERROR(VLOOKUP(TRIM(MID(G95,FIND(",",G95)+1,FIND(",",G95,FIND(",",G95)+1)-FIND(",",G95)-1)),ConditionValueTable!$A:$A,1,0)),ISERROR(VLOOKUP(TRIM(MID(G95,FIND(",",G95,FIND(",",G95)+1)+1,999)),ConditionValueTable!$A:$A,1,0))),"컨디션밸류없음",
  ""),
IF(ISERROR(FIND(",",G95,FIND(",",G95,FIND(",",G95,FIND(",",G95)+1)+1)+1)),
  IF(OR(ISERROR(VLOOKUP(LEFT(G95,FIND(",",G95)-1),ConditionValueTable!$A:$A,1,0)),ISERROR(VLOOKUP(TRIM(MID(G95,FIND(",",G95)+1,FIND(",",G95,FIND(",",G95)+1)-FIND(",",G95)-1)),ConditionValueTable!$A:$A,1,0)),ISERROR(VLOOKUP(TRIM(MID(G95,FIND(",",G95,FIND(",",G95)+1)+1,FIND(",",G95,FIND(",",G95,FIND(",",G95)+1)+1)-FIND(",",G95,FIND(",",G95)+1)-1)),ConditionValueTable!$A:$A,1,0)),ISERROR(VLOOKUP(TRIM(MID(G95,FIND(",",G95,FIND(",",G95,FIND(",",G95)+1)+1)+1,999)),ConditionValueTable!$A:$A,1,0))),"컨디션밸류없음",
  ""),
)))))</f>
        <v/>
      </c>
      <c r="I95" s="1">
        <v>-1</v>
      </c>
      <c r="J95" s="1">
        <v>0.75</v>
      </c>
      <c r="O95" s="7" t="str">
        <f t="shared" ca="1" si="24"/>
        <v/>
      </c>
      <c r="S95" s="7" t="str">
        <f t="shared" ca="1" si="25"/>
        <v/>
      </c>
    </row>
    <row r="96" spans="1:19" x14ac:dyDescent="0.3">
      <c r="A96" s="1" t="str">
        <f t="shared" si="27"/>
        <v>LP_ReduceDmgProjectile_06</v>
      </c>
      <c r="B96" s="1" t="s">
        <v>272</v>
      </c>
      <c r="C96" s="1" t="str">
        <f>IF(ISERROR(VLOOKUP(B96,AffectorValueTable!$A:$A,1,0)),"어펙터밸류없음","")</f>
        <v/>
      </c>
      <c r="D96" s="1">
        <v>6</v>
      </c>
      <c r="E96" s="1" t="str">
        <f>VLOOKUP($B96,AffectorValueTable!$1:$1048576,MATCH(AffectorValueTable!$B$1,AffectorValueTable!$1:$1,0),0)</f>
        <v>ReduceDamage</v>
      </c>
      <c r="H96" s="1" t="str">
        <f>IF(ISBLANK(G96),"",
IF(ISERROR(FIND(",",G96)),
  IF(ISERROR(VLOOKUP(G96,ConditionValueTable!$A:$A,1,0)),"컨디션밸류없음",
  ""),
IF(ISERROR(FIND(",",G96,FIND(",",G96)+1)),
  IF(OR(ISERROR(VLOOKUP(LEFT(G96,FIND(",",G96)-1),ConditionValueTable!$A:$A,1,0)),ISERROR(VLOOKUP(TRIM(MID(G96,FIND(",",G96)+1,999)),ConditionValueTable!$A:$A,1,0))),"컨디션밸류없음",
  ""),
IF(ISERROR(FIND(",",G96,FIND(",",G96,FIND(",",G96)+1)+1)),
  IF(OR(ISERROR(VLOOKUP(LEFT(G96,FIND(",",G96)-1),ConditionValueTable!$A:$A,1,0)),ISERROR(VLOOKUP(TRIM(MID(G96,FIND(",",G96)+1,FIND(",",G96,FIND(",",G96)+1)-FIND(",",G96)-1)),ConditionValueTable!$A:$A,1,0)),ISERROR(VLOOKUP(TRIM(MID(G96,FIND(",",G96,FIND(",",G96)+1)+1,999)),ConditionValueTable!$A:$A,1,0))),"컨디션밸류없음",
  ""),
IF(ISERROR(FIND(",",G96,FIND(",",G96,FIND(",",G96,FIND(",",G96)+1)+1)+1)),
  IF(OR(ISERROR(VLOOKUP(LEFT(G96,FIND(",",G96)-1),ConditionValueTable!$A:$A,1,0)),ISERROR(VLOOKUP(TRIM(MID(G96,FIND(",",G96)+1,FIND(",",G96,FIND(",",G96)+1)-FIND(",",G96)-1)),ConditionValueTable!$A:$A,1,0)),ISERROR(VLOOKUP(TRIM(MID(G96,FIND(",",G96,FIND(",",G96)+1)+1,FIND(",",G96,FIND(",",G96,FIND(",",G96)+1)+1)-FIND(",",G96,FIND(",",G96)+1)-1)),ConditionValueTable!$A:$A,1,0)),ISERROR(VLOOKUP(TRIM(MID(G96,FIND(",",G96,FIND(",",G96,FIND(",",G96)+1)+1)+1,999)),ConditionValueTable!$A:$A,1,0))),"컨디션밸류없음",
  ""),
)))))</f>
        <v/>
      </c>
      <c r="I96" s="1">
        <v>-1</v>
      </c>
      <c r="J96" s="1">
        <v>0.9</v>
      </c>
      <c r="O96" s="7" t="str">
        <f t="shared" ca="1" si="24"/>
        <v/>
      </c>
      <c r="S96" s="7" t="str">
        <f t="shared" ca="1" si="25"/>
        <v/>
      </c>
    </row>
    <row r="97" spans="1:19" x14ac:dyDescent="0.3">
      <c r="A97" s="1" t="str">
        <f t="shared" si="27"/>
        <v>LP_ReduceDmgProjectile_07</v>
      </c>
      <c r="B97" s="1" t="s">
        <v>272</v>
      </c>
      <c r="C97" s="1" t="str">
        <f>IF(ISERROR(VLOOKUP(B97,AffectorValueTable!$A:$A,1,0)),"어펙터밸류없음","")</f>
        <v/>
      </c>
      <c r="D97" s="1">
        <v>7</v>
      </c>
      <c r="E97" s="1" t="str">
        <f>VLOOKUP($B97,AffectorValueTable!$1:$1048576,MATCH(AffectorValueTable!$B$1,AffectorValueTable!$1:$1,0),0)</f>
        <v>ReduceDamage</v>
      </c>
      <c r="H97" s="1" t="str">
        <f>IF(ISBLANK(G97),"",
IF(ISERROR(FIND(",",G97)),
  IF(ISERROR(VLOOKUP(G97,ConditionValueTable!$A:$A,1,0)),"컨디션밸류없음",
  ""),
IF(ISERROR(FIND(",",G97,FIND(",",G97)+1)),
  IF(OR(ISERROR(VLOOKUP(LEFT(G97,FIND(",",G97)-1),ConditionValueTable!$A:$A,1,0)),ISERROR(VLOOKUP(TRIM(MID(G97,FIND(",",G97)+1,999)),ConditionValueTable!$A:$A,1,0))),"컨디션밸류없음",
  ""),
IF(ISERROR(FIND(",",G97,FIND(",",G97,FIND(",",G97)+1)+1)),
  IF(OR(ISERROR(VLOOKUP(LEFT(G97,FIND(",",G97)-1),ConditionValueTable!$A:$A,1,0)),ISERROR(VLOOKUP(TRIM(MID(G97,FIND(",",G97)+1,FIND(",",G97,FIND(",",G97)+1)-FIND(",",G97)-1)),ConditionValueTable!$A:$A,1,0)),ISERROR(VLOOKUP(TRIM(MID(G97,FIND(",",G97,FIND(",",G97)+1)+1,999)),ConditionValueTable!$A:$A,1,0))),"컨디션밸류없음",
  ""),
IF(ISERROR(FIND(",",G97,FIND(",",G97,FIND(",",G97,FIND(",",G97)+1)+1)+1)),
  IF(OR(ISERROR(VLOOKUP(LEFT(G97,FIND(",",G97)-1),ConditionValueTable!$A:$A,1,0)),ISERROR(VLOOKUP(TRIM(MID(G97,FIND(",",G97)+1,FIND(",",G97,FIND(",",G97)+1)-FIND(",",G97)-1)),ConditionValueTable!$A:$A,1,0)),ISERROR(VLOOKUP(TRIM(MID(G97,FIND(",",G97,FIND(",",G97)+1)+1,FIND(",",G97,FIND(",",G97,FIND(",",G97)+1)+1)-FIND(",",G97,FIND(",",G97)+1)-1)),ConditionValueTable!$A:$A,1,0)),ISERROR(VLOOKUP(TRIM(MID(G97,FIND(",",G97,FIND(",",G97,FIND(",",G97)+1)+1)+1,999)),ConditionValueTable!$A:$A,1,0))),"컨디션밸류없음",
  ""),
)))))</f>
        <v/>
      </c>
      <c r="I97" s="1">
        <v>-1</v>
      </c>
      <c r="J97" s="1">
        <v>1.05</v>
      </c>
      <c r="O97" s="7" t="str">
        <f t="shared" ca="1" si="24"/>
        <v/>
      </c>
      <c r="S97" s="7" t="str">
        <f t="shared" ca="1" si="25"/>
        <v/>
      </c>
    </row>
    <row r="98" spans="1:19" x14ac:dyDescent="0.3">
      <c r="A98" s="1" t="str">
        <f t="shared" si="27"/>
        <v>LP_ReduceDmgProjectile_08</v>
      </c>
      <c r="B98" s="1" t="s">
        <v>272</v>
      </c>
      <c r="C98" s="1" t="str">
        <f>IF(ISERROR(VLOOKUP(B98,AffectorValueTable!$A:$A,1,0)),"어펙터밸류없음","")</f>
        <v/>
      </c>
      <c r="D98" s="1">
        <v>8</v>
      </c>
      <c r="E98" s="1" t="str">
        <f>VLOOKUP($B98,AffectorValueTable!$1:$1048576,MATCH(AffectorValueTable!$B$1,AffectorValueTable!$1:$1,0),0)</f>
        <v>ReduceDamage</v>
      </c>
      <c r="H98" s="1" t="str">
        <f>IF(ISBLANK(G98),"",
IF(ISERROR(FIND(",",G98)),
  IF(ISERROR(VLOOKUP(G98,ConditionValueTable!$A:$A,1,0)),"컨디션밸류없음",
  ""),
IF(ISERROR(FIND(",",G98,FIND(",",G98)+1)),
  IF(OR(ISERROR(VLOOKUP(LEFT(G98,FIND(",",G98)-1),ConditionValueTable!$A:$A,1,0)),ISERROR(VLOOKUP(TRIM(MID(G98,FIND(",",G98)+1,999)),ConditionValueTable!$A:$A,1,0))),"컨디션밸류없음",
  ""),
IF(ISERROR(FIND(",",G98,FIND(",",G98,FIND(",",G98)+1)+1)),
  IF(OR(ISERROR(VLOOKUP(LEFT(G98,FIND(",",G98)-1),ConditionValueTable!$A:$A,1,0)),ISERROR(VLOOKUP(TRIM(MID(G98,FIND(",",G98)+1,FIND(",",G98,FIND(",",G98)+1)-FIND(",",G98)-1)),ConditionValueTable!$A:$A,1,0)),ISERROR(VLOOKUP(TRIM(MID(G98,FIND(",",G98,FIND(",",G98)+1)+1,999)),ConditionValueTable!$A:$A,1,0))),"컨디션밸류없음",
  ""),
IF(ISERROR(FIND(",",G98,FIND(",",G98,FIND(",",G98,FIND(",",G98)+1)+1)+1)),
  IF(OR(ISERROR(VLOOKUP(LEFT(G98,FIND(",",G98)-1),ConditionValueTable!$A:$A,1,0)),ISERROR(VLOOKUP(TRIM(MID(G98,FIND(",",G98)+1,FIND(",",G98,FIND(",",G98)+1)-FIND(",",G98)-1)),ConditionValueTable!$A:$A,1,0)),ISERROR(VLOOKUP(TRIM(MID(G98,FIND(",",G98,FIND(",",G98)+1)+1,FIND(",",G98,FIND(",",G98,FIND(",",G98)+1)+1)-FIND(",",G98,FIND(",",G98)+1)-1)),ConditionValueTable!$A:$A,1,0)),ISERROR(VLOOKUP(TRIM(MID(G98,FIND(",",G98,FIND(",",G98,FIND(",",G98)+1)+1)+1,999)),ConditionValueTable!$A:$A,1,0))),"컨디션밸류없음",
  ""),
)))))</f>
        <v/>
      </c>
      <c r="I98" s="1">
        <v>-1</v>
      </c>
      <c r="J98" s="1">
        <v>1.2</v>
      </c>
      <c r="O98" s="7" t="str">
        <f t="shared" ca="1" si="24"/>
        <v/>
      </c>
      <c r="S98" s="7" t="str">
        <f t="shared" ca="1" si="25"/>
        <v/>
      </c>
    </row>
    <row r="99" spans="1:19" x14ac:dyDescent="0.3">
      <c r="A99" s="1" t="str">
        <f t="shared" ref="A99" si="28">B99&amp;"_"&amp;TEXT(D99,"00")</f>
        <v>LP_ReduceDmgProjectile_09</v>
      </c>
      <c r="B99" s="1" t="s">
        <v>272</v>
      </c>
      <c r="C99" s="1" t="str">
        <f>IF(ISERROR(VLOOKUP(B99,AffectorValueTable!$A:$A,1,0)),"어펙터밸류없음","")</f>
        <v/>
      </c>
      <c r="D99" s="1">
        <v>9</v>
      </c>
      <c r="E99" s="1" t="str">
        <f>VLOOKUP($B99,AffectorValueTable!$1:$1048576,MATCH(AffectorValueTable!$B$1,AffectorValueTable!$1:$1,0),0)</f>
        <v>ReduceDamage</v>
      </c>
      <c r="H99" s="1" t="str">
        <f>IF(ISBLANK(G99),"",
IF(ISERROR(FIND(",",G99)),
  IF(ISERROR(VLOOKUP(G99,ConditionValueTable!$A:$A,1,0)),"컨디션밸류없음",
  ""),
IF(ISERROR(FIND(",",G99,FIND(",",G99)+1)),
  IF(OR(ISERROR(VLOOKUP(LEFT(G99,FIND(",",G99)-1),ConditionValueTable!$A:$A,1,0)),ISERROR(VLOOKUP(TRIM(MID(G99,FIND(",",G99)+1,999)),ConditionValueTable!$A:$A,1,0))),"컨디션밸류없음",
  ""),
IF(ISERROR(FIND(",",G99,FIND(",",G99,FIND(",",G99)+1)+1)),
  IF(OR(ISERROR(VLOOKUP(LEFT(G99,FIND(",",G99)-1),ConditionValueTable!$A:$A,1,0)),ISERROR(VLOOKUP(TRIM(MID(G99,FIND(",",G99)+1,FIND(",",G99,FIND(",",G99)+1)-FIND(",",G99)-1)),ConditionValueTable!$A:$A,1,0)),ISERROR(VLOOKUP(TRIM(MID(G99,FIND(",",G99,FIND(",",G99)+1)+1,999)),ConditionValueTable!$A:$A,1,0))),"컨디션밸류없음",
  ""),
IF(ISERROR(FIND(",",G99,FIND(",",G99,FIND(",",G99,FIND(",",G99)+1)+1)+1)),
  IF(OR(ISERROR(VLOOKUP(LEFT(G99,FIND(",",G99)-1),ConditionValueTable!$A:$A,1,0)),ISERROR(VLOOKUP(TRIM(MID(G99,FIND(",",G99)+1,FIND(",",G99,FIND(",",G99)+1)-FIND(",",G99)-1)),ConditionValueTable!$A:$A,1,0)),ISERROR(VLOOKUP(TRIM(MID(G99,FIND(",",G99,FIND(",",G99)+1)+1,FIND(",",G99,FIND(",",G99,FIND(",",G99)+1)+1)-FIND(",",G99,FIND(",",G99)+1)-1)),ConditionValueTable!$A:$A,1,0)),ISERROR(VLOOKUP(TRIM(MID(G99,FIND(",",G99,FIND(",",G99,FIND(",",G99)+1)+1)+1,999)),ConditionValueTable!$A:$A,1,0))),"컨디션밸류없음",
  ""),
)))))</f>
        <v/>
      </c>
      <c r="I99" s="1">
        <v>-1</v>
      </c>
      <c r="J99" s="1">
        <v>1.35</v>
      </c>
      <c r="O99" s="7" t="str">
        <f t="shared" ca="1" si="24"/>
        <v/>
      </c>
      <c r="S99" s="7" t="str">
        <f t="shared" ca="1" si="25"/>
        <v/>
      </c>
    </row>
    <row r="100" spans="1:19" x14ac:dyDescent="0.3">
      <c r="A100" s="1" t="str">
        <f t="shared" si="26"/>
        <v>LP_ReduceDmgClose_01</v>
      </c>
      <c r="B100" s="1" t="s">
        <v>273</v>
      </c>
      <c r="C100" s="1" t="str">
        <f>IF(ISERROR(VLOOKUP(B100,AffectorValueTable!$A:$A,1,0)),"어펙터밸류없음","")</f>
        <v/>
      </c>
      <c r="D100" s="1">
        <v>1</v>
      </c>
      <c r="E100" s="1" t="str">
        <f>VLOOKUP($B100,AffectorValueTable!$1:$1048576,MATCH(AffectorValueTable!$B$1,AffectorValueTable!$1:$1,0),0)</f>
        <v>ReduceDamage</v>
      </c>
      <c r="H100" s="1" t="str">
        <f>IF(ISBLANK(G100),"",
IF(ISERROR(FIND(",",G100)),
  IF(ISERROR(VLOOKUP(G100,ConditionValueTable!$A:$A,1,0)),"컨디션밸류없음",
  ""),
IF(ISERROR(FIND(",",G100,FIND(",",G100)+1)),
  IF(OR(ISERROR(VLOOKUP(LEFT(G100,FIND(",",G100)-1),ConditionValueTable!$A:$A,1,0)),ISERROR(VLOOKUP(TRIM(MID(G100,FIND(",",G100)+1,999)),ConditionValueTable!$A:$A,1,0))),"컨디션밸류없음",
  ""),
IF(ISERROR(FIND(",",G100,FIND(",",G100,FIND(",",G100)+1)+1)),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+1,999)),ConditionValueTable!$A:$A,1,0))),"컨디션밸류없음",
  ""),
IF(ISERROR(FIND(",",G100,FIND(",",G100,FIND(",",G100,FIND(",",G100)+1)+1)+1)),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FIND(",",G100,FIND(",",G100,FIND(",",G100)+1)+1)-FIND(",",G100,FIND(",",G100)+1)-1)),ConditionValueTable!$A:$A,1,0)),ISERROR(VLOOKUP(TRIM(MID(G100,FIND(",",G100,FIND(",",G100,FIND(",",G100)+1)+1)+1,999)),ConditionValueTable!$A:$A,1,0))),"컨디션밸류없음",
  ""),
)))))</f>
        <v/>
      </c>
      <c r="I100" s="1">
        <v>-1</v>
      </c>
      <c r="K100" s="1">
        <v>0.2</v>
      </c>
      <c r="O100" s="7" t="str">
        <f t="shared" ca="1" si="24"/>
        <v/>
      </c>
      <c r="S100" s="7" t="str">
        <f t="shared" ca="1" si="25"/>
        <v/>
      </c>
    </row>
    <row r="101" spans="1:19" x14ac:dyDescent="0.3">
      <c r="A101" s="1" t="str">
        <f t="shared" si="26"/>
        <v>LP_ReduceDmgClose_02</v>
      </c>
      <c r="B101" s="1" t="s">
        <v>273</v>
      </c>
      <c r="C101" s="1" t="str">
        <f>IF(ISERROR(VLOOKUP(B101,AffectorValueTable!$A:$A,1,0)),"어펙터밸류없음","")</f>
        <v/>
      </c>
      <c r="D101" s="1">
        <v>2</v>
      </c>
      <c r="E101" s="1" t="str">
        <f>VLOOKUP($B101,AffectorValueTable!$1:$1048576,MATCH(AffectorValueTable!$B$1,AffectorValueTable!$1:$1,0),0)</f>
        <v>ReduceDamage</v>
      </c>
      <c r="H101" s="1" t="str">
        <f>IF(ISBLANK(G101),"",
IF(ISERROR(FIND(",",G101)),
  IF(ISERROR(VLOOKUP(G101,ConditionValueTable!$A:$A,1,0)),"컨디션밸류없음",
  ""),
IF(ISERROR(FIND(",",G101,FIND(",",G101)+1)),
  IF(OR(ISERROR(VLOOKUP(LEFT(G101,FIND(",",G101)-1),ConditionValueTable!$A:$A,1,0)),ISERROR(VLOOKUP(TRIM(MID(G101,FIND(",",G101)+1,999)),ConditionValueTable!$A:$A,1,0))),"컨디션밸류없음",
  ""),
IF(ISERROR(FIND(",",G101,FIND(",",G101,FIND(",",G101)+1)+1)),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+1,999)),ConditionValueTable!$A:$A,1,0))),"컨디션밸류없음",
  ""),
IF(ISERROR(FIND(",",G101,FIND(",",G101,FIND(",",G101,FIND(",",G101)+1)+1)+1)),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FIND(",",G101,FIND(",",G101,FIND(",",G101)+1)+1)-FIND(",",G101,FIND(",",G101)+1)-1)),ConditionValueTable!$A:$A,1,0)),ISERROR(VLOOKUP(TRIM(MID(G101,FIND(",",G101,FIND(",",G101,FIND(",",G101)+1)+1)+1,999)),ConditionValueTable!$A:$A,1,0))),"컨디션밸류없음",
  ""),
)))))</f>
        <v/>
      </c>
      <c r="I101" s="1">
        <v>-1</v>
      </c>
      <c r="K101" s="1">
        <v>0.4</v>
      </c>
      <c r="O101" s="7" t="str">
        <f t="shared" ca="1" si="24"/>
        <v/>
      </c>
      <c r="S101" s="7" t="str">
        <f t="shared" ca="1" si="25"/>
        <v/>
      </c>
    </row>
    <row r="102" spans="1:19" x14ac:dyDescent="0.3">
      <c r="A102" s="1" t="str">
        <f t="shared" si="26"/>
        <v>LP_ReduceDmgClose_03</v>
      </c>
      <c r="B102" s="1" t="s">
        <v>273</v>
      </c>
      <c r="C102" s="1" t="str">
        <f>IF(ISERROR(VLOOKUP(B102,AffectorValueTable!$A:$A,1,0)),"어펙터밸류없음","")</f>
        <v/>
      </c>
      <c r="D102" s="1">
        <v>3</v>
      </c>
      <c r="E102" s="1" t="str">
        <f>VLOOKUP($B102,AffectorValueTable!$1:$1048576,MATCH(AffectorValueTable!$B$1,AffectorValueTable!$1:$1,0),0)</f>
        <v>ReduceDamage</v>
      </c>
      <c r="H102" s="1" t="str">
        <f>IF(ISBLANK(G102),"",
IF(ISERROR(FIND(",",G102)),
  IF(ISERROR(VLOOKUP(G102,ConditionValueTable!$A:$A,1,0)),"컨디션밸류없음",
  ""),
IF(ISERROR(FIND(",",G102,FIND(",",G102)+1)),
  IF(OR(ISERROR(VLOOKUP(LEFT(G102,FIND(",",G102)-1),ConditionValueTable!$A:$A,1,0)),ISERROR(VLOOKUP(TRIM(MID(G102,FIND(",",G102)+1,999)),ConditionValueTable!$A:$A,1,0))),"컨디션밸류없음",
  ""),
IF(ISERROR(FIND(",",G102,FIND(",",G102,FIND(",",G102)+1)+1)),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+1,999)),ConditionValueTable!$A:$A,1,0))),"컨디션밸류없음",
  ""),
IF(ISERROR(FIND(",",G102,FIND(",",G102,FIND(",",G102,FIND(",",G102)+1)+1)+1)),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FIND(",",G102,FIND(",",G102,FIND(",",G102)+1)+1)-FIND(",",G102,FIND(",",G102)+1)-1)),ConditionValueTable!$A:$A,1,0)),ISERROR(VLOOKUP(TRIM(MID(G102,FIND(",",G102,FIND(",",G102,FIND(",",G102)+1)+1)+1,999)),ConditionValueTable!$A:$A,1,0))),"컨디션밸류없음",
  ""),
)))))</f>
        <v/>
      </c>
      <c r="I102" s="1">
        <v>-1</v>
      </c>
      <c r="K102" s="1">
        <v>0.6</v>
      </c>
      <c r="O102" s="7" t="str">
        <f t="shared" ca="1" si="24"/>
        <v/>
      </c>
      <c r="S102" s="7" t="str">
        <f t="shared" ca="1" si="25"/>
        <v/>
      </c>
    </row>
    <row r="103" spans="1:19" x14ac:dyDescent="0.3">
      <c r="A103" s="1" t="str">
        <f t="shared" si="26"/>
        <v>LP_ReduceDmgClose_04</v>
      </c>
      <c r="B103" s="1" t="s">
        <v>273</v>
      </c>
      <c r="C103" s="1" t="str">
        <f>IF(ISERROR(VLOOKUP(B103,AffectorValueTable!$A:$A,1,0)),"어펙터밸류없음","")</f>
        <v/>
      </c>
      <c r="D103" s="1">
        <v>4</v>
      </c>
      <c r="E103" s="1" t="str">
        <f>VLOOKUP($B103,AffectorValueTable!$1:$1048576,MATCH(AffectorValueTable!$B$1,AffectorValueTable!$1:$1,0),0)</f>
        <v>ReduceDamage</v>
      </c>
      <c r="H103" s="1" t="str">
        <f>IF(ISBLANK(G103),"",
IF(ISERROR(FIND(",",G103)),
  IF(ISERROR(VLOOKUP(G103,ConditionValueTable!$A:$A,1,0)),"컨디션밸류없음",
  ""),
IF(ISERROR(FIND(",",G103,FIND(",",G103)+1)),
  IF(OR(ISERROR(VLOOKUP(LEFT(G103,FIND(",",G103)-1),ConditionValueTable!$A:$A,1,0)),ISERROR(VLOOKUP(TRIM(MID(G103,FIND(",",G103)+1,999)),ConditionValueTable!$A:$A,1,0))),"컨디션밸류없음",
  ""),
IF(ISERROR(FIND(",",G103,FIND(",",G103,FIND(",",G103)+1)+1)),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+1,999)),ConditionValueTable!$A:$A,1,0))),"컨디션밸류없음",
  ""),
IF(ISERROR(FIND(",",G103,FIND(",",G103,FIND(",",G103,FIND(",",G103)+1)+1)+1)),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FIND(",",G103,FIND(",",G103,FIND(",",G103)+1)+1)-FIND(",",G103,FIND(",",G103)+1)-1)),ConditionValueTable!$A:$A,1,0)),ISERROR(VLOOKUP(TRIM(MID(G103,FIND(",",G103,FIND(",",G103,FIND(",",G103)+1)+1)+1,999)),ConditionValueTable!$A:$A,1,0))),"컨디션밸류없음",
  ""),
)))))</f>
        <v/>
      </c>
      <c r="I103" s="1">
        <v>-1</v>
      </c>
      <c r="K103" s="1">
        <v>0.8</v>
      </c>
      <c r="O103" s="7" t="str">
        <f t="shared" ca="1" si="24"/>
        <v/>
      </c>
      <c r="S103" s="7" t="str">
        <f t="shared" ca="1" si="25"/>
        <v/>
      </c>
    </row>
    <row r="104" spans="1:19" x14ac:dyDescent="0.3">
      <c r="A104" s="1" t="str">
        <f t="shared" ref="A104:A108" si="29">B104&amp;"_"&amp;TEXT(D104,"00")</f>
        <v>LP_ReduceDmgClose_05</v>
      </c>
      <c r="B104" s="1" t="s">
        <v>273</v>
      </c>
      <c r="C104" s="1" t="str">
        <f>IF(ISERROR(VLOOKUP(B104,AffectorValueTable!$A:$A,1,0)),"어펙터밸류없음","")</f>
        <v/>
      </c>
      <c r="D104" s="1">
        <v>5</v>
      </c>
      <c r="E104" s="1" t="str">
        <f>VLOOKUP($B104,AffectorValueTable!$1:$1048576,MATCH(AffectorValueTable!$B$1,AffectorValueTable!$1:$1,0),0)</f>
        <v>ReduceDamage</v>
      </c>
      <c r="H104" s="1" t="str">
        <f>IF(ISBLANK(G104),"",
IF(ISERROR(FIND(",",G104)),
  IF(ISERROR(VLOOKUP(G104,ConditionValueTable!$A:$A,1,0)),"컨디션밸류없음",
  ""),
IF(ISERROR(FIND(",",G104,FIND(",",G104)+1)),
  IF(OR(ISERROR(VLOOKUP(LEFT(G104,FIND(",",G104)-1),ConditionValueTable!$A:$A,1,0)),ISERROR(VLOOKUP(TRIM(MID(G104,FIND(",",G104)+1,999)),ConditionValueTable!$A:$A,1,0))),"컨디션밸류없음",
  ""),
IF(ISERROR(FIND(",",G104,FIND(",",G104,FIND(",",G104)+1)+1)),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+1,999)),ConditionValueTable!$A:$A,1,0))),"컨디션밸류없음",
  ""),
IF(ISERROR(FIND(",",G104,FIND(",",G104,FIND(",",G104,FIND(",",G104)+1)+1)+1)),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FIND(",",G104,FIND(",",G104,FIND(",",G104)+1)+1)-FIND(",",G104,FIND(",",G104)+1)-1)),ConditionValueTable!$A:$A,1,0)),ISERROR(VLOOKUP(TRIM(MID(G104,FIND(",",G104,FIND(",",G104,FIND(",",G104)+1)+1)+1,999)),ConditionValueTable!$A:$A,1,0))),"컨디션밸류없음",
  ""),
)))))</f>
        <v/>
      </c>
      <c r="I104" s="1">
        <v>-1</v>
      </c>
      <c r="K104" s="1">
        <v>1</v>
      </c>
      <c r="O104" s="7" t="str">
        <f t="shared" ca="1" si="24"/>
        <v/>
      </c>
      <c r="S104" s="7" t="str">
        <f t="shared" ca="1" si="25"/>
        <v/>
      </c>
    </row>
    <row r="105" spans="1:19" x14ac:dyDescent="0.3">
      <c r="A105" s="1" t="str">
        <f t="shared" si="29"/>
        <v>LP_ReduceDmgClose_06</v>
      </c>
      <c r="B105" s="1" t="s">
        <v>273</v>
      </c>
      <c r="C105" s="1" t="str">
        <f>IF(ISERROR(VLOOKUP(B105,AffectorValueTable!$A:$A,1,0)),"어펙터밸류없음","")</f>
        <v/>
      </c>
      <c r="D105" s="1">
        <v>6</v>
      </c>
      <c r="E105" s="1" t="str">
        <f>VLOOKUP($B105,AffectorValueTable!$1:$1048576,MATCH(AffectorValueTable!$B$1,AffectorValueTable!$1:$1,0),0)</f>
        <v>ReduceDamage</v>
      </c>
      <c r="H105" s="1" t="str">
        <f>IF(ISBLANK(G105),"",
IF(ISERROR(FIND(",",G105)),
  IF(ISERROR(VLOOKUP(G105,ConditionValueTable!$A:$A,1,0)),"컨디션밸류없음",
  ""),
IF(ISERROR(FIND(",",G105,FIND(",",G105)+1)),
  IF(OR(ISERROR(VLOOKUP(LEFT(G105,FIND(",",G105)-1),ConditionValueTable!$A:$A,1,0)),ISERROR(VLOOKUP(TRIM(MID(G105,FIND(",",G105)+1,999)),ConditionValueTable!$A:$A,1,0))),"컨디션밸류없음",
  ""),
IF(ISERROR(FIND(",",G105,FIND(",",G105,FIND(",",G105)+1)+1)),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+1,999)),ConditionValueTable!$A:$A,1,0))),"컨디션밸류없음",
  ""),
IF(ISERROR(FIND(",",G105,FIND(",",G105,FIND(",",G105,FIND(",",G105)+1)+1)+1)),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FIND(",",G105,FIND(",",G105,FIND(",",G105)+1)+1)-FIND(",",G105,FIND(",",G105)+1)-1)),ConditionValueTable!$A:$A,1,0)),ISERROR(VLOOKUP(TRIM(MID(G105,FIND(",",G105,FIND(",",G105,FIND(",",G105)+1)+1)+1,999)),ConditionValueTable!$A:$A,1,0))),"컨디션밸류없음",
  ""),
)))))</f>
        <v/>
      </c>
      <c r="I105" s="1">
        <v>-1</v>
      </c>
      <c r="K105" s="1">
        <v>1.2</v>
      </c>
      <c r="O105" s="7" t="str">
        <f t="shared" ca="1" si="24"/>
        <v/>
      </c>
      <c r="S105" s="7" t="str">
        <f t="shared" ca="1" si="25"/>
        <v/>
      </c>
    </row>
    <row r="106" spans="1:19" x14ac:dyDescent="0.3">
      <c r="A106" s="1" t="str">
        <f t="shared" si="29"/>
        <v>LP_ReduceDmgClose_07</v>
      </c>
      <c r="B106" s="1" t="s">
        <v>273</v>
      </c>
      <c r="C106" s="1" t="str">
        <f>IF(ISERROR(VLOOKUP(B106,AffectorValueTable!$A:$A,1,0)),"어펙터밸류없음","")</f>
        <v/>
      </c>
      <c r="D106" s="1">
        <v>7</v>
      </c>
      <c r="E106" s="1" t="str">
        <f>VLOOKUP($B106,AffectorValueTable!$1:$1048576,MATCH(AffectorValueTable!$B$1,AffectorValueTable!$1:$1,0),0)</f>
        <v>ReduceDamage</v>
      </c>
      <c r="H106" s="1" t="str">
        <f>IF(ISBLANK(G106),"",
IF(ISERROR(FIND(",",G106)),
  IF(ISERROR(VLOOKUP(G106,ConditionValueTable!$A:$A,1,0)),"컨디션밸류없음",
  ""),
IF(ISERROR(FIND(",",G106,FIND(",",G106)+1)),
  IF(OR(ISERROR(VLOOKUP(LEFT(G106,FIND(",",G106)-1),ConditionValueTable!$A:$A,1,0)),ISERROR(VLOOKUP(TRIM(MID(G106,FIND(",",G106)+1,999)),ConditionValueTable!$A:$A,1,0))),"컨디션밸류없음",
  ""),
IF(ISERROR(FIND(",",G106,FIND(",",G106,FIND(",",G106)+1)+1)),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+1,999)),ConditionValueTable!$A:$A,1,0))),"컨디션밸류없음",
  ""),
IF(ISERROR(FIND(",",G106,FIND(",",G106,FIND(",",G106,FIND(",",G106)+1)+1)+1)),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FIND(",",G106,FIND(",",G106,FIND(",",G106)+1)+1)-FIND(",",G106,FIND(",",G106)+1)-1)),ConditionValueTable!$A:$A,1,0)),ISERROR(VLOOKUP(TRIM(MID(G106,FIND(",",G106,FIND(",",G106,FIND(",",G106)+1)+1)+1,999)),ConditionValueTable!$A:$A,1,0))),"컨디션밸류없음",
  ""),
)))))</f>
        <v/>
      </c>
      <c r="I106" s="1">
        <v>-1</v>
      </c>
      <c r="K106" s="1">
        <v>1.4</v>
      </c>
      <c r="O106" s="7" t="str">
        <f t="shared" ca="1" si="24"/>
        <v/>
      </c>
      <c r="S106" s="7" t="str">
        <f t="shared" ca="1" si="25"/>
        <v/>
      </c>
    </row>
    <row r="107" spans="1:19" x14ac:dyDescent="0.3">
      <c r="A107" s="1" t="str">
        <f t="shared" si="29"/>
        <v>LP_ReduceDmgClose_08</v>
      </c>
      <c r="B107" s="1" t="s">
        <v>273</v>
      </c>
      <c r="C107" s="1" t="str">
        <f>IF(ISERROR(VLOOKUP(B107,AffectorValueTable!$A:$A,1,0)),"어펙터밸류없음","")</f>
        <v/>
      </c>
      <c r="D107" s="1">
        <v>8</v>
      </c>
      <c r="E107" s="1" t="str">
        <f>VLOOKUP($B107,AffectorValueTable!$1:$1048576,MATCH(AffectorValueTable!$B$1,AffectorValueTable!$1:$1,0),0)</f>
        <v>ReduceDamage</v>
      </c>
      <c r="H107" s="1" t="str">
        <f>IF(ISBLANK(G107),"",
IF(ISERROR(FIND(",",G107)),
  IF(ISERROR(VLOOKUP(G107,ConditionValueTable!$A:$A,1,0)),"컨디션밸류없음",
  ""),
IF(ISERROR(FIND(",",G107,FIND(",",G107)+1)),
  IF(OR(ISERROR(VLOOKUP(LEFT(G107,FIND(",",G107)-1),ConditionValueTable!$A:$A,1,0)),ISERROR(VLOOKUP(TRIM(MID(G107,FIND(",",G107)+1,999)),ConditionValueTable!$A:$A,1,0))),"컨디션밸류없음",
  ""),
IF(ISERROR(FIND(",",G107,FIND(",",G107,FIND(",",G107)+1)+1)),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+1,999)),ConditionValueTable!$A:$A,1,0))),"컨디션밸류없음",
  ""),
IF(ISERROR(FIND(",",G107,FIND(",",G107,FIND(",",G107,FIND(",",G107)+1)+1)+1)),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FIND(",",G107,FIND(",",G107,FIND(",",G107)+1)+1)-FIND(",",G107,FIND(",",G107)+1)-1)),ConditionValueTable!$A:$A,1,0)),ISERROR(VLOOKUP(TRIM(MID(G107,FIND(",",G107,FIND(",",G107,FIND(",",G107)+1)+1)+1,999)),ConditionValueTable!$A:$A,1,0))),"컨디션밸류없음",
  ""),
)))))</f>
        <v/>
      </c>
      <c r="I107" s="1">
        <v>-1</v>
      </c>
      <c r="K107" s="1">
        <v>1.6</v>
      </c>
      <c r="O107" s="7" t="str">
        <f t="shared" ca="1" si="24"/>
        <v/>
      </c>
      <c r="S107" s="7" t="str">
        <f t="shared" ca="1" si="25"/>
        <v/>
      </c>
    </row>
    <row r="108" spans="1:19" x14ac:dyDescent="0.3">
      <c r="A108" s="1" t="str">
        <f t="shared" si="29"/>
        <v>LP_ReduceDmgClose_09</v>
      </c>
      <c r="B108" s="1" t="s">
        <v>273</v>
      </c>
      <c r="C108" s="1" t="str">
        <f>IF(ISERROR(VLOOKUP(B108,AffectorValueTable!$A:$A,1,0)),"어펙터밸류없음","")</f>
        <v/>
      </c>
      <c r="D108" s="1">
        <v>9</v>
      </c>
      <c r="E108" s="1" t="str">
        <f>VLOOKUP($B108,AffectorValueTable!$1:$1048576,MATCH(AffectorValueTable!$B$1,AffectorValueTable!$1:$1,0),0)</f>
        <v>ReduceDamage</v>
      </c>
      <c r="H108" s="1" t="str">
        <f>IF(ISBLANK(G108),"",
IF(ISERROR(FIND(",",G108)),
  IF(ISERROR(VLOOKUP(G108,ConditionValueTable!$A:$A,1,0)),"컨디션밸류없음",
  ""),
IF(ISERROR(FIND(",",G108,FIND(",",G108)+1)),
  IF(OR(ISERROR(VLOOKUP(LEFT(G108,FIND(",",G108)-1),ConditionValueTable!$A:$A,1,0)),ISERROR(VLOOKUP(TRIM(MID(G108,FIND(",",G108)+1,999)),ConditionValueTable!$A:$A,1,0))),"컨디션밸류없음",
  ""),
IF(ISERROR(FIND(",",G108,FIND(",",G108,FIND(",",G108)+1)+1)),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+1,999)),ConditionValueTable!$A:$A,1,0))),"컨디션밸류없음",
  ""),
IF(ISERROR(FIND(",",G108,FIND(",",G108,FIND(",",G108,FIND(",",G108)+1)+1)+1)),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FIND(",",G108,FIND(",",G108,FIND(",",G108)+1)+1)-FIND(",",G108,FIND(",",G108)+1)-1)),ConditionValueTable!$A:$A,1,0)),ISERROR(VLOOKUP(TRIM(MID(G108,FIND(",",G108,FIND(",",G108,FIND(",",G108)+1)+1)+1,999)),ConditionValueTable!$A:$A,1,0))),"컨디션밸류없음",
  ""),
)))))</f>
        <v/>
      </c>
      <c r="I108" s="1">
        <v>-1</v>
      </c>
      <c r="K108" s="1">
        <v>1.8</v>
      </c>
      <c r="O108" s="7" t="str">
        <f t="shared" ca="1" si="24"/>
        <v/>
      </c>
      <c r="S108" s="7" t="str">
        <f t="shared" ca="1" si="25"/>
        <v/>
      </c>
    </row>
    <row r="109" spans="1:19" x14ac:dyDescent="0.3">
      <c r="A109" s="1" t="str">
        <f t="shared" ref="A109:A133" si="30">B109&amp;"_"&amp;TEXT(D109,"00")</f>
        <v>LP_ExtraGold_01</v>
      </c>
      <c r="B109" s="1" t="s">
        <v>176</v>
      </c>
      <c r="C109" s="1" t="str">
        <f>IF(ISERROR(VLOOKUP(B109,AffectorValueTable!$A:$A,1,0)),"어펙터밸류없음","")</f>
        <v/>
      </c>
      <c r="D109" s="1">
        <v>1</v>
      </c>
      <c r="E109" s="1" t="str">
        <f>VLOOKUP($B109,AffectorValueTable!$1:$1048576,MATCH(AffectorValueTable!$B$1,AffectorValueTable!$1:$1,0),0)</f>
        <v>DropAdjust</v>
      </c>
      <c r="H109" s="1" t="str">
        <f>IF(ISBLANK(G109),"",
IF(ISERROR(FIND(",",G109)),
  IF(ISERROR(VLOOKUP(G109,ConditionValueTable!$A:$A,1,0)),"컨디션밸류없음",
  ""),
IF(ISERROR(FIND(",",G109,FIND(",",G109)+1)),
  IF(OR(ISERROR(VLOOKUP(LEFT(G109,FIND(",",G109)-1),ConditionValueTable!$A:$A,1,0)),ISERROR(VLOOKUP(TRIM(MID(G109,FIND(",",G109)+1,999)),ConditionValueTable!$A:$A,1,0))),"컨디션밸류없음",
  ""),
IF(ISERROR(FIND(",",G109,FIND(",",G109,FIND(",",G109)+1)+1)),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+1,999)),ConditionValueTable!$A:$A,1,0))),"컨디션밸류없음",
  ""),
IF(ISERROR(FIND(",",G109,FIND(",",G109,FIND(",",G109,FIND(",",G109)+1)+1)+1)),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FIND(",",G109,FIND(",",G109,FIND(",",G109)+1)+1)-FIND(",",G109,FIND(",",G109)+1)-1)),ConditionValueTable!$A:$A,1,0)),ISERROR(VLOOKUP(TRIM(MID(G109,FIND(",",G109,FIND(",",G109,FIND(",",G109)+1)+1)+1,999)),ConditionValueTable!$A:$A,1,0))),"컨디션밸류없음",
  ""),
)))))</f>
        <v/>
      </c>
      <c r="J109" s="1">
        <v>0.2</v>
      </c>
      <c r="O109" s="7" t="str">
        <f t="shared" ca="1" si="24"/>
        <v/>
      </c>
      <c r="S109" s="7" t="str">
        <f t="shared" ca="1" si="25"/>
        <v/>
      </c>
    </row>
    <row r="110" spans="1:19" x14ac:dyDescent="0.3">
      <c r="A110" s="1" t="str">
        <f t="shared" si="30"/>
        <v>LP_ItemChanceBoost_01</v>
      </c>
      <c r="B110" s="1" t="s">
        <v>177</v>
      </c>
      <c r="C110" s="1" t="str">
        <f>IF(ISERROR(VLOOKUP(B110,AffectorValueTable!$A:$A,1,0)),"어펙터밸류없음","")</f>
        <v/>
      </c>
      <c r="D110" s="1">
        <v>1</v>
      </c>
      <c r="E110" s="1" t="str">
        <f>VLOOKUP($B110,AffectorValueTable!$1:$1048576,MATCH(AffectorValueTable!$B$1,AffectorValueTable!$1:$1,0),0)</f>
        <v>DropAdjust</v>
      </c>
      <c r="H110" s="1" t="str">
        <f>IF(ISBLANK(G110),"",
IF(ISERROR(FIND(",",G110)),
  IF(ISERROR(VLOOKUP(G110,ConditionValueTable!$A:$A,1,0)),"컨디션밸류없음",
  ""),
IF(ISERROR(FIND(",",G110,FIND(",",G110)+1)),
  IF(OR(ISERROR(VLOOKUP(LEFT(G110,FIND(",",G110)-1),ConditionValueTable!$A:$A,1,0)),ISERROR(VLOOKUP(TRIM(MID(G110,FIND(",",G110)+1,999)),ConditionValueTable!$A:$A,1,0))),"컨디션밸류없음",
  ""),
IF(ISERROR(FIND(",",G110,FIND(",",G110,FIND(",",G110)+1)+1)),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+1,999)),ConditionValueTable!$A:$A,1,0))),"컨디션밸류없음",
  ""),
IF(ISERROR(FIND(",",G110,FIND(",",G110,FIND(",",G110,FIND(",",G110)+1)+1)+1)),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FIND(",",G110,FIND(",",G110,FIND(",",G110)+1)+1)-FIND(",",G110,FIND(",",G110)+1)-1)),ConditionValueTable!$A:$A,1,0)),ISERROR(VLOOKUP(TRIM(MID(G110,FIND(",",G110,FIND(",",G110,FIND(",",G110)+1)+1)+1,999)),ConditionValueTable!$A:$A,1,0))),"컨디션밸류없음",
  ""),
)))))</f>
        <v/>
      </c>
      <c r="K110" s="1">
        <v>0.2</v>
      </c>
      <c r="O110" s="7" t="str">
        <f t="shared" ca="1" si="24"/>
        <v/>
      </c>
      <c r="S110" s="7" t="str">
        <f t="shared" ca="1" si="25"/>
        <v/>
      </c>
    </row>
    <row r="111" spans="1:19" x14ac:dyDescent="0.3">
      <c r="A111" s="1" t="str">
        <f t="shared" si="30"/>
        <v>LP_HealChanceBoost_01</v>
      </c>
      <c r="B111" s="1" t="s">
        <v>178</v>
      </c>
      <c r="C111" s="1" t="str">
        <f>IF(ISERROR(VLOOKUP(B111,AffectorValueTable!$A:$A,1,0)),"어펙터밸류없음","")</f>
        <v/>
      </c>
      <c r="D111" s="1">
        <v>1</v>
      </c>
      <c r="E111" s="1" t="str">
        <f>VLOOKUP($B111,AffectorValueTable!$1:$1048576,MATCH(AffectorValueTable!$B$1,AffectorValueTable!$1:$1,0),0)</f>
        <v>DropAdjust</v>
      </c>
      <c r="H111" s="1" t="str">
        <f>IF(ISBLANK(G111),"",
IF(ISERROR(FIND(",",G111)),
  IF(ISERROR(VLOOKUP(G111,ConditionValueTable!$A:$A,1,0)),"컨디션밸류없음",
  ""),
IF(ISERROR(FIND(",",G111,FIND(",",G111)+1)),
  IF(OR(ISERROR(VLOOKUP(LEFT(G111,FIND(",",G111)-1),ConditionValueTable!$A:$A,1,0)),ISERROR(VLOOKUP(TRIM(MID(G111,FIND(",",G111)+1,999)),ConditionValueTable!$A:$A,1,0))),"컨디션밸류없음",
  ""),
IF(ISERROR(FIND(",",G111,FIND(",",G111,FIND(",",G111)+1)+1)),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+1,999)),ConditionValueTable!$A:$A,1,0))),"컨디션밸류없음",
  ""),
IF(ISERROR(FIND(",",G111,FIND(",",G111,FIND(",",G111,FIND(",",G111)+1)+1)+1)),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FIND(",",G111,FIND(",",G111,FIND(",",G111)+1)+1)-FIND(",",G111,FIND(",",G111)+1)-1)),ConditionValueTable!$A:$A,1,0)),ISERROR(VLOOKUP(TRIM(MID(G111,FIND(",",G111,FIND(",",G111,FIND(",",G111)+1)+1)+1,999)),ConditionValueTable!$A:$A,1,0))),"컨디션밸류없음",
  ""),
)))))</f>
        <v/>
      </c>
      <c r="L111" s="1">
        <v>0.33333299999999999</v>
      </c>
      <c r="O111" s="7" t="str">
        <f t="shared" ca="1" si="24"/>
        <v/>
      </c>
      <c r="S111" s="7" t="str">
        <f t="shared" ca="1" si="25"/>
        <v/>
      </c>
    </row>
    <row r="112" spans="1:19" x14ac:dyDescent="0.3">
      <c r="A112" s="1" t="str">
        <f t="shared" ref="A112:A113" si="31">B112&amp;"_"&amp;TEXT(D112,"00")</f>
        <v>LP_HealChanceBoost_02</v>
      </c>
      <c r="B112" s="1" t="s">
        <v>178</v>
      </c>
      <c r="C112" s="1" t="str">
        <f>IF(ISERROR(VLOOKUP(B112,AffectorValueTable!$A:$A,1,0)),"어펙터밸류없음","")</f>
        <v/>
      </c>
      <c r="D112" s="1">
        <v>2</v>
      </c>
      <c r="E112" s="1" t="str">
        <f>VLOOKUP($B112,AffectorValueTable!$1:$1048576,MATCH(AffectorValueTable!$B$1,AffectorValueTable!$1:$1,0),0)</f>
        <v>DropAdjust</v>
      </c>
      <c r="H112" s="1" t="str">
        <f>IF(ISBLANK(G112),"",
IF(ISERROR(FIND(",",G112)),
  IF(ISERROR(VLOOKUP(G112,ConditionValueTable!$A:$A,1,0)),"컨디션밸류없음",
  ""),
IF(ISERROR(FIND(",",G112,FIND(",",G112)+1)),
  IF(OR(ISERROR(VLOOKUP(LEFT(G112,FIND(",",G112)-1),ConditionValueTable!$A:$A,1,0)),ISERROR(VLOOKUP(TRIM(MID(G112,FIND(",",G112)+1,999)),ConditionValueTable!$A:$A,1,0))),"컨디션밸류없음",
  ""),
IF(ISERROR(FIND(",",G112,FIND(",",G112,FIND(",",G112)+1)+1)),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+1,999)),ConditionValueTable!$A:$A,1,0))),"컨디션밸류없음",
  ""),
IF(ISERROR(FIND(",",G112,FIND(",",G112,FIND(",",G112,FIND(",",G112)+1)+1)+1)),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FIND(",",G112,FIND(",",G112,FIND(",",G112)+1)+1)-FIND(",",G112,FIND(",",G112)+1)-1)),ConditionValueTable!$A:$A,1,0)),ISERROR(VLOOKUP(TRIM(MID(G112,FIND(",",G112,FIND(",",G112,FIND(",",G112)+1)+1)+1,999)),ConditionValueTable!$A:$A,1,0))),"컨디션밸류없음",
  ""),
)))))</f>
        <v/>
      </c>
      <c r="L112" s="1">
        <v>0.66666599999999998</v>
      </c>
      <c r="O112" s="7" t="str">
        <f t="shared" ref="O112:O113" ca="1" si="32">IF(NOT(ISBLANK(N112)),N112,
IF(ISBLANK(M112),"",
VLOOKUP(M112,OFFSET(INDIRECT("$A:$B"),0,MATCH(M$1&amp;"_Verify",INDIRECT("$1:$1"),0)-1),2,0)
))</f>
        <v/>
      </c>
      <c r="S112" s="7" t="str">
        <f t="shared" ref="S112:S113" ca="1" si="33">IF(NOT(ISBLANK(R112)),R112,
IF(ISBLANK(Q112),"",
VLOOKUP(Q112,OFFSET(INDIRECT("$A:$B"),0,MATCH(Q$1&amp;"_Verify",INDIRECT("$1:$1"),0)-1),2,0)
))</f>
        <v/>
      </c>
    </row>
    <row r="113" spans="1:19" x14ac:dyDescent="0.3">
      <c r="A113" s="1" t="str">
        <f t="shared" si="31"/>
        <v>LP_HealChanceBoost_03</v>
      </c>
      <c r="B113" s="1" t="s">
        <v>178</v>
      </c>
      <c r="C113" s="1" t="str">
        <f>IF(ISERROR(VLOOKUP(B113,AffectorValueTable!$A:$A,1,0)),"어펙터밸류없음","")</f>
        <v/>
      </c>
      <c r="D113" s="1">
        <v>3</v>
      </c>
      <c r="E113" s="1" t="str">
        <f>VLOOKUP($B113,AffectorValueTable!$1:$1048576,MATCH(AffectorValueTable!$B$1,AffectorValueTable!$1:$1,0),0)</f>
        <v>DropAdjust</v>
      </c>
      <c r="H113" s="1" t="str">
        <f>IF(ISBLANK(G113),"",
IF(ISERROR(FIND(",",G113)),
  IF(ISERROR(VLOOKUP(G113,ConditionValueTable!$A:$A,1,0)),"컨디션밸류없음",
  ""),
IF(ISERROR(FIND(",",G113,FIND(",",G113)+1)),
  IF(OR(ISERROR(VLOOKUP(LEFT(G113,FIND(",",G113)-1),ConditionValueTable!$A:$A,1,0)),ISERROR(VLOOKUP(TRIM(MID(G113,FIND(",",G113)+1,999)),ConditionValueTable!$A:$A,1,0))),"컨디션밸류없음",
  ""),
IF(ISERROR(FIND(",",G113,FIND(",",G113,FIND(",",G113)+1)+1)),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+1,999)),ConditionValueTable!$A:$A,1,0))),"컨디션밸류없음",
  ""),
IF(ISERROR(FIND(",",G113,FIND(",",G113,FIND(",",G113,FIND(",",G113)+1)+1)+1)),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FIND(",",G113,FIND(",",G113,FIND(",",G113)+1)+1)-FIND(",",G113,FIND(",",G113)+1)-1)),ConditionValueTable!$A:$A,1,0)),ISERROR(VLOOKUP(TRIM(MID(G113,FIND(",",G113,FIND(",",G113,FIND(",",G113)+1)+1)+1,999)),ConditionValueTable!$A:$A,1,0))),"컨디션밸류없음",
  ""),
)))))</f>
        <v/>
      </c>
      <c r="L113" s="1">
        <v>1</v>
      </c>
      <c r="O113" s="7" t="str">
        <f t="shared" ca="1" si="32"/>
        <v/>
      </c>
      <c r="S113" s="7" t="str">
        <f t="shared" ca="1" si="33"/>
        <v/>
      </c>
    </row>
    <row r="114" spans="1:19" x14ac:dyDescent="0.3">
      <c r="A114" s="1" t="str">
        <f t="shared" si="30"/>
        <v>LP_MonsterThrough_01</v>
      </c>
      <c r="B114" s="1" t="s">
        <v>179</v>
      </c>
      <c r="C114" s="1" t="str">
        <f>IF(ISERROR(VLOOKUP(B114,AffectorValueTable!$A:$A,1,0)),"어펙터밸류없음","")</f>
        <v/>
      </c>
      <c r="D114" s="1">
        <v>1</v>
      </c>
      <c r="E114" s="1" t="str">
        <f>VLOOKUP($B114,AffectorValueTable!$1:$1048576,MATCH(AffectorValueTable!$B$1,AffectorValueTable!$1:$1,0),0)</f>
        <v>MonsterThroughHitObject</v>
      </c>
      <c r="H114" s="1" t="str">
        <f>IF(ISBLANK(G114),"",
IF(ISERROR(FIND(",",G114)),
  IF(ISERROR(VLOOKUP(G114,ConditionValueTable!$A:$A,1,0)),"컨디션밸류없음",
  ""),
IF(ISERROR(FIND(",",G114,FIND(",",G114)+1)),
  IF(OR(ISERROR(VLOOKUP(LEFT(G114,FIND(",",G114)-1),ConditionValueTable!$A:$A,1,0)),ISERROR(VLOOKUP(TRIM(MID(G114,FIND(",",G114)+1,999)),ConditionValueTable!$A:$A,1,0))),"컨디션밸류없음",
  ""),
IF(ISERROR(FIND(",",G114,FIND(",",G114,FIND(",",G114)+1)+1)),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+1,999)),ConditionValueTable!$A:$A,1,0))),"컨디션밸류없음",
  ""),
IF(ISERROR(FIND(",",G114,FIND(",",G114,FIND(",",G114,FIND(",",G114)+1)+1)+1)),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FIND(",",G114,FIND(",",G114,FIND(",",G114)+1)+1)-FIND(",",G114,FIND(",",G114)+1)-1)),ConditionValueTable!$A:$A,1,0)),ISERROR(VLOOKUP(TRIM(MID(G114,FIND(",",G114,FIND(",",G114,FIND(",",G114)+1)+1)+1,999)),ConditionValueTable!$A:$A,1,0))),"컨디션밸류없음",
  ""),
)))))</f>
        <v/>
      </c>
      <c r="N114" s="1">
        <v>1</v>
      </c>
      <c r="O114" s="7">
        <f t="shared" ca="1" si="24"/>
        <v>1</v>
      </c>
      <c r="S114" s="7" t="str">
        <f t="shared" ca="1" si="25"/>
        <v/>
      </c>
    </row>
    <row r="115" spans="1:19" x14ac:dyDescent="0.3">
      <c r="A115" s="1" t="str">
        <f t="shared" si="30"/>
        <v>LP_MonsterThrough_02</v>
      </c>
      <c r="B115" s="1" t="s">
        <v>179</v>
      </c>
      <c r="C115" s="1" t="str">
        <f>IF(ISERROR(VLOOKUP(B115,AffectorValueTable!$A:$A,1,0)),"어펙터밸류없음","")</f>
        <v/>
      </c>
      <c r="D115" s="1">
        <v>2</v>
      </c>
      <c r="E115" s="1" t="str">
        <f>VLOOKUP($B115,AffectorValueTable!$1:$1048576,MATCH(AffectorValueTable!$B$1,AffectorValueTable!$1:$1,0),0)</f>
        <v>MonsterThroughHitObject</v>
      </c>
      <c r="H115" s="1" t="str">
        <f>IF(ISBLANK(G115),"",
IF(ISERROR(FIND(",",G115)),
  IF(ISERROR(VLOOKUP(G115,ConditionValueTable!$A:$A,1,0)),"컨디션밸류없음",
  ""),
IF(ISERROR(FIND(",",G115,FIND(",",G115)+1)),
  IF(OR(ISERROR(VLOOKUP(LEFT(G115,FIND(",",G115)-1),ConditionValueTable!$A:$A,1,0)),ISERROR(VLOOKUP(TRIM(MID(G115,FIND(",",G115)+1,999)),ConditionValueTable!$A:$A,1,0))),"컨디션밸류없음",
  ""),
IF(ISERROR(FIND(",",G115,FIND(",",G115,FIND(",",G115)+1)+1)),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+1,999)),ConditionValueTable!$A:$A,1,0))),"컨디션밸류없음",
  ""),
IF(ISERROR(FIND(",",G115,FIND(",",G115,FIND(",",G115,FIND(",",G115)+1)+1)+1)),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FIND(",",G115,FIND(",",G115,FIND(",",G115)+1)+1)-FIND(",",G115,FIND(",",G115)+1)-1)),ConditionValueTable!$A:$A,1,0)),ISERROR(VLOOKUP(TRIM(MID(G115,FIND(",",G115,FIND(",",G115,FIND(",",G115)+1)+1)+1,999)),ConditionValueTable!$A:$A,1,0))),"컨디션밸류없음",
  ""),
)))))</f>
        <v/>
      </c>
      <c r="N115" s="1">
        <v>2</v>
      </c>
      <c r="O115" s="7">
        <f t="shared" ca="1" si="24"/>
        <v>2</v>
      </c>
      <c r="S115" s="7" t="str">
        <f t="shared" ca="1" si="25"/>
        <v/>
      </c>
    </row>
    <row r="116" spans="1:19" x14ac:dyDescent="0.3">
      <c r="A116" s="1" t="str">
        <f t="shared" si="30"/>
        <v>LP_Ricochet_01</v>
      </c>
      <c r="B116" s="1" t="s">
        <v>180</v>
      </c>
      <c r="C116" s="1" t="str">
        <f>IF(ISERROR(VLOOKUP(B116,AffectorValueTable!$A:$A,1,0)),"어펙터밸류없음","")</f>
        <v/>
      </c>
      <c r="D116" s="1">
        <v>1</v>
      </c>
      <c r="E116" s="1" t="str">
        <f>VLOOKUP($B116,AffectorValueTable!$1:$1048576,MATCH(AffectorValueTable!$B$1,AffectorValueTable!$1:$1,0),0)</f>
        <v>RicochetHitObject</v>
      </c>
      <c r="H116" s="1" t="str">
        <f>IF(ISBLANK(G116),"",
IF(ISERROR(FIND(",",G116)),
  IF(ISERROR(VLOOKUP(G116,ConditionValueTable!$A:$A,1,0)),"컨디션밸류없음",
  ""),
IF(ISERROR(FIND(",",G116,FIND(",",G116)+1)),
  IF(OR(ISERROR(VLOOKUP(LEFT(G116,FIND(",",G116)-1),ConditionValueTable!$A:$A,1,0)),ISERROR(VLOOKUP(TRIM(MID(G116,FIND(",",G116)+1,999)),ConditionValueTable!$A:$A,1,0))),"컨디션밸류없음",
  ""),
IF(ISERROR(FIND(",",G116,FIND(",",G116,FIND(",",G116)+1)+1)),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+1,999)),ConditionValueTable!$A:$A,1,0))),"컨디션밸류없음",
  ""),
IF(ISERROR(FIND(",",G116,FIND(",",G116,FIND(",",G116,FIND(",",G116)+1)+1)+1)),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FIND(",",G116,FIND(",",G116,FIND(",",G116)+1)+1)-FIND(",",G116,FIND(",",G116)+1)-1)),ConditionValueTable!$A:$A,1,0)),ISERROR(VLOOKUP(TRIM(MID(G116,FIND(",",G116,FIND(",",G116,FIND(",",G116)+1)+1)+1,999)),ConditionValueTable!$A:$A,1,0))),"컨디션밸류없음",
  ""),
)))))</f>
        <v/>
      </c>
      <c r="N116" s="1">
        <v>1</v>
      </c>
      <c r="O116" s="7">
        <f t="shared" ca="1" si="24"/>
        <v>1</v>
      </c>
      <c r="S116" s="7" t="str">
        <f t="shared" ca="1" si="25"/>
        <v/>
      </c>
    </row>
    <row r="117" spans="1:19" x14ac:dyDescent="0.3">
      <c r="A117" s="1" t="str">
        <f t="shared" si="30"/>
        <v>LP_Ricochet_02</v>
      </c>
      <c r="B117" s="1" t="s">
        <v>180</v>
      </c>
      <c r="C117" s="1" t="str">
        <f>IF(ISERROR(VLOOKUP(B117,AffectorValueTable!$A:$A,1,0)),"어펙터밸류없음","")</f>
        <v/>
      </c>
      <c r="D117" s="1">
        <v>2</v>
      </c>
      <c r="E117" s="1" t="str">
        <f>VLOOKUP($B117,AffectorValueTable!$1:$1048576,MATCH(AffectorValueTable!$B$1,AffectorValueTable!$1:$1,0),0)</f>
        <v>RicochetHitObject</v>
      </c>
      <c r="H117" s="1" t="str">
        <f>IF(ISBLANK(G117),"",
IF(ISERROR(FIND(",",G117)),
  IF(ISERROR(VLOOKUP(G117,ConditionValueTable!$A:$A,1,0)),"컨디션밸류없음",
  ""),
IF(ISERROR(FIND(",",G117,FIND(",",G117)+1)),
  IF(OR(ISERROR(VLOOKUP(LEFT(G117,FIND(",",G117)-1),ConditionValueTable!$A:$A,1,0)),ISERROR(VLOOKUP(TRIM(MID(G117,FIND(",",G117)+1,999)),ConditionValueTable!$A:$A,1,0))),"컨디션밸류없음",
  ""),
IF(ISERROR(FIND(",",G117,FIND(",",G117,FIND(",",G117)+1)+1)),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+1,999)),ConditionValueTable!$A:$A,1,0))),"컨디션밸류없음",
  ""),
IF(ISERROR(FIND(",",G117,FIND(",",G117,FIND(",",G117,FIND(",",G117)+1)+1)+1)),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FIND(",",G117,FIND(",",G117,FIND(",",G117)+1)+1)-FIND(",",G117,FIND(",",G117)+1)-1)),ConditionValueTable!$A:$A,1,0)),ISERROR(VLOOKUP(TRIM(MID(G117,FIND(",",G117,FIND(",",G117,FIND(",",G117)+1)+1)+1,999)),ConditionValueTable!$A:$A,1,0))),"컨디션밸류없음",
  ""),
)))))</f>
        <v/>
      </c>
      <c r="N117" s="1">
        <v>2</v>
      </c>
      <c r="O117" s="7">
        <f t="shared" ca="1" si="24"/>
        <v>2</v>
      </c>
      <c r="S117" s="7" t="str">
        <f t="shared" ca="1" si="25"/>
        <v/>
      </c>
    </row>
    <row r="118" spans="1:19" x14ac:dyDescent="0.3">
      <c r="A118" s="1" t="str">
        <f t="shared" si="30"/>
        <v>LP_BounceWallQuad_01</v>
      </c>
      <c r="B118" s="1" t="s">
        <v>181</v>
      </c>
      <c r="C118" s="1" t="str">
        <f>IF(ISERROR(VLOOKUP(B118,AffectorValueTable!$A:$A,1,0)),"어펙터밸류없음","")</f>
        <v/>
      </c>
      <c r="D118" s="1">
        <v>1</v>
      </c>
      <c r="E118" s="1" t="str">
        <f>VLOOKUP($B118,AffectorValueTable!$1:$1048576,MATCH(AffectorValueTable!$B$1,AffectorValueTable!$1:$1,0),0)</f>
        <v>BounceWallQuadHitObject</v>
      </c>
      <c r="H118" s="1" t="str">
        <f>IF(ISBLANK(G118),"",
IF(ISERROR(FIND(",",G118)),
  IF(ISERROR(VLOOKUP(G118,ConditionValueTable!$A:$A,1,0)),"컨디션밸류없음",
  ""),
IF(ISERROR(FIND(",",G118,FIND(",",G118)+1)),
  IF(OR(ISERROR(VLOOKUP(LEFT(G118,FIND(",",G118)-1),ConditionValueTable!$A:$A,1,0)),ISERROR(VLOOKUP(TRIM(MID(G118,FIND(",",G118)+1,999)),ConditionValueTable!$A:$A,1,0))),"컨디션밸류없음",
  ""),
IF(ISERROR(FIND(",",G118,FIND(",",G118,FIND(",",G118)+1)+1)),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+1,999)),ConditionValueTable!$A:$A,1,0))),"컨디션밸류없음",
  ""),
IF(ISERROR(FIND(",",G118,FIND(",",G118,FIND(",",G118,FIND(",",G118)+1)+1)+1)),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FIND(",",G118,FIND(",",G118,FIND(",",G118)+1)+1)-FIND(",",G118,FIND(",",G118)+1)-1)),ConditionValueTable!$A:$A,1,0)),ISERROR(VLOOKUP(TRIM(MID(G118,FIND(",",G118,FIND(",",G118,FIND(",",G118)+1)+1)+1,999)),ConditionValueTable!$A:$A,1,0))),"컨디션밸류없음",
  ""),
)))))</f>
        <v/>
      </c>
      <c r="N118" s="1">
        <v>1</v>
      </c>
      <c r="O118" s="7">
        <f t="shared" ca="1" si="24"/>
        <v>1</v>
      </c>
      <c r="S118" s="7" t="str">
        <f t="shared" ca="1" si="25"/>
        <v/>
      </c>
    </row>
    <row r="119" spans="1:19" x14ac:dyDescent="0.3">
      <c r="A119" s="1" t="str">
        <f t="shared" si="30"/>
        <v>LP_BounceWallQuad_02</v>
      </c>
      <c r="B119" s="1" t="s">
        <v>181</v>
      </c>
      <c r="C119" s="1" t="str">
        <f>IF(ISERROR(VLOOKUP(B119,AffectorValueTable!$A:$A,1,0)),"어펙터밸류없음","")</f>
        <v/>
      </c>
      <c r="D119" s="1">
        <v>2</v>
      </c>
      <c r="E119" s="1" t="str">
        <f>VLOOKUP($B119,AffectorValueTable!$1:$1048576,MATCH(AffectorValueTable!$B$1,AffectorValueTable!$1:$1,0),0)</f>
        <v>BounceWallQuadHitObject</v>
      </c>
      <c r="H119" s="1" t="str">
        <f>IF(ISBLANK(G119),"",
IF(ISERROR(FIND(",",G119)),
  IF(ISERROR(VLOOKUP(G119,ConditionValueTable!$A:$A,1,0)),"컨디션밸류없음",
  ""),
IF(ISERROR(FIND(",",G119,FIND(",",G119)+1)),
  IF(OR(ISERROR(VLOOKUP(LEFT(G119,FIND(",",G119)-1),ConditionValueTable!$A:$A,1,0)),ISERROR(VLOOKUP(TRIM(MID(G119,FIND(",",G119)+1,999)),ConditionValueTable!$A:$A,1,0))),"컨디션밸류없음",
  ""),
IF(ISERROR(FIND(",",G119,FIND(",",G119,FIND(",",G119)+1)+1)),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+1,999)),ConditionValueTable!$A:$A,1,0))),"컨디션밸류없음",
  ""),
IF(ISERROR(FIND(",",G119,FIND(",",G119,FIND(",",G119,FIND(",",G119)+1)+1)+1)),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FIND(",",G119,FIND(",",G119,FIND(",",G119)+1)+1)-FIND(",",G119,FIND(",",G119)+1)-1)),ConditionValueTable!$A:$A,1,0)),ISERROR(VLOOKUP(TRIM(MID(G119,FIND(",",G119,FIND(",",G119,FIND(",",G119)+1)+1)+1,999)),ConditionValueTable!$A:$A,1,0))),"컨디션밸류없음",
  ""),
)))))</f>
        <v/>
      </c>
      <c r="N119" s="1">
        <v>2</v>
      </c>
      <c r="O119" s="7">
        <f t="shared" ca="1" si="24"/>
        <v>2</v>
      </c>
      <c r="S119" s="7" t="str">
        <f t="shared" ca="1" si="25"/>
        <v/>
      </c>
    </row>
    <row r="120" spans="1:19" x14ac:dyDescent="0.3">
      <c r="A120" s="1" t="str">
        <f t="shared" si="30"/>
        <v>LP_Parallel_01</v>
      </c>
      <c r="B120" s="1" t="s">
        <v>182</v>
      </c>
      <c r="C120" s="1" t="str">
        <f>IF(ISERROR(VLOOKUP(B120,AffectorValueTable!$A:$A,1,0)),"어펙터밸류없음","")</f>
        <v/>
      </c>
      <c r="D120" s="1">
        <v>1</v>
      </c>
      <c r="E120" s="1" t="str">
        <f>VLOOKUP($B120,AffectorValueTable!$1:$1048576,MATCH(AffectorValueTable!$B$1,AffectorValueTable!$1:$1,0),0)</f>
        <v>ParallelHitObject</v>
      </c>
      <c r="H120" s="1" t="str">
        <f>IF(ISBLANK(G120),"",
IF(ISERROR(FIND(",",G120)),
  IF(ISERROR(VLOOKUP(G120,ConditionValueTable!$A:$A,1,0)),"컨디션밸류없음",
  ""),
IF(ISERROR(FIND(",",G120,FIND(",",G120)+1)),
  IF(OR(ISERROR(VLOOKUP(LEFT(G120,FIND(",",G120)-1),ConditionValueTable!$A:$A,1,0)),ISERROR(VLOOKUP(TRIM(MID(G120,FIND(",",G120)+1,999)),ConditionValueTable!$A:$A,1,0))),"컨디션밸류없음",
  ""),
IF(ISERROR(FIND(",",G120,FIND(",",G120,FIND(",",G120)+1)+1)),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+1,999)),ConditionValueTable!$A:$A,1,0))),"컨디션밸류없음",
  ""),
IF(ISERROR(FIND(",",G120,FIND(",",G120,FIND(",",G120,FIND(",",G120)+1)+1)+1)),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FIND(",",G120,FIND(",",G120,FIND(",",G120)+1)+1)-FIND(",",G120,FIND(",",G120)+1)-1)),ConditionValueTable!$A:$A,1,0)),ISERROR(VLOOKUP(TRIM(MID(G120,FIND(",",G120,FIND(",",G120,FIND(",",G120)+1)+1)+1,999)),ConditionValueTable!$A:$A,1,0))),"컨디션밸류없음",
  ""),
)))))</f>
        <v/>
      </c>
      <c r="J120" s="1">
        <v>0.6</v>
      </c>
      <c r="N120" s="1">
        <v>2</v>
      </c>
      <c r="O120" s="7">
        <f t="shared" ca="1" si="24"/>
        <v>2</v>
      </c>
      <c r="S120" s="7" t="str">
        <f t="shared" ca="1" si="25"/>
        <v/>
      </c>
    </row>
    <row r="121" spans="1:19" x14ac:dyDescent="0.3">
      <c r="A121" s="1" t="str">
        <f t="shared" si="30"/>
        <v>LP_Parallel_02</v>
      </c>
      <c r="B121" s="1" t="s">
        <v>182</v>
      </c>
      <c r="C121" s="1" t="str">
        <f>IF(ISERROR(VLOOKUP(B121,AffectorValueTable!$A:$A,1,0)),"어펙터밸류없음","")</f>
        <v/>
      </c>
      <c r="D121" s="1">
        <v>2</v>
      </c>
      <c r="E121" s="1" t="str">
        <f>VLOOKUP($B121,AffectorValueTable!$1:$1048576,MATCH(AffectorValueTable!$B$1,AffectorValueTable!$1:$1,0),0)</f>
        <v>ParallelHitObject</v>
      </c>
      <c r="H121" s="1" t="str">
        <f>IF(ISBLANK(G121),"",
IF(ISERROR(FIND(",",G121)),
  IF(ISERROR(VLOOKUP(G121,ConditionValueTable!$A:$A,1,0)),"컨디션밸류없음",
  ""),
IF(ISERROR(FIND(",",G121,FIND(",",G121)+1)),
  IF(OR(ISERROR(VLOOKUP(LEFT(G121,FIND(",",G121)-1),ConditionValueTable!$A:$A,1,0)),ISERROR(VLOOKUP(TRIM(MID(G121,FIND(",",G121)+1,999)),ConditionValueTable!$A:$A,1,0))),"컨디션밸류없음",
  ""),
IF(ISERROR(FIND(",",G121,FIND(",",G121,FIND(",",G121)+1)+1)),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+1,999)),ConditionValueTable!$A:$A,1,0))),"컨디션밸류없음",
  ""),
IF(ISERROR(FIND(",",G121,FIND(",",G121,FIND(",",G121,FIND(",",G121)+1)+1)+1)),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FIND(",",G121,FIND(",",G121,FIND(",",G121)+1)+1)-FIND(",",G121,FIND(",",G121)+1)-1)),ConditionValueTable!$A:$A,1,0)),ISERROR(VLOOKUP(TRIM(MID(G121,FIND(",",G121,FIND(",",G121,FIND(",",G121)+1)+1)+1,999)),ConditionValueTable!$A:$A,1,0))),"컨디션밸류없음",
  ""),
)))))</f>
        <v/>
      </c>
      <c r="J121" s="1">
        <v>0.6</v>
      </c>
      <c r="N121" s="1">
        <v>3</v>
      </c>
      <c r="O121" s="7">
        <f t="shared" ca="1" si="24"/>
        <v>3</v>
      </c>
      <c r="S121" s="7" t="str">
        <f t="shared" ca="1" si="25"/>
        <v/>
      </c>
    </row>
    <row r="122" spans="1:19" x14ac:dyDescent="0.3">
      <c r="A122" s="1" t="str">
        <f t="shared" si="30"/>
        <v>LP_DiagonalNwayGenerator_01</v>
      </c>
      <c r="B122" s="1" t="s">
        <v>183</v>
      </c>
      <c r="C122" s="1" t="str">
        <f>IF(ISERROR(VLOOKUP(B122,AffectorValueTable!$A:$A,1,0)),"어펙터밸류없음","")</f>
        <v/>
      </c>
      <c r="D122" s="1">
        <v>1</v>
      </c>
      <c r="E122" s="1" t="str">
        <f>VLOOKUP($B122,AffectorValueTable!$1:$1048576,MATCH(AffectorValueTable!$B$1,AffectorValueTable!$1:$1,0),0)</f>
        <v>DiagonalNwayGenerator</v>
      </c>
      <c r="H122" s="1" t="str">
        <f>IF(ISBLANK(G122),"",
IF(ISERROR(FIND(",",G122)),
  IF(ISERROR(VLOOKUP(G122,ConditionValueTable!$A:$A,1,0)),"컨디션밸류없음",
  ""),
IF(ISERROR(FIND(",",G122,FIND(",",G122)+1)),
  IF(OR(ISERROR(VLOOKUP(LEFT(G122,FIND(",",G122)-1),ConditionValueTable!$A:$A,1,0)),ISERROR(VLOOKUP(TRIM(MID(G122,FIND(",",G122)+1,999)),ConditionValueTable!$A:$A,1,0))),"컨디션밸류없음",
  ""),
IF(ISERROR(FIND(",",G122,FIND(",",G122,FIND(",",G122)+1)+1)),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+1,999)),ConditionValueTable!$A:$A,1,0))),"컨디션밸류없음",
  ""),
IF(ISERROR(FIND(",",G122,FIND(",",G122,FIND(",",G122,FIND(",",G122)+1)+1)+1)),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FIND(",",G122,FIND(",",G122,FIND(",",G122)+1)+1)-FIND(",",G122,FIND(",",G122)+1)-1)),ConditionValueTable!$A:$A,1,0)),ISERROR(VLOOKUP(TRIM(MID(G122,FIND(",",G122,FIND(",",G122,FIND(",",G122)+1)+1)+1,999)),ConditionValueTable!$A:$A,1,0))),"컨디션밸류없음",
  ""),
)))))</f>
        <v/>
      </c>
      <c r="N122" s="1">
        <v>1</v>
      </c>
      <c r="O122" s="7">
        <f t="shared" ca="1" si="24"/>
        <v>1</v>
      </c>
      <c r="S122" s="7" t="str">
        <f t="shared" ca="1" si="25"/>
        <v/>
      </c>
    </row>
    <row r="123" spans="1:19" x14ac:dyDescent="0.3">
      <c r="A123" s="1" t="str">
        <f t="shared" si="30"/>
        <v>LP_DiagonalNwayGenerator_02</v>
      </c>
      <c r="B123" s="1" t="s">
        <v>183</v>
      </c>
      <c r="C123" s="1" t="str">
        <f>IF(ISERROR(VLOOKUP(B123,AffectorValueTable!$A:$A,1,0)),"어펙터밸류없음","")</f>
        <v/>
      </c>
      <c r="D123" s="1">
        <v>2</v>
      </c>
      <c r="E123" s="1" t="str">
        <f>VLOOKUP($B123,AffectorValueTable!$1:$1048576,MATCH(AffectorValueTable!$B$1,AffectorValueTable!$1:$1,0),0)</f>
        <v>DiagonalNwayGenerator</v>
      </c>
      <c r="H123" s="1" t="str">
        <f>IF(ISBLANK(G123),"",
IF(ISERROR(FIND(",",G123)),
  IF(ISERROR(VLOOKUP(G123,ConditionValueTable!$A:$A,1,0)),"컨디션밸류없음",
  ""),
IF(ISERROR(FIND(",",G123,FIND(",",G123)+1)),
  IF(OR(ISERROR(VLOOKUP(LEFT(G123,FIND(",",G123)-1),ConditionValueTable!$A:$A,1,0)),ISERROR(VLOOKUP(TRIM(MID(G123,FIND(",",G123)+1,999)),ConditionValueTable!$A:$A,1,0))),"컨디션밸류없음",
  ""),
IF(ISERROR(FIND(",",G123,FIND(",",G123,FIND(",",G123)+1)+1)),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+1,999)),ConditionValueTable!$A:$A,1,0))),"컨디션밸류없음",
  ""),
IF(ISERROR(FIND(",",G123,FIND(",",G123,FIND(",",G123,FIND(",",G123)+1)+1)+1)),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FIND(",",G123,FIND(",",G123,FIND(",",G123)+1)+1)-FIND(",",G123,FIND(",",G123)+1)-1)),ConditionValueTable!$A:$A,1,0)),ISERROR(VLOOKUP(TRIM(MID(G123,FIND(",",G123,FIND(",",G123,FIND(",",G123)+1)+1)+1,999)),ConditionValueTable!$A:$A,1,0))),"컨디션밸류없음",
  ""),
)))))</f>
        <v/>
      </c>
      <c r="N123" s="1">
        <v>2</v>
      </c>
      <c r="O123" s="7">
        <f t="shared" ca="1" si="24"/>
        <v>2</v>
      </c>
      <c r="S123" s="7" t="str">
        <f t="shared" ca="1" si="25"/>
        <v/>
      </c>
    </row>
    <row r="124" spans="1:19" x14ac:dyDescent="0.3">
      <c r="A124" s="1" t="str">
        <f t="shared" si="30"/>
        <v>LP_LeftRightNwayGenerator_01</v>
      </c>
      <c r="B124" s="1" t="s">
        <v>184</v>
      </c>
      <c r="C124" s="1" t="str">
        <f>IF(ISERROR(VLOOKUP(B124,AffectorValueTable!$A:$A,1,0)),"어펙터밸류없음","")</f>
        <v/>
      </c>
      <c r="D124" s="1">
        <v>1</v>
      </c>
      <c r="E124" s="1" t="str">
        <f>VLOOKUP($B124,AffectorValueTable!$1:$1048576,MATCH(AffectorValueTable!$B$1,AffectorValueTable!$1:$1,0),0)</f>
        <v>LeftRightNwayGenerator</v>
      </c>
      <c r="H124" s="1" t="str">
        <f>IF(ISBLANK(G124),"",
IF(ISERROR(FIND(",",G124)),
  IF(ISERROR(VLOOKUP(G124,ConditionValueTable!$A:$A,1,0)),"컨디션밸류없음",
  ""),
IF(ISERROR(FIND(",",G124,FIND(",",G124)+1)),
  IF(OR(ISERROR(VLOOKUP(LEFT(G124,FIND(",",G124)-1),ConditionValueTable!$A:$A,1,0)),ISERROR(VLOOKUP(TRIM(MID(G124,FIND(",",G124)+1,999)),ConditionValueTable!$A:$A,1,0))),"컨디션밸류없음",
  ""),
IF(ISERROR(FIND(",",G124,FIND(",",G124,FIND(",",G124)+1)+1)),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+1,999)),ConditionValueTable!$A:$A,1,0))),"컨디션밸류없음",
  ""),
IF(ISERROR(FIND(",",G124,FIND(",",G124,FIND(",",G124,FIND(",",G124)+1)+1)+1)),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FIND(",",G124,FIND(",",G124,FIND(",",G124)+1)+1)-FIND(",",G124,FIND(",",G124)+1)-1)),ConditionValueTable!$A:$A,1,0)),ISERROR(VLOOKUP(TRIM(MID(G124,FIND(",",G124,FIND(",",G124,FIND(",",G124)+1)+1)+1,999)),ConditionValueTable!$A:$A,1,0))),"컨디션밸류없음",
  ""),
)))))</f>
        <v/>
      </c>
      <c r="N124" s="1">
        <v>1</v>
      </c>
      <c r="O124" s="7">
        <f t="shared" ca="1" si="24"/>
        <v>1</v>
      </c>
      <c r="S124" s="7" t="str">
        <f t="shared" ca="1" si="25"/>
        <v/>
      </c>
    </row>
    <row r="125" spans="1:19" x14ac:dyDescent="0.3">
      <c r="A125" s="1" t="str">
        <f t="shared" si="30"/>
        <v>LP_LeftRightNwayGenerator_02</v>
      </c>
      <c r="B125" s="1" t="s">
        <v>184</v>
      </c>
      <c r="C125" s="1" t="str">
        <f>IF(ISERROR(VLOOKUP(B125,AffectorValueTable!$A:$A,1,0)),"어펙터밸류없음","")</f>
        <v/>
      </c>
      <c r="D125" s="1">
        <v>2</v>
      </c>
      <c r="E125" s="1" t="str">
        <f>VLOOKUP($B125,AffectorValueTable!$1:$1048576,MATCH(AffectorValueTable!$B$1,AffectorValueTable!$1:$1,0),0)</f>
        <v>LeftRightNwayGenerator</v>
      </c>
      <c r="H125" s="1" t="str">
        <f>IF(ISBLANK(G125),"",
IF(ISERROR(FIND(",",G125)),
  IF(ISERROR(VLOOKUP(G125,ConditionValueTable!$A:$A,1,0)),"컨디션밸류없음",
  ""),
IF(ISERROR(FIND(",",G125,FIND(",",G125)+1)),
  IF(OR(ISERROR(VLOOKUP(LEFT(G125,FIND(",",G125)-1),ConditionValueTable!$A:$A,1,0)),ISERROR(VLOOKUP(TRIM(MID(G125,FIND(",",G125)+1,999)),ConditionValueTable!$A:$A,1,0))),"컨디션밸류없음",
  ""),
IF(ISERROR(FIND(",",G125,FIND(",",G125,FIND(",",G125)+1)+1)),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+1,999)),ConditionValueTable!$A:$A,1,0))),"컨디션밸류없음",
  ""),
IF(ISERROR(FIND(",",G125,FIND(",",G125,FIND(",",G125,FIND(",",G125)+1)+1)+1)),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FIND(",",G125,FIND(",",G125,FIND(",",G125)+1)+1)-FIND(",",G125,FIND(",",G125)+1)-1)),ConditionValueTable!$A:$A,1,0)),ISERROR(VLOOKUP(TRIM(MID(G125,FIND(",",G125,FIND(",",G125,FIND(",",G125)+1)+1)+1,999)),ConditionValueTable!$A:$A,1,0))),"컨디션밸류없음",
  ""),
)))))</f>
        <v/>
      </c>
      <c r="N125" s="1">
        <v>2</v>
      </c>
      <c r="O125" s="7">
        <f t="shared" ca="1" si="24"/>
        <v>2</v>
      </c>
      <c r="S125" s="7" t="str">
        <f t="shared" ca="1" si="25"/>
        <v/>
      </c>
    </row>
    <row r="126" spans="1:19" x14ac:dyDescent="0.3">
      <c r="A126" s="1" t="str">
        <f t="shared" si="30"/>
        <v>LP_BackNwayGenerator_01</v>
      </c>
      <c r="B126" s="1" t="s">
        <v>185</v>
      </c>
      <c r="C126" s="1" t="str">
        <f>IF(ISERROR(VLOOKUP(B126,AffectorValueTable!$A:$A,1,0)),"어펙터밸류없음","")</f>
        <v/>
      </c>
      <c r="D126" s="1">
        <v>1</v>
      </c>
      <c r="E126" s="1" t="str">
        <f>VLOOKUP($B126,AffectorValueTable!$1:$1048576,MATCH(AffectorValueTable!$B$1,AffectorValueTable!$1:$1,0),0)</f>
        <v>BackNwayGenerator</v>
      </c>
      <c r="H126" s="1" t="str">
        <f>IF(ISBLANK(G126),"",
IF(ISERROR(FIND(",",G126)),
  IF(ISERROR(VLOOKUP(G126,ConditionValueTable!$A:$A,1,0)),"컨디션밸류없음",
  ""),
IF(ISERROR(FIND(",",G126,FIND(",",G126)+1)),
  IF(OR(ISERROR(VLOOKUP(LEFT(G126,FIND(",",G126)-1),ConditionValueTable!$A:$A,1,0)),ISERROR(VLOOKUP(TRIM(MID(G126,FIND(",",G126)+1,999)),ConditionValueTable!$A:$A,1,0))),"컨디션밸류없음",
  ""),
IF(ISERROR(FIND(",",G126,FIND(",",G126,FIND(",",G126)+1)+1)),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+1,999)),ConditionValueTable!$A:$A,1,0))),"컨디션밸류없음",
  ""),
IF(ISERROR(FIND(",",G126,FIND(",",G126,FIND(",",G126,FIND(",",G126)+1)+1)+1)),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FIND(",",G126,FIND(",",G126,FIND(",",G126)+1)+1)-FIND(",",G126,FIND(",",G126)+1)-1)),ConditionValueTable!$A:$A,1,0)),ISERROR(VLOOKUP(TRIM(MID(G126,FIND(",",G126,FIND(",",G126,FIND(",",G126)+1)+1)+1,999)),ConditionValueTable!$A:$A,1,0))),"컨디션밸류없음",
  ""),
)))))</f>
        <v/>
      </c>
      <c r="N126" s="1">
        <v>1</v>
      </c>
      <c r="O126" s="7">
        <f t="shared" ca="1" si="24"/>
        <v>1</v>
      </c>
      <c r="S126" s="7" t="str">
        <f t="shared" ca="1" si="25"/>
        <v/>
      </c>
    </row>
    <row r="127" spans="1:19" x14ac:dyDescent="0.3">
      <c r="A127" s="1" t="str">
        <f t="shared" si="30"/>
        <v>LP_BackNwayGenerator_02</v>
      </c>
      <c r="B127" s="1" t="s">
        <v>185</v>
      </c>
      <c r="C127" s="1" t="str">
        <f>IF(ISERROR(VLOOKUP(B127,AffectorValueTable!$A:$A,1,0)),"어펙터밸류없음","")</f>
        <v/>
      </c>
      <c r="D127" s="1">
        <v>2</v>
      </c>
      <c r="E127" s="1" t="str">
        <f>VLOOKUP($B127,AffectorValueTable!$1:$1048576,MATCH(AffectorValueTable!$B$1,AffectorValueTable!$1:$1,0),0)</f>
        <v>BackNwayGenerator</v>
      </c>
      <c r="H127" s="1" t="str">
        <f>IF(ISBLANK(G127),"",
IF(ISERROR(FIND(",",G127)),
  IF(ISERROR(VLOOKUP(G127,ConditionValueTable!$A:$A,1,0)),"컨디션밸류없음",
  ""),
IF(ISERROR(FIND(",",G127,FIND(",",G127)+1)),
  IF(OR(ISERROR(VLOOKUP(LEFT(G127,FIND(",",G127)-1),ConditionValueTable!$A:$A,1,0)),ISERROR(VLOOKUP(TRIM(MID(G127,FIND(",",G127)+1,999)),ConditionValueTable!$A:$A,1,0))),"컨디션밸류없음",
  ""),
IF(ISERROR(FIND(",",G127,FIND(",",G127,FIND(",",G127)+1)+1)),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+1,999)),ConditionValueTable!$A:$A,1,0))),"컨디션밸류없음",
  ""),
IF(ISERROR(FIND(",",G127,FIND(",",G127,FIND(",",G127,FIND(",",G127)+1)+1)+1)),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FIND(",",G127,FIND(",",G127,FIND(",",G127)+1)+1)-FIND(",",G127,FIND(",",G127)+1)-1)),ConditionValueTable!$A:$A,1,0)),ISERROR(VLOOKUP(TRIM(MID(G127,FIND(",",G127,FIND(",",G127,FIND(",",G127)+1)+1)+1,999)),ConditionValueTable!$A:$A,1,0))),"컨디션밸류없음",
  ""),
)))))</f>
        <v/>
      </c>
      <c r="N127" s="1">
        <v>2</v>
      </c>
      <c r="O127" s="7">
        <f t="shared" ca="1" si="24"/>
        <v>2</v>
      </c>
      <c r="S127" s="7" t="str">
        <f t="shared" ca="1" si="25"/>
        <v/>
      </c>
    </row>
    <row r="128" spans="1:19" x14ac:dyDescent="0.3">
      <c r="A128" s="1" t="str">
        <f t="shared" si="30"/>
        <v>LP_Repeat_01</v>
      </c>
      <c r="B128" s="1" t="s">
        <v>186</v>
      </c>
      <c r="C128" s="1" t="str">
        <f>IF(ISERROR(VLOOKUP(B128,AffectorValueTable!$A:$A,1,0)),"어펙터밸류없음","")</f>
        <v/>
      </c>
      <c r="D128" s="1">
        <v>1</v>
      </c>
      <c r="E128" s="1" t="str">
        <f>VLOOKUP($B128,AffectorValueTable!$1:$1048576,MATCH(AffectorValueTable!$B$1,AffectorValueTable!$1:$1,0),0)</f>
        <v>RepeatHitObject</v>
      </c>
      <c r="H128" s="1" t="str">
        <f>IF(ISBLANK(G128),"",
IF(ISERROR(FIND(",",G128)),
  IF(ISERROR(VLOOKUP(G128,ConditionValueTable!$A:$A,1,0)),"컨디션밸류없음",
  ""),
IF(ISERROR(FIND(",",G128,FIND(",",G128)+1)),
  IF(OR(ISERROR(VLOOKUP(LEFT(G128,FIND(",",G128)-1),ConditionValueTable!$A:$A,1,0)),ISERROR(VLOOKUP(TRIM(MID(G128,FIND(",",G128)+1,999)),ConditionValueTable!$A:$A,1,0))),"컨디션밸류없음",
  ""),
IF(ISERROR(FIND(",",G128,FIND(",",G128,FIND(",",G128)+1)+1)),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+1,999)),ConditionValueTable!$A:$A,1,0))),"컨디션밸류없음",
  ""),
IF(ISERROR(FIND(",",G128,FIND(",",G128,FIND(",",G128,FIND(",",G128)+1)+1)+1)),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FIND(",",G128,FIND(",",G128,FIND(",",G128)+1)+1)-FIND(",",G128,FIND(",",G128)+1)-1)),ConditionValueTable!$A:$A,1,0)),ISERROR(VLOOKUP(TRIM(MID(G128,FIND(",",G128,FIND(",",G128,FIND(",",G128)+1)+1)+1,999)),ConditionValueTable!$A:$A,1,0))),"컨디션밸류없음",
  ""),
)))))</f>
        <v/>
      </c>
      <c r="J128" s="1">
        <v>0.5</v>
      </c>
      <c r="N128" s="1">
        <v>1</v>
      </c>
      <c r="O128" s="7">
        <f t="shared" ca="1" si="24"/>
        <v>1</v>
      </c>
      <c r="S128" s="7" t="str">
        <f t="shared" ca="1" si="25"/>
        <v/>
      </c>
    </row>
    <row r="129" spans="1:21" x14ac:dyDescent="0.3">
      <c r="A129" s="1" t="str">
        <f t="shared" si="30"/>
        <v>LP_Repeat_02</v>
      </c>
      <c r="B129" s="1" t="s">
        <v>186</v>
      </c>
      <c r="C129" s="1" t="str">
        <f>IF(ISERROR(VLOOKUP(B129,AffectorValueTable!$A:$A,1,0)),"어펙터밸류없음","")</f>
        <v/>
      </c>
      <c r="D129" s="1">
        <v>2</v>
      </c>
      <c r="E129" s="1" t="str">
        <f>VLOOKUP($B129,AffectorValueTable!$1:$1048576,MATCH(AffectorValueTable!$B$1,AffectorValueTable!$1:$1,0),0)</f>
        <v>RepeatHitObject</v>
      </c>
      <c r="H129" s="1" t="str">
        <f>IF(ISBLANK(G129),"",
IF(ISERROR(FIND(",",G129)),
  IF(ISERROR(VLOOKUP(G129,ConditionValueTable!$A:$A,1,0)),"컨디션밸류없음",
  ""),
IF(ISERROR(FIND(",",G129,FIND(",",G129)+1)),
  IF(OR(ISERROR(VLOOKUP(LEFT(G129,FIND(",",G129)-1),ConditionValueTable!$A:$A,1,0)),ISERROR(VLOOKUP(TRIM(MID(G129,FIND(",",G129)+1,999)),ConditionValueTable!$A:$A,1,0))),"컨디션밸류없음",
  ""),
IF(ISERROR(FIND(",",G129,FIND(",",G129,FIND(",",G129)+1)+1)),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+1,999)),ConditionValueTable!$A:$A,1,0))),"컨디션밸류없음",
  ""),
IF(ISERROR(FIND(",",G129,FIND(",",G129,FIND(",",G129,FIND(",",G129)+1)+1)+1)),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FIND(",",G129,FIND(",",G129,FIND(",",G129)+1)+1)-FIND(",",G129,FIND(",",G129)+1)-1)),ConditionValueTable!$A:$A,1,0)),ISERROR(VLOOKUP(TRIM(MID(G129,FIND(",",G129,FIND(",",G129,FIND(",",G129)+1)+1)+1,999)),ConditionValueTable!$A:$A,1,0))),"컨디션밸류없음",
  ""),
)))))</f>
        <v/>
      </c>
      <c r="J129" s="1">
        <v>0.5</v>
      </c>
      <c r="N129" s="1">
        <v>2</v>
      </c>
      <c r="O129" s="7">
        <f t="shared" ca="1" si="24"/>
        <v>2</v>
      </c>
      <c r="S129" s="7" t="str">
        <f t="shared" ca="1" si="25"/>
        <v/>
      </c>
    </row>
    <row r="130" spans="1:21" x14ac:dyDescent="0.3">
      <c r="A130" s="1" t="str">
        <f t="shared" si="30"/>
        <v>LP_HealOnKill_01</v>
      </c>
      <c r="B130" s="1" t="s">
        <v>275</v>
      </c>
      <c r="C130" s="1" t="str">
        <f>IF(ISERROR(VLOOKUP(B130,AffectorValueTable!$A:$A,1,0)),"어펙터밸류없음","")</f>
        <v/>
      </c>
      <c r="D130" s="1">
        <v>1</v>
      </c>
      <c r="E130" s="1" t="str">
        <f>VLOOKUP($B130,AffectorValueTable!$1:$1048576,MATCH(AffectorValueTable!$B$1,AffectorValueTable!$1:$1,0),0)</f>
        <v>CallAffectorValue</v>
      </c>
      <c r="H130" s="1" t="str">
        <f>IF(ISBLANK(G130),"",
IF(ISERROR(FIND(",",G130)),
  IF(ISERROR(VLOOKUP(G130,ConditionValueTable!$A:$A,1,0)),"컨디션밸류없음",
  ""),
IF(ISERROR(FIND(",",G130,FIND(",",G130)+1)),
  IF(OR(ISERROR(VLOOKUP(LEFT(G130,FIND(",",G130)-1),ConditionValueTable!$A:$A,1,0)),ISERROR(VLOOKUP(TRIM(MID(G130,FIND(",",G130)+1,999)),ConditionValueTable!$A:$A,1,0))),"컨디션밸류없음",
  ""),
IF(ISERROR(FIND(",",G130,FIND(",",G130,FIND(",",G130)+1)+1)),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+1,999)),ConditionValueTable!$A:$A,1,0))),"컨디션밸류없음",
  ""),
IF(ISERROR(FIND(",",G130,FIND(",",G130,FIND(",",G130,FIND(",",G130)+1)+1)+1)),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FIND(",",G130,FIND(",",G130,FIND(",",G130)+1)+1)-FIND(",",G130,FIND(",",G130)+1)-1)),ConditionValueTable!$A:$A,1,0)),ISERROR(VLOOKUP(TRIM(MID(G130,FIND(",",G130,FIND(",",G130,FIND(",",G130)+1)+1)+1,999)),ConditionValueTable!$A:$A,1,0))),"컨디션밸류없음",
  ""),
)))))</f>
        <v/>
      </c>
      <c r="I130" s="1">
        <v>-1</v>
      </c>
      <c r="O130" s="7" t="str">
        <f t="shared" ref="O130" ca="1" si="34">IF(NOT(ISBLANK(N130)),N130,
IF(ISBLANK(M130),"",
VLOOKUP(M130,OFFSET(INDIRECT("$A:$B"),0,MATCH(M$1&amp;"_Verify",INDIRECT("$1:$1"),0)-1),2,0)
))</f>
        <v/>
      </c>
      <c r="Q130" s="1" t="s">
        <v>278</v>
      </c>
      <c r="S130" s="7">
        <f t="shared" ca="1" si="25"/>
        <v>6</v>
      </c>
      <c r="U130" s="1" t="s">
        <v>277</v>
      </c>
    </row>
    <row r="131" spans="1:21" x14ac:dyDescent="0.3">
      <c r="A131" s="1" t="str">
        <f t="shared" si="30"/>
        <v>LP_HealOnKill_02</v>
      </c>
      <c r="B131" s="1" t="s">
        <v>275</v>
      </c>
      <c r="C131" s="1" t="str">
        <f>IF(ISERROR(VLOOKUP(B131,AffectorValueTable!$A:$A,1,0)),"어펙터밸류없음","")</f>
        <v/>
      </c>
      <c r="D131" s="1">
        <v>2</v>
      </c>
      <c r="E131" s="1" t="str">
        <f>VLOOKUP($B131,AffectorValueTable!$1:$1048576,MATCH(AffectorValueTable!$B$1,AffectorValueTable!$1:$1,0),0)</f>
        <v>CallAffectorValue</v>
      </c>
      <c r="H131" s="1" t="str">
        <f>IF(ISBLANK(G131),"",
IF(ISERROR(FIND(",",G131)),
  IF(ISERROR(VLOOKUP(G131,ConditionValueTable!$A:$A,1,0)),"컨디션밸류없음",
  ""),
IF(ISERROR(FIND(",",G131,FIND(",",G131)+1)),
  IF(OR(ISERROR(VLOOKUP(LEFT(G131,FIND(",",G131)-1),ConditionValueTable!$A:$A,1,0)),ISERROR(VLOOKUP(TRIM(MID(G131,FIND(",",G131)+1,999)),ConditionValueTable!$A:$A,1,0))),"컨디션밸류없음",
  ""),
IF(ISERROR(FIND(",",G131,FIND(",",G131,FIND(",",G131)+1)+1)),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+1,999)),ConditionValueTable!$A:$A,1,0))),"컨디션밸류없음",
  ""),
IF(ISERROR(FIND(",",G131,FIND(",",G131,FIND(",",G131,FIND(",",G131)+1)+1)+1)),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FIND(",",G131,FIND(",",G131,FIND(",",G131)+1)+1)-FIND(",",G131,FIND(",",G131)+1)-1)),ConditionValueTable!$A:$A,1,0)),ISERROR(VLOOKUP(TRIM(MID(G131,FIND(",",G131,FIND(",",G131,FIND(",",G131)+1)+1)+1,999)),ConditionValueTable!$A:$A,1,0))),"컨디션밸류없음",
  ""),
)))))</f>
        <v/>
      </c>
      <c r="I131" s="1">
        <v>-1</v>
      </c>
      <c r="O131" s="7" t="str">
        <f t="shared" ca="1" si="24"/>
        <v/>
      </c>
      <c r="Q131" s="1" t="s">
        <v>278</v>
      </c>
      <c r="S131" s="7">
        <f t="shared" ca="1" si="25"/>
        <v>6</v>
      </c>
      <c r="U131" s="1" t="s">
        <v>277</v>
      </c>
    </row>
    <row r="132" spans="1:21" x14ac:dyDescent="0.3">
      <c r="A132" s="1" t="str">
        <f t="shared" si="30"/>
        <v>LP_HealOnKill_Heal_01</v>
      </c>
      <c r="B132" s="1" t="s">
        <v>276</v>
      </c>
      <c r="C132" s="1" t="str">
        <f>IF(ISERROR(VLOOKUP(B132,AffectorValueTable!$A:$A,1,0)),"어펙터밸류없음","")</f>
        <v/>
      </c>
      <c r="D132" s="1">
        <v>1</v>
      </c>
      <c r="E132" s="1" t="str">
        <f>VLOOKUP($B132,AffectorValueTable!$1:$1048576,MATCH(AffectorValueTable!$B$1,AffectorValueTable!$1:$1,0),0)</f>
        <v>Heal</v>
      </c>
      <c r="H132" s="1" t="str">
        <f>IF(ISBLANK(G132),"",
IF(ISERROR(FIND(",",G132)),
  IF(ISERROR(VLOOKUP(G132,ConditionValueTable!$A:$A,1,0)),"컨디션밸류없음",
  ""),
IF(ISERROR(FIND(",",G132,FIND(",",G132)+1)),
  IF(OR(ISERROR(VLOOKUP(LEFT(G132,FIND(",",G132)-1),ConditionValueTable!$A:$A,1,0)),ISERROR(VLOOKUP(TRIM(MID(G132,FIND(",",G132)+1,999)),ConditionValueTable!$A:$A,1,0))),"컨디션밸류없음",
  ""),
IF(ISERROR(FIND(",",G132,FIND(",",G132,FIND(",",G132)+1)+1)),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+1,999)),ConditionValueTable!$A:$A,1,0))),"컨디션밸류없음",
  ""),
IF(ISERROR(FIND(",",G132,FIND(",",G132,FIND(",",G132,FIND(",",G132)+1)+1)+1)),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FIND(",",G132,FIND(",",G132,FIND(",",G132)+1)+1)-FIND(",",G132,FIND(",",G132)+1)-1)),ConditionValueTable!$A:$A,1,0)),ISERROR(VLOOKUP(TRIM(MID(G132,FIND(",",G132,FIND(",",G132,FIND(",",G132)+1)+1)+1,999)),ConditionValueTable!$A:$A,1,0))),"컨디션밸류없음",
  ""),
)))))</f>
        <v/>
      </c>
      <c r="K132" s="1">
        <v>4.4999999999999998E-2</v>
      </c>
      <c r="O132" s="7" t="str">
        <f t="shared" ref="O132:O162" ca="1" si="35">IF(NOT(ISBLANK(N132)),N132,
IF(ISBLANK(M132),"",
VLOOKUP(M132,OFFSET(INDIRECT("$A:$B"),0,MATCH(M$1&amp;"_Verify",INDIRECT("$1:$1"),0)-1),2,0)
))</f>
        <v/>
      </c>
      <c r="S132" s="7" t="str">
        <f t="shared" ca="1" si="25"/>
        <v/>
      </c>
    </row>
    <row r="133" spans="1:21" x14ac:dyDescent="0.3">
      <c r="A133" s="1" t="str">
        <f t="shared" si="30"/>
        <v>LP_HealOnKill_Heal_02</v>
      </c>
      <c r="B133" s="1" t="s">
        <v>276</v>
      </c>
      <c r="C133" s="1" t="str">
        <f>IF(ISERROR(VLOOKUP(B133,AffectorValueTable!$A:$A,1,0)),"어펙터밸류없음","")</f>
        <v/>
      </c>
      <c r="D133" s="1">
        <v>2</v>
      </c>
      <c r="E133" s="1" t="str">
        <f>VLOOKUP($B133,AffectorValueTable!$1:$1048576,MATCH(AffectorValueTable!$B$1,AffectorValueTable!$1:$1,0),0)</f>
        <v>Heal</v>
      </c>
      <c r="H133" s="1" t="str">
        <f>IF(ISBLANK(G133),"",
IF(ISERROR(FIND(",",G133)),
  IF(ISERROR(VLOOKUP(G133,ConditionValueTable!$A:$A,1,0)),"컨디션밸류없음",
  ""),
IF(ISERROR(FIND(",",G133,FIND(",",G133)+1)),
  IF(OR(ISERROR(VLOOKUP(LEFT(G133,FIND(",",G133)-1),ConditionValueTable!$A:$A,1,0)),ISERROR(VLOOKUP(TRIM(MID(G133,FIND(",",G133)+1,999)),ConditionValueTable!$A:$A,1,0))),"컨디션밸류없음",
  ""),
IF(ISERROR(FIND(",",G133,FIND(",",G133,FIND(",",G133)+1)+1)),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+1,999)),ConditionValueTable!$A:$A,1,0))),"컨디션밸류없음",
  ""),
IF(ISERROR(FIND(",",G133,FIND(",",G133,FIND(",",G133,FIND(",",G133)+1)+1)+1)),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FIND(",",G133,FIND(",",G133,FIND(",",G133)+1)+1)-FIND(",",G133,FIND(",",G133)+1)-1)),ConditionValueTable!$A:$A,1,0)),ISERROR(VLOOKUP(TRIM(MID(G133,FIND(",",G133,FIND(",",G133,FIND(",",G133)+1)+1)+1,999)),ConditionValueTable!$A:$A,1,0))),"컨디션밸류없음",
  ""),
)))))</f>
        <v/>
      </c>
      <c r="K133" s="1">
        <v>0.06</v>
      </c>
      <c r="O133" s="7" t="str">
        <f t="shared" ca="1" si="35"/>
        <v/>
      </c>
      <c r="S133" s="7" t="str">
        <f t="shared" ca="1" si="25"/>
        <v/>
      </c>
    </row>
    <row r="134" spans="1:21" x14ac:dyDescent="0.3">
      <c r="A134" s="1" t="str">
        <f t="shared" ref="A134:A148" si="36">B134&amp;"_"&amp;TEXT(D134,"00")</f>
        <v>LP_HealOnKillBetter_01</v>
      </c>
      <c r="B134" s="1" t="s">
        <v>279</v>
      </c>
      <c r="C134" s="1" t="str">
        <f>IF(ISERROR(VLOOKUP(B134,AffectorValueTable!$A:$A,1,0)),"어펙터밸류없음","")</f>
        <v/>
      </c>
      <c r="D134" s="1">
        <v>1</v>
      </c>
      <c r="E134" s="1" t="str">
        <f>VLOOKUP($B134,AffectorValueTable!$1:$1048576,MATCH(AffectorValueTable!$B$1,AffectorValueTable!$1:$1,0),0)</f>
        <v>CallAffectorValue</v>
      </c>
      <c r="H134" s="1" t="str">
        <f>IF(ISBLANK(G134),"",
IF(ISERROR(FIND(",",G134)),
  IF(ISERROR(VLOOKUP(G134,ConditionValueTable!$A:$A,1,0)),"컨디션밸류없음",
  ""),
IF(ISERROR(FIND(",",G134,FIND(",",G134)+1)),
  IF(OR(ISERROR(VLOOKUP(LEFT(G134,FIND(",",G134)-1),ConditionValueTable!$A:$A,1,0)),ISERROR(VLOOKUP(TRIM(MID(G134,FIND(",",G134)+1,999)),ConditionValueTable!$A:$A,1,0))),"컨디션밸류없음",
  ""),
IF(ISERROR(FIND(",",G134,FIND(",",G134,FIND(",",G134)+1)+1)),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+1,999)),ConditionValueTable!$A:$A,1,0))),"컨디션밸류없음",
  ""),
IF(ISERROR(FIND(",",G134,FIND(",",G134,FIND(",",G134,FIND(",",G134)+1)+1)+1)),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FIND(",",G134,FIND(",",G134,FIND(",",G134)+1)+1)-FIND(",",G134,FIND(",",G134)+1)-1)),ConditionValueTable!$A:$A,1,0)),ISERROR(VLOOKUP(TRIM(MID(G134,FIND(",",G134,FIND(",",G134,FIND(",",G134)+1)+1)+1,999)),ConditionValueTable!$A:$A,1,0))),"컨디션밸류없음",
  ""),
)))))</f>
        <v/>
      </c>
      <c r="I134" s="1">
        <v>-1</v>
      </c>
      <c r="O134" s="7" t="str">
        <f t="shared" ca="1" si="35"/>
        <v/>
      </c>
      <c r="Q134" s="1" t="s">
        <v>278</v>
      </c>
      <c r="S134" s="7">
        <f t="shared" ca="1" si="25"/>
        <v>6</v>
      </c>
      <c r="U134" s="1" t="s">
        <v>280</v>
      </c>
    </row>
    <row r="135" spans="1:21" x14ac:dyDescent="0.3">
      <c r="A135" s="1" t="str">
        <f t="shared" si="36"/>
        <v>LP_HealOnKillBetter_02</v>
      </c>
      <c r="B135" s="1" t="s">
        <v>279</v>
      </c>
      <c r="C135" s="1" t="str">
        <f>IF(ISERROR(VLOOKUP(B135,AffectorValueTable!$A:$A,1,0)),"어펙터밸류없음","")</f>
        <v/>
      </c>
      <c r="D135" s="1">
        <v>2</v>
      </c>
      <c r="E135" s="1" t="str">
        <f>VLOOKUP($B135,AffectorValueTable!$1:$1048576,MATCH(AffectorValueTable!$B$1,AffectorValueTable!$1:$1,0),0)</f>
        <v>CallAffectorValue</v>
      </c>
      <c r="H135" s="1" t="str">
        <f>IF(ISBLANK(G135),"",
IF(ISERROR(FIND(",",G135)),
  IF(ISERROR(VLOOKUP(G135,ConditionValueTable!$A:$A,1,0)),"컨디션밸류없음",
  ""),
IF(ISERROR(FIND(",",G135,FIND(",",G135)+1)),
  IF(OR(ISERROR(VLOOKUP(LEFT(G135,FIND(",",G135)-1),ConditionValueTable!$A:$A,1,0)),ISERROR(VLOOKUP(TRIM(MID(G135,FIND(",",G135)+1,999)),ConditionValueTable!$A:$A,1,0))),"컨디션밸류없음",
  ""),
IF(ISERROR(FIND(",",G135,FIND(",",G135,FIND(",",G135)+1)+1)),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+1,999)),ConditionValueTable!$A:$A,1,0))),"컨디션밸류없음",
  ""),
IF(ISERROR(FIND(",",G135,FIND(",",G135,FIND(",",G135,FIND(",",G135)+1)+1)+1)),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FIND(",",G135,FIND(",",G135,FIND(",",G135)+1)+1)-FIND(",",G135,FIND(",",G135)+1)-1)),ConditionValueTable!$A:$A,1,0)),ISERROR(VLOOKUP(TRIM(MID(G135,FIND(",",G135,FIND(",",G135,FIND(",",G135)+1)+1)+1,999)),ConditionValueTable!$A:$A,1,0))),"컨디션밸류없음",
  ""),
)))))</f>
        <v/>
      </c>
      <c r="I135" s="1">
        <v>-1</v>
      </c>
      <c r="O135" s="7" t="str">
        <f t="shared" ca="1" si="35"/>
        <v/>
      </c>
      <c r="Q135" s="1" t="s">
        <v>278</v>
      </c>
      <c r="S135" s="7">
        <f t="shared" ca="1" si="25"/>
        <v>6</v>
      </c>
      <c r="U135" s="1" t="s">
        <v>280</v>
      </c>
    </row>
    <row r="136" spans="1:21" x14ac:dyDescent="0.3">
      <c r="A136" s="1" t="str">
        <f t="shared" si="36"/>
        <v>LP_HealOnKillBetter_Heal_01</v>
      </c>
      <c r="B136" s="1" t="s">
        <v>280</v>
      </c>
      <c r="C136" s="1" t="str">
        <f>IF(ISERROR(VLOOKUP(B136,AffectorValueTable!$A:$A,1,0)),"어펙터밸류없음","")</f>
        <v/>
      </c>
      <c r="D136" s="1">
        <v>1</v>
      </c>
      <c r="E136" s="1" t="str">
        <f>VLOOKUP($B136,AffectorValueTable!$1:$1048576,MATCH(AffectorValueTable!$B$1,AffectorValueTable!$1:$1,0),0)</f>
        <v>Heal</v>
      </c>
      <c r="H136" s="1" t="str">
        <f>IF(ISBLANK(G136),"",
IF(ISERROR(FIND(",",G136)),
  IF(ISERROR(VLOOKUP(G136,ConditionValueTable!$A:$A,1,0)),"컨디션밸류없음",
  ""),
IF(ISERROR(FIND(",",G136,FIND(",",G136)+1)),
  IF(OR(ISERROR(VLOOKUP(LEFT(G136,FIND(",",G136)-1),ConditionValueTable!$A:$A,1,0)),ISERROR(VLOOKUP(TRIM(MID(G136,FIND(",",G136)+1,999)),ConditionValueTable!$A:$A,1,0))),"컨디션밸류없음",
  ""),
IF(ISERROR(FIND(",",G136,FIND(",",G136,FIND(",",G136)+1)+1)),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+1,999)),ConditionValueTable!$A:$A,1,0))),"컨디션밸류없음",
  ""),
IF(ISERROR(FIND(",",G136,FIND(",",G136,FIND(",",G136,FIND(",",G136)+1)+1)+1)),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FIND(",",G136,FIND(",",G136,FIND(",",G136)+1)+1)-FIND(",",G136,FIND(",",G136)+1)-1)),ConditionValueTable!$A:$A,1,0)),ISERROR(VLOOKUP(TRIM(MID(G136,FIND(",",G136,FIND(",",G136,FIND(",",G136)+1)+1)+1,999)),ConditionValueTable!$A:$A,1,0))),"컨디션밸류없음",
  ""),
)))))</f>
        <v/>
      </c>
      <c r="K136" s="1">
        <v>0.06</v>
      </c>
      <c r="O136" s="7" t="str">
        <f t="shared" ca="1" si="35"/>
        <v/>
      </c>
      <c r="S136" s="7" t="str">
        <f t="shared" ca="1" si="25"/>
        <v/>
      </c>
    </row>
    <row r="137" spans="1:21" x14ac:dyDescent="0.3">
      <c r="A137" s="1" t="str">
        <f t="shared" si="36"/>
        <v>LP_HealOnKillBetter_Heal_02</v>
      </c>
      <c r="B137" s="1" t="s">
        <v>280</v>
      </c>
      <c r="C137" s="1" t="str">
        <f>IF(ISERROR(VLOOKUP(B137,AffectorValueTable!$A:$A,1,0)),"어펙터밸류없음","")</f>
        <v/>
      </c>
      <c r="D137" s="1">
        <v>2</v>
      </c>
      <c r="E137" s="1" t="str">
        <f>VLOOKUP($B137,AffectorValueTable!$1:$1048576,MATCH(AffectorValueTable!$B$1,AffectorValueTable!$1:$1,0),0)</f>
        <v>Heal</v>
      </c>
      <c r="H137" s="1" t="str">
        <f>IF(ISBLANK(G137),"",
IF(ISERROR(FIND(",",G137)),
  IF(ISERROR(VLOOKUP(G137,ConditionValueTable!$A:$A,1,0)),"컨디션밸류없음",
  ""),
IF(ISERROR(FIND(",",G137,FIND(",",G137)+1)),
  IF(OR(ISERROR(VLOOKUP(LEFT(G137,FIND(",",G137)-1),ConditionValueTable!$A:$A,1,0)),ISERROR(VLOOKUP(TRIM(MID(G137,FIND(",",G137)+1,999)),ConditionValueTable!$A:$A,1,0))),"컨디션밸류없음",
  ""),
IF(ISERROR(FIND(",",G137,FIND(",",G137,FIND(",",G137)+1)+1)),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+1,999)),ConditionValueTable!$A:$A,1,0))),"컨디션밸류없음",
  ""),
IF(ISERROR(FIND(",",G137,FIND(",",G137,FIND(",",G137,FIND(",",G137)+1)+1)+1)),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FIND(",",G137,FIND(",",G137,FIND(",",G137)+1)+1)-FIND(",",G137,FIND(",",G137)+1)-1)),ConditionValueTable!$A:$A,1,0)),ISERROR(VLOOKUP(TRIM(MID(G137,FIND(",",G137,FIND(",",G137,FIND(",",G137)+1)+1)+1,999)),ConditionValueTable!$A:$A,1,0))),"컨디션밸류없음",
  ""),
)))))</f>
        <v/>
      </c>
      <c r="K137" s="1">
        <v>0.08</v>
      </c>
      <c r="O137" s="7" t="str">
        <f t="shared" ca="1" si="35"/>
        <v/>
      </c>
      <c r="S137" s="7" t="str">
        <f t="shared" ca="1" si="25"/>
        <v/>
      </c>
    </row>
    <row r="138" spans="1:21" x14ac:dyDescent="0.3">
      <c r="A138" s="1" t="str">
        <f t="shared" si="36"/>
        <v>LP_AtkSpeedUpOnEncounter_01</v>
      </c>
      <c r="B138" s="1" t="s">
        <v>307</v>
      </c>
      <c r="C138" s="1" t="str">
        <f>IF(ISERROR(VLOOKUP(B138,AffectorValueTable!$A:$A,1,0)),"어펙터밸류없음","")</f>
        <v/>
      </c>
      <c r="D138" s="1">
        <v>1</v>
      </c>
      <c r="E138" s="1" t="str">
        <f>VLOOKUP($B138,AffectorValueTable!$1:$1048576,MATCH(AffectorValueTable!$B$1,AffectorValueTable!$1:$1,0),0)</f>
        <v>CallAffectorValue</v>
      </c>
      <c r="H138" s="1" t="str">
        <f>IF(ISBLANK(G138),"",
IF(ISERROR(FIND(",",G138)),
  IF(ISERROR(VLOOKUP(G138,ConditionValueTable!$A:$A,1,0)),"컨디션밸류없음",
  ""),
IF(ISERROR(FIND(",",G138,FIND(",",G138)+1)),
  IF(OR(ISERROR(VLOOKUP(LEFT(G138,FIND(",",G138)-1),ConditionValueTable!$A:$A,1,0)),ISERROR(VLOOKUP(TRIM(MID(G138,FIND(",",G138)+1,999)),ConditionValueTable!$A:$A,1,0))),"컨디션밸류없음",
  ""),
IF(ISERROR(FIND(",",G138,FIND(",",G138,FIND(",",G138)+1)+1)),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+1,999)),ConditionValueTable!$A:$A,1,0))),"컨디션밸류없음",
  ""),
IF(ISERROR(FIND(",",G138,FIND(",",G138,FIND(",",G138,FIND(",",G138)+1)+1)+1)),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FIND(",",G138,FIND(",",G138,FIND(",",G138)+1)+1)-FIND(",",G138,FIND(",",G138)+1)-1)),ConditionValueTable!$A:$A,1,0)),ISERROR(VLOOKUP(TRIM(MID(G138,FIND(",",G138,FIND(",",G138,FIND(",",G138)+1)+1)+1,999)),ConditionValueTable!$A:$A,1,0))),"컨디션밸류없음",
  ""),
)))))</f>
        <v/>
      </c>
      <c r="I138" s="1">
        <v>-1</v>
      </c>
      <c r="O138" s="7" t="str">
        <f t="shared" ca="1" si="35"/>
        <v/>
      </c>
      <c r="Q138" s="1" t="s">
        <v>308</v>
      </c>
      <c r="S138" s="7">
        <f t="shared" ref="S138:S201" ca="1" si="37">IF(NOT(ISBLANK(R138)),R138,
IF(ISBLANK(Q138),"",
VLOOKUP(Q138,OFFSET(INDIRECT("$A:$B"),0,MATCH(Q$1&amp;"_Verify",INDIRECT("$1:$1"),0)-1),2,0)
))</f>
        <v>1</v>
      </c>
      <c r="U138" s="1" t="s">
        <v>309</v>
      </c>
    </row>
    <row r="139" spans="1:21" x14ac:dyDescent="0.3">
      <c r="A139" s="1" t="str">
        <f t="shared" si="36"/>
        <v>LP_AtkSpeedUpOnEncounter_02</v>
      </c>
      <c r="B139" s="1" t="s">
        <v>307</v>
      </c>
      <c r="C139" s="1" t="str">
        <f>IF(ISERROR(VLOOKUP(B139,AffectorValueTable!$A:$A,1,0)),"어펙터밸류없음","")</f>
        <v/>
      </c>
      <c r="D139" s="1">
        <v>2</v>
      </c>
      <c r="E139" s="1" t="str">
        <f>VLOOKUP($B139,AffectorValueTable!$1:$1048576,MATCH(AffectorValueTable!$B$1,AffectorValueTable!$1:$1,0),0)</f>
        <v>CallAffectorValue</v>
      </c>
      <c r="H139" s="1" t="str">
        <f>IF(ISBLANK(G139),"",
IF(ISERROR(FIND(",",G139)),
  IF(ISERROR(VLOOKUP(G139,ConditionValueTable!$A:$A,1,0)),"컨디션밸류없음",
  ""),
IF(ISERROR(FIND(",",G139,FIND(",",G139)+1)),
  IF(OR(ISERROR(VLOOKUP(LEFT(G139,FIND(",",G139)-1),ConditionValueTable!$A:$A,1,0)),ISERROR(VLOOKUP(TRIM(MID(G139,FIND(",",G139)+1,999)),ConditionValueTable!$A:$A,1,0))),"컨디션밸류없음",
  ""),
IF(ISERROR(FIND(",",G139,FIND(",",G139,FIND(",",G139)+1)+1)),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+1,999)),ConditionValueTable!$A:$A,1,0))),"컨디션밸류없음",
  ""),
IF(ISERROR(FIND(",",G139,FIND(",",G139,FIND(",",G139,FIND(",",G139)+1)+1)+1)),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FIND(",",G139,FIND(",",G139,FIND(",",G139)+1)+1)-FIND(",",G139,FIND(",",G139)+1)-1)),ConditionValueTable!$A:$A,1,0)),ISERROR(VLOOKUP(TRIM(MID(G139,FIND(",",G139,FIND(",",G139,FIND(",",G139)+1)+1)+1,999)),ConditionValueTable!$A:$A,1,0))),"컨디션밸류없음",
  ""),
)))))</f>
        <v/>
      </c>
      <c r="I139" s="1">
        <v>-1</v>
      </c>
      <c r="O139" s="7" t="str">
        <f t="shared" ca="1" si="35"/>
        <v/>
      </c>
      <c r="Q139" s="1" t="s">
        <v>308</v>
      </c>
      <c r="S139" s="7">
        <f t="shared" ca="1" si="37"/>
        <v>1</v>
      </c>
      <c r="U139" s="1" t="s">
        <v>309</v>
      </c>
    </row>
    <row r="140" spans="1:21" x14ac:dyDescent="0.3">
      <c r="A140" s="1" t="str">
        <f t="shared" ref="A140:A146" si="38">B140&amp;"_"&amp;TEXT(D140,"00")</f>
        <v>LP_AtkSpeedUpOnEncounter_03</v>
      </c>
      <c r="B140" s="1" t="s">
        <v>307</v>
      </c>
      <c r="C140" s="1" t="str">
        <f>IF(ISERROR(VLOOKUP(B140,AffectorValueTable!$A:$A,1,0)),"어펙터밸류없음","")</f>
        <v/>
      </c>
      <c r="D140" s="1">
        <v>3</v>
      </c>
      <c r="E140" s="1" t="str">
        <f>VLOOKUP($B140,AffectorValueTable!$1:$1048576,MATCH(AffectorValueTable!$B$1,AffectorValueTable!$1:$1,0),0)</f>
        <v>CallAffectorValue</v>
      </c>
      <c r="H140" s="1" t="str">
        <f>IF(ISBLANK(G140),"",
IF(ISERROR(FIND(",",G140)),
  IF(ISERROR(VLOOKUP(G140,ConditionValueTable!$A:$A,1,0)),"컨디션밸류없음",
  ""),
IF(ISERROR(FIND(",",G140,FIND(",",G140)+1)),
  IF(OR(ISERROR(VLOOKUP(LEFT(G140,FIND(",",G140)-1),ConditionValueTable!$A:$A,1,0)),ISERROR(VLOOKUP(TRIM(MID(G140,FIND(",",G140)+1,999)),ConditionValueTable!$A:$A,1,0))),"컨디션밸류없음",
  ""),
IF(ISERROR(FIND(",",G140,FIND(",",G140,FIND(",",G140)+1)+1)),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+1,999)),ConditionValueTable!$A:$A,1,0))),"컨디션밸류없음",
  ""),
IF(ISERROR(FIND(",",G140,FIND(",",G140,FIND(",",G140,FIND(",",G140)+1)+1)+1)),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FIND(",",G140,FIND(",",G140,FIND(",",G140)+1)+1)-FIND(",",G140,FIND(",",G140)+1)-1)),ConditionValueTable!$A:$A,1,0)),ISERROR(VLOOKUP(TRIM(MID(G140,FIND(",",G140,FIND(",",G140,FIND(",",G140)+1)+1)+1,999)),ConditionValueTable!$A:$A,1,0))),"컨디션밸류없음",
  ""),
)))))</f>
        <v/>
      </c>
      <c r="I140" s="1">
        <v>-1</v>
      </c>
      <c r="O140" s="7" t="str">
        <f t="shared" ref="O140:O146" ca="1" si="39">IF(NOT(ISBLANK(N140)),N140,
IF(ISBLANK(M140),"",
VLOOKUP(M140,OFFSET(INDIRECT("$A:$B"),0,MATCH(M$1&amp;"_Verify",INDIRECT("$1:$1"),0)-1),2,0)
))</f>
        <v/>
      </c>
      <c r="Q140" s="1" t="s">
        <v>308</v>
      </c>
      <c r="S140" s="7">
        <f t="shared" ca="1" si="37"/>
        <v>1</v>
      </c>
      <c r="U140" s="1" t="s">
        <v>309</v>
      </c>
    </row>
    <row r="141" spans="1:21" x14ac:dyDescent="0.3">
      <c r="A141" s="1" t="str">
        <f t="shared" si="38"/>
        <v>LP_AtkSpeedUpOnEncounter_04</v>
      </c>
      <c r="B141" s="1" t="s">
        <v>307</v>
      </c>
      <c r="C141" s="1" t="str">
        <f>IF(ISERROR(VLOOKUP(B141,AffectorValueTable!$A:$A,1,0)),"어펙터밸류없음","")</f>
        <v/>
      </c>
      <c r="D141" s="1">
        <v>4</v>
      </c>
      <c r="E141" s="1" t="str">
        <f>VLOOKUP($B141,AffectorValueTable!$1:$1048576,MATCH(AffectorValueTable!$B$1,AffectorValueTable!$1:$1,0),0)</f>
        <v>CallAffectorValue</v>
      </c>
      <c r="H141" s="1" t="str">
        <f>IF(ISBLANK(G141),"",
IF(ISERROR(FIND(",",G141)),
  IF(ISERROR(VLOOKUP(G141,ConditionValueTable!$A:$A,1,0)),"컨디션밸류없음",
  ""),
IF(ISERROR(FIND(",",G141,FIND(",",G141)+1)),
  IF(OR(ISERROR(VLOOKUP(LEFT(G141,FIND(",",G141)-1),ConditionValueTable!$A:$A,1,0)),ISERROR(VLOOKUP(TRIM(MID(G141,FIND(",",G141)+1,999)),ConditionValueTable!$A:$A,1,0))),"컨디션밸류없음",
  ""),
IF(ISERROR(FIND(",",G141,FIND(",",G141,FIND(",",G141)+1)+1)),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+1,999)),ConditionValueTable!$A:$A,1,0))),"컨디션밸류없음",
  ""),
IF(ISERROR(FIND(",",G141,FIND(",",G141,FIND(",",G141,FIND(",",G141)+1)+1)+1)),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FIND(",",G141,FIND(",",G141,FIND(",",G141)+1)+1)-FIND(",",G141,FIND(",",G141)+1)-1)),ConditionValueTable!$A:$A,1,0)),ISERROR(VLOOKUP(TRIM(MID(G141,FIND(",",G141,FIND(",",G141,FIND(",",G141)+1)+1)+1,999)),ConditionValueTable!$A:$A,1,0))),"컨디션밸류없음",
  ""),
)))))</f>
        <v/>
      </c>
      <c r="I141" s="1">
        <v>-1</v>
      </c>
      <c r="O141" s="7" t="str">
        <f t="shared" ca="1" si="39"/>
        <v/>
      </c>
      <c r="Q141" s="1" t="s">
        <v>308</v>
      </c>
      <c r="S141" s="7">
        <f t="shared" ca="1" si="37"/>
        <v>1</v>
      </c>
      <c r="U141" s="1" t="s">
        <v>309</v>
      </c>
    </row>
    <row r="142" spans="1:21" x14ac:dyDescent="0.3">
      <c r="A142" s="1" t="str">
        <f t="shared" si="38"/>
        <v>LP_AtkSpeedUpOnEncounter_05</v>
      </c>
      <c r="B142" s="1" t="s">
        <v>307</v>
      </c>
      <c r="C142" s="1" t="str">
        <f>IF(ISERROR(VLOOKUP(B142,AffectorValueTable!$A:$A,1,0)),"어펙터밸류없음","")</f>
        <v/>
      </c>
      <c r="D142" s="1">
        <v>5</v>
      </c>
      <c r="E142" s="1" t="str">
        <f>VLOOKUP($B142,AffectorValueTable!$1:$1048576,MATCH(AffectorValueTable!$B$1,AffectorValueTable!$1:$1,0),0)</f>
        <v>CallAffectorValue</v>
      </c>
      <c r="H142" s="1" t="str">
        <f>IF(ISBLANK(G142),"",
IF(ISERROR(FIND(",",G142)),
  IF(ISERROR(VLOOKUP(G142,ConditionValueTable!$A:$A,1,0)),"컨디션밸류없음",
  ""),
IF(ISERROR(FIND(",",G142,FIND(",",G142)+1)),
  IF(OR(ISERROR(VLOOKUP(LEFT(G142,FIND(",",G142)-1),ConditionValueTable!$A:$A,1,0)),ISERROR(VLOOKUP(TRIM(MID(G142,FIND(",",G142)+1,999)),ConditionValueTable!$A:$A,1,0))),"컨디션밸류없음",
  ""),
IF(ISERROR(FIND(",",G142,FIND(",",G142,FIND(",",G142)+1)+1)),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+1,999)),ConditionValueTable!$A:$A,1,0))),"컨디션밸류없음",
  ""),
IF(ISERROR(FIND(",",G142,FIND(",",G142,FIND(",",G142,FIND(",",G142)+1)+1)+1)),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FIND(",",G142,FIND(",",G142,FIND(",",G142)+1)+1)-FIND(",",G142,FIND(",",G142)+1)-1)),ConditionValueTable!$A:$A,1,0)),ISERROR(VLOOKUP(TRIM(MID(G142,FIND(",",G142,FIND(",",G142,FIND(",",G142)+1)+1)+1,999)),ConditionValueTable!$A:$A,1,0))),"컨디션밸류없음",
  ""),
)))))</f>
        <v/>
      </c>
      <c r="I142" s="1">
        <v>-1</v>
      </c>
      <c r="O142" s="7" t="str">
        <f t="shared" ca="1" si="39"/>
        <v/>
      </c>
      <c r="Q142" s="1" t="s">
        <v>308</v>
      </c>
      <c r="S142" s="7">
        <f t="shared" ca="1" si="37"/>
        <v>1</v>
      </c>
      <c r="U142" s="1" t="s">
        <v>309</v>
      </c>
    </row>
    <row r="143" spans="1:21" x14ac:dyDescent="0.3">
      <c r="A143" s="1" t="str">
        <f t="shared" si="38"/>
        <v>LP_AtkSpeedUpOnEncounter_06</v>
      </c>
      <c r="B143" s="1" t="s">
        <v>307</v>
      </c>
      <c r="C143" s="1" t="str">
        <f>IF(ISERROR(VLOOKUP(B143,AffectorValueTable!$A:$A,1,0)),"어펙터밸류없음","")</f>
        <v/>
      </c>
      <c r="D143" s="1">
        <v>6</v>
      </c>
      <c r="E143" s="1" t="str">
        <f>VLOOKUP($B143,AffectorValueTable!$1:$1048576,MATCH(AffectorValueTable!$B$1,AffectorValueTable!$1:$1,0),0)</f>
        <v>CallAffectorValue</v>
      </c>
      <c r="H143" s="1" t="str">
        <f>IF(ISBLANK(G143),"",
IF(ISERROR(FIND(",",G143)),
  IF(ISERROR(VLOOKUP(G143,ConditionValueTable!$A:$A,1,0)),"컨디션밸류없음",
  ""),
IF(ISERROR(FIND(",",G143,FIND(",",G143)+1)),
  IF(OR(ISERROR(VLOOKUP(LEFT(G143,FIND(",",G143)-1),ConditionValueTable!$A:$A,1,0)),ISERROR(VLOOKUP(TRIM(MID(G143,FIND(",",G143)+1,999)),ConditionValueTable!$A:$A,1,0))),"컨디션밸류없음",
  ""),
IF(ISERROR(FIND(",",G143,FIND(",",G143,FIND(",",G143)+1)+1)),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+1,999)),ConditionValueTable!$A:$A,1,0))),"컨디션밸류없음",
  ""),
IF(ISERROR(FIND(",",G143,FIND(",",G143,FIND(",",G143,FIND(",",G143)+1)+1)+1)),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FIND(",",G143,FIND(",",G143,FIND(",",G143)+1)+1)-FIND(",",G143,FIND(",",G143)+1)-1)),ConditionValueTable!$A:$A,1,0)),ISERROR(VLOOKUP(TRIM(MID(G143,FIND(",",G143,FIND(",",G143,FIND(",",G143)+1)+1)+1,999)),ConditionValueTable!$A:$A,1,0))),"컨디션밸류없음",
  ""),
)))))</f>
        <v/>
      </c>
      <c r="I143" s="1">
        <v>-1</v>
      </c>
      <c r="O143" s="7" t="str">
        <f t="shared" ca="1" si="39"/>
        <v/>
      </c>
      <c r="Q143" s="1" t="s">
        <v>308</v>
      </c>
      <c r="S143" s="7">
        <f t="shared" ca="1" si="37"/>
        <v>1</v>
      </c>
      <c r="U143" s="1" t="s">
        <v>309</v>
      </c>
    </row>
    <row r="144" spans="1:21" x14ac:dyDescent="0.3">
      <c r="A144" s="1" t="str">
        <f t="shared" si="38"/>
        <v>LP_AtkSpeedUpOnEncounter_07</v>
      </c>
      <c r="B144" s="1" t="s">
        <v>307</v>
      </c>
      <c r="C144" s="1" t="str">
        <f>IF(ISERROR(VLOOKUP(B144,AffectorValueTable!$A:$A,1,0)),"어펙터밸류없음","")</f>
        <v/>
      </c>
      <c r="D144" s="1">
        <v>7</v>
      </c>
      <c r="E144" s="1" t="str">
        <f>VLOOKUP($B144,AffectorValueTable!$1:$1048576,MATCH(AffectorValueTable!$B$1,AffectorValueTable!$1:$1,0),0)</f>
        <v>CallAffectorValue</v>
      </c>
      <c r="H144" s="1" t="str">
        <f>IF(ISBLANK(G144),"",
IF(ISERROR(FIND(",",G144)),
  IF(ISERROR(VLOOKUP(G144,ConditionValueTable!$A:$A,1,0)),"컨디션밸류없음",
  ""),
IF(ISERROR(FIND(",",G144,FIND(",",G144)+1)),
  IF(OR(ISERROR(VLOOKUP(LEFT(G144,FIND(",",G144)-1),ConditionValueTable!$A:$A,1,0)),ISERROR(VLOOKUP(TRIM(MID(G144,FIND(",",G144)+1,999)),ConditionValueTable!$A:$A,1,0))),"컨디션밸류없음",
  ""),
IF(ISERROR(FIND(",",G144,FIND(",",G144,FIND(",",G144)+1)+1)),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+1,999)),ConditionValueTable!$A:$A,1,0))),"컨디션밸류없음",
  ""),
IF(ISERROR(FIND(",",G144,FIND(",",G144,FIND(",",G144,FIND(",",G144)+1)+1)+1)),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FIND(",",G144,FIND(",",G144,FIND(",",G144)+1)+1)-FIND(",",G144,FIND(",",G144)+1)-1)),ConditionValueTable!$A:$A,1,0)),ISERROR(VLOOKUP(TRIM(MID(G144,FIND(",",G144,FIND(",",G144,FIND(",",G144)+1)+1)+1,999)),ConditionValueTable!$A:$A,1,0))),"컨디션밸류없음",
  ""),
)))))</f>
        <v/>
      </c>
      <c r="I144" s="1">
        <v>-1</v>
      </c>
      <c r="O144" s="7" t="str">
        <f t="shared" ca="1" si="39"/>
        <v/>
      </c>
      <c r="Q144" s="1" t="s">
        <v>308</v>
      </c>
      <c r="S144" s="7">
        <f t="shared" ca="1" si="37"/>
        <v>1</v>
      </c>
      <c r="U144" s="1" t="s">
        <v>309</v>
      </c>
    </row>
    <row r="145" spans="1:23" x14ac:dyDescent="0.3">
      <c r="A145" s="1" t="str">
        <f t="shared" si="38"/>
        <v>LP_AtkSpeedUpOnEncounter_08</v>
      </c>
      <c r="B145" s="1" t="s">
        <v>307</v>
      </c>
      <c r="C145" s="1" t="str">
        <f>IF(ISERROR(VLOOKUP(B145,AffectorValueTable!$A:$A,1,0)),"어펙터밸류없음","")</f>
        <v/>
      </c>
      <c r="D145" s="1">
        <v>8</v>
      </c>
      <c r="E145" s="1" t="str">
        <f>VLOOKUP($B145,AffectorValueTable!$1:$1048576,MATCH(AffectorValueTable!$B$1,AffectorValueTable!$1:$1,0),0)</f>
        <v>CallAffectorValue</v>
      </c>
      <c r="H145" s="1" t="str">
        <f>IF(ISBLANK(G145),"",
IF(ISERROR(FIND(",",G145)),
  IF(ISERROR(VLOOKUP(G145,ConditionValueTable!$A:$A,1,0)),"컨디션밸류없음",
  ""),
IF(ISERROR(FIND(",",G145,FIND(",",G145)+1)),
  IF(OR(ISERROR(VLOOKUP(LEFT(G145,FIND(",",G145)-1),ConditionValueTable!$A:$A,1,0)),ISERROR(VLOOKUP(TRIM(MID(G145,FIND(",",G145)+1,999)),ConditionValueTable!$A:$A,1,0))),"컨디션밸류없음",
  ""),
IF(ISERROR(FIND(",",G145,FIND(",",G145,FIND(",",G145)+1)+1)),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+1,999)),ConditionValueTable!$A:$A,1,0))),"컨디션밸류없음",
  ""),
IF(ISERROR(FIND(",",G145,FIND(",",G145,FIND(",",G145,FIND(",",G145)+1)+1)+1)),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FIND(",",G145,FIND(",",G145,FIND(",",G145)+1)+1)-FIND(",",G145,FIND(",",G145)+1)-1)),ConditionValueTable!$A:$A,1,0)),ISERROR(VLOOKUP(TRIM(MID(G145,FIND(",",G145,FIND(",",G145,FIND(",",G145)+1)+1)+1,999)),ConditionValueTable!$A:$A,1,0))),"컨디션밸류없음",
  ""),
)))))</f>
        <v/>
      </c>
      <c r="I145" s="1">
        <v>-1</v>
      </c>
      <c r="O145" s="7" t="str">
        <f t="shared" ca="1" si="39"/>
        <v/>
      </c>
      <c r="Q145" s="1" t="s">
        <v>308</v>
      </c>
      <c r="S145" s="7">
        <f t="shared" ca="1" si="37"/>
        <v>1</v>
      </c>
      <c r="U145" s="1" t="s">
        <v>309</v>
      </c>
    </row>
    <row r="146" spans="1:23" x14ac:dyDescent="0.3">
      <c r="A146" s="1" t="str">
        <f t="shared" si="38"/>
        <v>LP_AtkSpeedUpOnEncounter_09</v>
      </c>
      <c r="B146" s="1" t="s">
        <v>307</v>
      </c>
      <c r="C146" s="1" t="str">
        <f>IF(ISERROR(VLOOKUP(B146,AffectorValueTable!$A:$A,1,0)),"어펙터밸류없음","")</f>
        <v/>
      </c>
      <c r="D146" s="1">
        <v>9</v>
      </c>
      <c r="E146" s="1" t="str">
        <f>VLOOKUP($B146,AffectorValueTable!$1:$1048576,MATCH(AffectorValueTable!$B$1,AffectorValueTable!$1:$1,0),0)</f>
        <v>CallAffectorValue</v>
      </c>
      <c r="H146" s="1" t="str">
        <f>IF(ISBLANK(G146),"",
IF(ISERROR(FIND(",",G146)),
  IF(ISERROR(VLOOKUP(G146,ConditionValueTable!$A:$A,1,0)),"컨디션밸류없음",
  ""),
IF(ISERROR(FIND(",",G146,FIND(",",G146)+1)),
  IF(OR(ISERROR(VLOOKUP(LEFT(G146,FIND(",",G146)-1),ConditionValueTable!$A:$A,1,0)),ISERROR(VLOOKUP(TRIM(MID(G146,FIND(",",G146)+1,999)),ConditionValueTable!$A:$A,1,0))),"컨디션밸류없음",
  ""),
IF(ISERROR(FIND(",",G146,FIND(",",G146,FIND(",",G146)+1)+1)),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+1,999)),ConditionValueTable!$A:$A,1,0))),"컨디션밸류없음",
  ""),
IF(ISERROR(FIND(",",G146,FIND(",",G146,FIND(",",G146,FIND(",",G146)+1)+1)+1)),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FIND(",",G146,FIND(",",G146,FIND(",",G146)+1)+1)-FIND(",",G146,FIND(",",G146)+1)-1)),ConditionValueTable!$A:$A,1,0)),ISERROR(VLOOKUP(TRIM(MID(G146,FIND(",",G146,FIND(",",G146,FIND(",",G146)+1)+1)+1,999)),ConditionValueTable!$A:$A,1,0))),"컨디션밸류없음",
  ""),
)))))</f>
        <v/>
      </c>
      <c r="I146" s="1">
        <v>-1</v>
      </c>
      <c r="O146" s="7" t="str">
        <f t="shared" ca="1" si="39"/>
        <v/>
      </c>
      <c r="Q146" s="1" t="s">
        <v>308</v>
      </c>
      <c r="S146" s="7">
        <f t="shared" ca="1" si="37"/>
        <v>1</v>
      </c>
      <c r="U146" s="1" t="s">
        <v>309</v>
      </c>
    </row>
    <row r="147" spans="1:23" x14ac:dyDescent="0.3">
      <c r="A147" s="1" t="str">
        <f t="shared" si="36"/>
        <v>LP_AtkSpeedUpOnEncounter_Spd_01</v>
      </c>
      <c r="B147" s="1" t="s">
        <v>304</v>
      </c>
      <c r="C147" s="1" t="str">
        <f>IF(ISERROR(VLOOKUP(B147,AffectorValueTable!$A:$A,1,0)),"어펙터밸류없음","")</f>
        <v/>
      </c>
      <c r="D147" s="1">
        <v>1</v>
      </c>
      <c r="E147" s="1" t="str">
        <f>VLOOKUP($B147,AffectorValueTable!$1:$1048576,MATCH(AffectorValueTable!$B$1,AffectorValueTable!$1:$1,0),0)</f>
        <v>ChangeActorStatus</v>
      </c>
      <c r="H147" s="1" t="str">
        <f>IF(ISBLANK(G147),"",
IF(ISERROR(FIND(",",G147)),
  IF(ISERROR(VLOOKUP(G147,ConditionValueTable!$A:$A,1,0)),"컨디션밸류없음",
  ""),
IF(ISERROR(FIND(",",G147,FIND(",",G147)+1)),
  IF(OR(ISERROR(VLOOKUP(LEFT(G147,FIND(",",G147)-1),ConditionValueTable!$A:$A,1,0)),ISERROR(VLOOKUP(TRIM(MID(G147,FIND(",",G147)+1,999)),ConditionValueTable!$A:$A,1,0))),"컨디션밸류없음",
  ""),
IF(ISERROR(FIND(",",G147,FIND(",",G147,FIND(",",G147)+1)+1)),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+1,999)),ConditionValueTable!$A:$A,1,0))),"컨디션밸류없음",
  ""),
IF(ISERROR(FIND(",",G147,FIND(",",G147,FIND(",",G147,FIND(",",G147)+1)+1)+1)),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FIND(",",G147,FIND(",",G147,FIND(",",G147)+1)+1)-FIND(",",G147,FIND(",",G147)+1)-1)),ConditionValueTable!$A:$A,1,0)),ISERROR(VLOOKUP(TRIM(MID(G147,FIND(",",G147,FIND(",",G147,FIND(",",G147)+1)+1)+1,999)),ConditionValueTable!$A:$A,1,0))),"컨디션밸류없음",
  ""),
)))))</f>
        <v/>
      </c>
      <c r="I147" s="1">
        <v>4.5</v>
      </c>
      <c r="J147" s="1">
        <v>0.25</v>
      </c>
      <c r="M147" s="1" t="s">
        <v>153</v>
      </c>
      <c r="O147" s="7">
        <f t="shared" ca="1" si="35"/>
        <v>3</v>
      </c>
      <c r="R147" s="1">
        <v>1</v>
      </c>
      <c r="S147" s="7">
        <f t="shared" ca="1" si="37"/>
        <v>1</v>
      </c>
      <c r="W147" s="1" t="s">
        <v>379</v>
      </c>
    </row>
    <row r="148" spans="1:23" x14ac:dyDescent="0.3">
      <c r="A148" s="1" t="str">
        <f t="shared" si="36"/>
        <v>LP_AtkSpeedUpOnEncounter_Spd_02</v>
      </c>
      <c r="B148" s="1" t="s">
        <v>304</v>
      </c>
      <c r="C148" s="1" t="str">
        <f>IF(ISERROR(VLOOKUP(B148,AffectorValueTable!$A:$A,1,0)),"어펙터밸류없음","")</f>
        <v/>
      </c>
      <c r="D148" s="1">
        <v>2</v>
      </c>
      <c r="E148" s="1" t="str">
        <f>VLOOKUP($B148,AffectorValueTable!$1:$1048576,MATCH(AffectorValueTable!$B$1,AffectorValueTable!$1:$1,0),0)</f>
        <v>ChangeActorStatus</v>
      </c>
      <c r="H148" s="1" t="str">
        <f>IF(ISBLANK(G148),"",
IF(ISERROR(FIND(",",G148)),
  IF(ISERROR(VLOOKUP(G148,ConditionValueTable!$A:$A,1,0)),"컨디션밸류없음",
  ""),
IF(ISERROR(FIND(",",G148,FIND(",",G148)+1)),
  IF(OR(ISERROR(VLOOKUP(LEFT(G148,FIND(",",G148)-1),ConditionValueTable!$A:$A,1,0)),ISERROR(VLOOKUP(TRIM(MID(G148,FIND(",",G148)+1,999)),ConditionValueTable!$A:$A,1,0))),"컨디션밸류없음",
  ""),
IF(ISERROR(FIND(",",G148,FIND(",",G148,FIND(",",G148)+1)+1)),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+1,999)),ConditionValueTable!$A:$A,1,0))),"컨디션밸류없음",
  ""),
IF(ISERROR(FIND(",",G148,FIND(",",G148,FIND(",",G148,FIND(",",G148)+1)+1)+1)),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FIND(",",G148,FIND(",",G148,FIND(",",G148)+1)+1)-FIND(",",G148,FIND(",",G148)+1)-1)),ConditionValueTable!$A:$A,1,0)),ISERROR(VLOOKUP(TRIM(MID(G148,FIND(",",G148,FIND(",",G148,FIND(",",G148)+1)+1)+1,999)),ConditionValueTable!$A:$A,1,0))),"컨디션밸류없음",
  ""),
)))))</f>
        <v/>
      </c>
      <c r="I148" s="1">
        <v>4.5</v>
      </c>
      <c r="J148" s="1">
        <v>0.5</v>
      </c>
      <c r="M148" s="1" t="s">
        <v>153</v>
      </c>
      <c r="O148" s="7">
        <f t="shared" ca="1" si="35"/>
        <v>3</v>
      </c>
      <c r="R148" s="1">
        <v>1</v>
      </c>
      <c r="S148" s="7">
        <f t="shared" ca="1" si="37"/>
        <v>1</v>
      </c>
      <c r="W148" s="1" t="s">
        <v>379</v>
      </c>
    </row>
    <row r="149" spans="1:23" x14ac:dyDescent="0.3">
      <c r="A149" s="1" t="str">
        <f t="shared" ref="A149:A155" si="40">B149&amp;"_"&amp;TEXT(D149,"00")</f>
        <v>LP_AtkSpeedUpOnEncounter_Spd_03</v>
      </c>
      <c r="B149" s="1" t="s">
        <v>304</v>
      </c>
      <c r="C149" s="1" t="str">
        <f>IF(ISERROR(VLOOKUP(B149,AffectorValueTable!$A:$A,1,0)),"어펙터밸류없음","")</f>
        <v/>
      </c>
      <c r="D149" s="1">
        <v>3</v>
      </c>
      <c r="E149" s="1" t="str">
        <f>VLOOKUP($B149,AffectorValueTable!$1:$1048576,MATCH(AffectorValueTable!$B$1,AffectorValueTable!$1:$1,0),0)</f>
        <v>ChangeActorStatus</v>
      </c>
      <c r="H149" s="1" t="str">
        <f>IF(ISBLANK(G149),"",
IF(ISERROR(FIND(",",G149)),
  IF(ISERROR(VLOOKUP(G149,ConditionValueTable!$A:$A,1,0)),"컨디션밸류없음",
  ""),
IF(ISERROR(FIND(",",G149,FIND(",",G149)+1)),
  IF(OR(ISERROR(VLOOKUP(LEFT(G149,FIND(",",G149)-1),ConditionValueTable!$A:$A,1,0)),ISERROR(VLOOKUP(TRIM(MID(G149,FIND(",",G149)+1,999)),ConditionValueTable!$A:$A,1,0))),"컨디션밸류없음",
  ""),
IF(ISERROR(FIND(",",G149,FIND(",",G149,FIND(",",G149)+1)+1)),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+1,999)),ConditionValueTable!$A:$A,1,0))),"컨디션밸류없음",
  ""),
IF(ISERROR(FIND(",",G149,FIND(",",G149,FIND(",",G149,FIND(",",G149)+1)+1)+1)),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FIND(",",G149,FIND(",",G149,FIND(",",G149)+1)+1)-FIND(",",G149,FIND(",",G149)+1)-1)),ConditionValueTable!$A:$A,1,0)),ISERROR(VLOOKUP(TRIM(MID(G149,FIND(",",G149,FIND(",",G149,FIND(",",G149)+1)+1)+1,999)),ConditionValueTable!$A:$A,1,0))),"컨디션밸류없음",
  ""),
)))))</f>
        <v/>
      </c>
      <c r="I149" s="1">
        <v>4.5</v>
      </c>
      <c r="J149" s="1">
        <v>0.75</v>
      </c>
      <c r="M149" s="1" t="s">
        <v>153</v>
      </c>
      <c r="O149" s="7">
        <f t="shared" ref="O149:O155" ca="1" si="41">IF(NOT(ISBLANK(N149)),N149,
IF(ISBLANK(M149),"",
VLOOKUP(M149,OFFSET(INDIRECT("$A:$B"),0,MATCH(M$1&amp;"_Verify",INDIRECT("$1:$1"),0)-1),2,0)
))</f>
        <v>3</v>
      </c>
      <c r="R149" s="1">
        <v>1</v>
      </c>
      <c r="S149" s="7">
        <f t="shared" ca="1" si="37"/>
        <v>1</v>
      </c>
      <c r="W149" s="1" t="s">
        <v>379</v>
      </c>
    </row>
    <row r="150" spans="1:23" x14ac:dyDescent="0.3">
      <c r="A150" s="1" t="str">
        <f t="shared" si="40"/>
        <v>LP_AtkSpeedUpOnEncounter_Spd_04</v>
      </c>
      <c r="B150" s="1" t="s">
        <v>304</v>
      </c>
      <c r="C150" s="1" t="str">
        <f>IF(ISERROR(VLOOKUP(B150,AffectorValueTable!$A:$A,1,0)),"어펙터밸류없음","")</f>
        <v/>
      </c>
      <c r="D150" s="1">
        <v>4</v>
      </c>
      <c r="E150" s="1" t="str">
        <f>VLOOKUP($B150,AffectorValueTable!$1:$1048576,MATCH(AffectorValueTable!$B$1,AffectorValueTable!$1:$1,0),0)</f>
        <v>ChangeActorStatus</v>
      </c>
      <c r="H150" s="1" t="str">
        <f>IF(ISBLANK(G150),"",
IF(ISERROR(FIND(",",G150)),
  IF(ISERROR(VLOOKUP(G150,ConditionValueTable!$A:$A,1,0)),"컨디션밸류없음",
  ""),
IF(ISERROR(FIND(",",G150,FIND(",",G150)+1)),
  IF(OR(ISERROR(VLOOKUP(LEFT(G150,FIND(",",G150)-1),ConditionValueTable!$A:$A,1,0)),ISERROR(VLOOKUP(TRIM(MID(G150,FIND(",",G150)+1,999)),ConditionValueTable!$A:$A,1,0))),"컨디션밸류없음",
  ""),
IF(ISERROR(FIND(",",G150,FIND(",",G150,FIND(",",G150)+1)+1)),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+1,999)),ConditionValueTable!$A:$A,1,0))),"컨디션밸류없음",
  ""),
IF(ISERROR(FIND(",",G150,FIND(",",G150,FIND(",",G150,FIND(",",G150)+1)+1)+1)),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FIND(",",G150,FIND(",",G150,FIND(",",G150)+1)+1)-FIND(",",G150,FIND(",",G150)+1)-1)),ConditionValueTable!$A:$A,1,0)),ISERROR(VLOOKUP(TRIM(MID(G150,FIND(",",G150,FIND(",",G150,FIND(",",G150)+1)+1)+1,999)),ConditionValueTable!$A:$A,1,0))),"컨디션밸류없음",
  ""),
)))))</f>
        <v/>
      </c>
      <c r="I150" s="1">
        <v>4.5</v>
      </c>
      <c r="J150" s="1">
        <v>1</v>
      </c>
      <c r="M150" s="1" t="s">
        <v>153</v>
      </c>
      <c r="O150" s="7">
        <f t="shared" ca="1" si="41"/>
        <v>3</v>
      </c>
      <c r="R150" s="1">
        <v>1</v>
      </c>
      <c r="S150" s="7">
        <f t="shared" ca="1" si="37"/>
        <v>1</v>
      </c>
      <c r="W150" s="1" t="s">
        <v>379</v>
      </c>
    </row>
    <row r="151" spans="1:23" x14ac:dyDescent="0.3">
      <c r="A151" s="1" t="str">
        <f t="shared" si="40"/>
        <v>LP_AtkSpeedUpOnEncounter_Spd_05</v>
      </c>
      <c r="B151" s="1" t="s">
        <v>304</v>
      </c>
      <c r="C151" s="1" t="str">
        <f>IF(ISERROR(VLOOKUP(B151,AffectorValueTable!$A:$A,1,0)),"어펙터밸류없음","")</f>
        <v/>
      </c>
      <c r="D151" s="1">
        <v>5</v>
      </c>
      <c r="E151" s="1" t="str">
        <f>VLOOKUP($B151,AffectorValueTable!$1:$1048576,MATCH(AffectorValueTable!$B$1,AffectorValueTable!$1:$1,0),0)</f>
        <v>ChangeActorStatus</v>
      </c>
      <c r="H151" s="1" t="str">
        <f>IF(ISBLANK(G151),"",
IF(ISERROR(FIND(",",G151)),
  IF(ISERROR(VLOOKUP(G151,ConditionValueTable!$A:$A,1,0)),"컨디션밸류없음",
  ""),
IF(ISERROR(FIND(",",G151,FIND(",",G151)+1)),
  IF(OR(ISERROR(VLOOKUP(LEFT(G151,FIND(",",G151)-1),ConditionValueTable!$A:$A,1,0)),ISERROR(VLOOKUP(TRIM(MID(G151,FIND(",",G151)+1,999)),ConditionValueTable!$A:$A,1,0))),"컨디션밸류없음",
  ""),
IF(ISERROR(FIND(",",G151,FIND(",",G151,FIND(",",G151)+1)+1)),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+1,999)),ConditionValueTable!$A:$A,1,0))),"컨디션밸류없음",
  ""),
IF(ISERROR(FIND(",",G151,FIND(",",G151,FIND(",",G151,FIND(",",G151)+1)+1)+1)),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FIND(",",G151,FIND(",",G151,FIND(",",G151)+1)+1)-FIND(",",G151,FIND(",",G151)+1)-1)),ConditionValueTable!$A:$A,1,0)),ISERROR(VLOOKUP(TRIM(MID(G151,FIND(",",G151,FIND(",",G151,FIND(",",G151)+1)+1)+1,999)),ConditionValueTable!$A:$A,1,0))),"컨디션밸류없음",
  ""),
)))))</f>
        <v/>
      </c>
      <c r="I151" s="1">
        <v>4.5</v>
      </c>
      <c r="J151" s="1">
        <v>1.25</v>
      </c>
      <c r="M151" s="1" t="s">
        <v>153</v>
      </c>
      <c r="O151" s="7">
        <f t="shared" ca="1" si="41"/>
        <v>3</v>
      </c>
      <c r="R151" s="1">
        <v>1</v>
      </c>
      <c r="S151" s="7">
        <f t="shared" ca="1" si="37"/>
        <v>1</v>
      </c>
      <c r="W151" s="1" t="s">
        <v>379</v>
      </c>
    </row>
    <row r="152" spans="1:23" x14ac:dyDescent="0.3">
      <c r="A152" s="1" t="str">
        <f t="shared" si="40"/>
        <v>LP_AtkSpeedUpOnEncounter_Spd_06</v>
      </c>
      <c r="B152" s="1" t="s">
        <v>304</v>
      </c>
      <c r="C152" s="1" t="str">
        <f>IF(ISERROR(VLOOKUP(B152,AffectorValueTable!$A:$A,1,0)),"어펙터밸류없음","")</f>
        <v/>
      </c>
      <c r="D152" s="1">
        <v>6</v>
      </c>
      <c r="E152" s="1" t="str">
        <f>VLOOKUP($B152,AffectorValueTable!$1:$1048576,MATCH(AffectorValueTable!$B$1,AffectorValueTable!$1:$1,0),0)</f>
        <v>ChangeActorStatus</v>
      </c>
      <c r="H152" s="1" t="str">
        <f>IF(ISBLANK(G152),"",
IF(ISERROR(FIND(",",G152)),
  IF(ISERROR(VLOOKUP(G152,ConditionValueTable!$A:$A,1,0)),"컨디션밸류없음",
  ""),
IF(ISERROR(FIND(",",G152,FIND(",",G152)+1)),
  IF(OR(ISERROR(VLOOKUP(LEFT(G152,FIND(",",G152)-1),ConditionValueTable!$A:$A,1,0)),ISERROR(VLOOKUP(TRIM(MID(G152,FIND(",",G152)+1,999)),ConditionValueTable!$A:$A,1,0))),"컨디션밸류없음",
  ""),
IF(ISERROR(FIND(",",G152,FIND(",",G152,FIND(",",G152)+1)+1)),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+1,999)),ConditionValueTable!$A:$A,1,0))),"컨디션밸류없음",
  ""),
IF(ISERROR(FIND(",",G152,FIND(",",G152,FIND(",",G152,FIND(",",G152)+1)+1)+1)),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FIND(",",G152,FIND(",",G152,FIND(",",G152)+1)+1)-FIND(",",G152,FIND(",",G152)+1)-1)),ConditionValueTable!$A:$A,1,0)),ISERROR(VLOOKUP(TRIM(MID(G152,FIND(",",G152,FIND(",",G152,FIND(",",G152)+1)+1)+1,999)),ConditionValueTable!$A:$A,1,0))),"컨디션밸류없음",
  ""),
)))))</f>
        <v/>
      </c>
      <c r="I152" s="1">
        <v>4.5</v>
      </c>
      <c r="J152" s="1">
        <v>1.5</v>
      </c>
      <c r="M152" s="1" t="s">
        <v>153</v>
      </c>
      <c r="O152" s="7">
        <f t="shared" ca="1" si="41"/>
        <v>3</v>
      </c>
      <c r="R152" s="1">
        <v>1</v>
      </c>
      <c r="S152" s="7">
        <f t="shared" ca="1" si="37"/>
        <v>1</v>
      </c>
      <c r="W152" s="1" t="s">
        <v>379</v>
      </c>
    </row>
    <row r="153" spans="1:23" x14ac:dyDescent="0.3">
      <c r="A153" s="1" t="str">
        <f t="shared" si="40"/>
        <v>LP_AtkSpeedUpOnEncounter_Spd_07</v>
      </c>
      <c r="B153" s="1" t="s">
        <v>304</v>
      </c>
      <c r="C153" s="1" t="str">
        <f>IF(ISERROR(VLOOKUP(B153,AffectorValueTable!$A:$A,1,0)),"어펙터밸류없음","")</f>
        <v/>
      </c>
      <c r="D153" s="1">
        <v>7</v>
      </c>
      <c r="E153" s="1" t="str">
        <f>VLOOKUP($B153,AffectorValueTable!$1:$1048576,MATCH(AffectorValueTable!$B$1,AffectorValueTable!$1:$1,0),0)</f>
        <v>ChangeActorStatus</v>
      </c>
      <c r="H153" s="1" t="str">
        <f>IF(ISBLANK(G153),"",
IF(ISERROR(FIND(",",G153)),
  IF(ISERROR(VLOOKUP(G153,ConditionValueTable!$A:$A,1,0)),"컨디션밸류없음",
  ""),
IF(ISERROR(FIND(",",G153,FIND(",",G153)+1)),
  IF(OR(ISERROR(VLOOKUP(LEFT(G153,FIND(",",G153)-1),ConditionValueTable!$A:$A,1,0)),ISERROR(VLOOKUP(TRIM(MID(G153,FIND(",",G153)+1,999)),ConditionValueTable!$A:$A,1,0))),"컨디션밸류없음",
  ""),
IF(ISERROR(FIND(",",G153,FIND(",",G153,FIND(",",G153)+1)+1)),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+1,999)),ConditionValueTable!$A:$A,1,0))),"컨디션밸류없음",
  ""),
IF(ISERROR(FIND(",",G153,FIND(",",G153,FIND(",",G153,FIND(",",G153)+1)+1)+1)),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FIND(",",G153,FIND(",",G153,FIND(",",G153)+1)+1)-FIND(",",G153,FIND(",",G153)+1)-1)),ConditionValueTable!$A:$A,1,0)),ISERROR(VLOOKUP(TRIM(MID(G153,FIND(",",G153,FIND(",",G153,FIND(",",G153)+1)+1)+1,999)),ConditionValueTable!$A:$A,1,0))),"컨디션밸류없음",
  ""),
)))))</f>
        <v/>
      </c>
      <c r="I153" s="1">
        <v>4.5</v>
      </c>
      <c r="J153" s="1">
        <v>1.75</v>
      </c>
      <c r="M153" s="1" t="s">
        <v>153</v>
      </c>
      <c r="O153" s="7">
        <f t="shared" ca="1" si="41"/>
        <v>3</v>
      </c>
      <c r="R153" s="1">
        <v>1</v>
      </c>
      <c r="S153" s="7">
        <f t="shared" ca="1" si="37"/>
        <v>1</v>
      </c>
      <c r="W153" s="1" t="s">
        <v>379</v>
      </c>
    </row>
    <row r="154" spans="1:23" x14ac:dyDescent="0.3">
      <c r="A154" s="1" t="str">
        <f t="shared" si="40"/>
        <v>LP_AtkSpeedUpOnEncounter_Spd_08</v>
      </c>
      <c r="B154" s="1" t="s">
        <v>304</v>
      </c>
      <c r="C154" s="1" t="str">
        <f>IF(ISERROR(VLOOKUP(B154,AffectorValueTable!$A:$A,1,0)),"어펙터밸류없음","")</f>
        <v/>
      </c>
      <c r="D154" s="1">
        <v>8</v>
      </c>
      <c r="E154" s="1" t="str">
        <f>VLOOKUP($B154,AffectorValueTable!$1:$1048576,MATCH(AffectorValueTable!$B$1,AffectorValueTable!$1:$1,0),0)</f>
        <v>ChangeActorStatus</v>
      </c>
      <c r="H154" s="1" t="str">
        <f>IF(ISBLANK(G154),"",
IF(ISERROR(FIND(",",G154)),
  IF(ISERROR(VLOOKUP(G154,ConditionValueTable!$A:$A,1,0)),"컨디션밸류없음",
  ""),
IF(ISERROR(FIND(",",G154,FIND(",",G154)+1)),
  IF(OR(ISERROR(VLOOKUP(LEFT(G154,FIND(",",G154)-1),ConditionValueTable!$A:$A,1,0)),ISERROR(VLOOKUP(TRIM(MID(G154,FIND(",",G154)+1,999)),ConditionValueTable!$A:$A,1,0))),"컨디션밸류없음",
  ""),
IF(ISERROR(FIND(",",G154,FIND(",",G154,FIND(",",G154)+1)+1)),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+1,999)),ConditionValueTable!$A:$A,1,0))),"컨디션밸류없음",
  ""),
IF(ISERROR(FIND(",",G154,FIND(",",G154,FIND(",",G154,FIND(",",G154)+1)+1)+1)),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FIND(",",G154,FIND(",",G154,FIND(",",G154)+1)+1)-FIND(",",G154,FIND(",",G154)+1)-1)),ConditionValueTable!$A:$A,1,0)),ISERROR(VLOOKUP(TRIM(MID(G154,FIND(",",G154,FIND(",",G154,FIND(",",G154)+1)+1)+1,999)),ConditionValueTable!$A:$A,1,0))),"컨디션밸류없음",
  ""),
)))))</f>
        <v/>
      </c>
      <c r="I154" s="1">
        <v>4.5</v>
      </c>
      <c r="J154" s="1">
        <v>2</v>
      </c>
      <c r="M154" s="1" t="s">
        <v>153</v>
      </c>
      <c r="O154" s="7">
        <f t="shared" ca="1" si="41"/>
        <v>3</v>
      </c>
      <c r="R154" s="1">
        <v>1</v>
      </c>
      <c r="S154" s="7">
        <f t="shared" ca="1" si="37"/>
        <v>1</v>
      </c>
      <c r="W154" s="1" t="s">
        <v>379</v>
      </c>
    </row>
    <row r="155" spans="1:23" x14ac:dyDescent="0.3">
      <c r="A155" s="1" t="str">
        <f t="shared" si="40"/>
        <v>LP_AtkSpeedUpOnEncounter_Spd_09</v>
      </c>
      <c r="B155" s="1" t="s">
        <v>304</v>
      </c>
      <c r="C155" s="1" t="str">
        <f>IF(ISERROR(VLOOKUP(B155,AffectorValueTable!$A:$A,1,0)),"어펙터밸류없음","")</f>
        <v/>
      </c>
      <c r="D155" s="1">
        <v>9</v>
      </c>
      <c r="E155" s="1" t="str">
        <f>VLOOKUP($B155,AffectorValueTable!$1:$1048576,MATCH(AffectorValueTable!$B$1,AffectorValueTable!$1:$1,0),0)</f>
        <v>ChangeActorStatus</v>
      </c>
      <c r="H155" s="1" t="str">
        <f>IF(ISBLANK(G155),"",
IF(ISERROR(FIND(",",G155)),
  IF(ISERROR(VLOOKUP(G155,ConditionValueTable!$A:$A,1,0)),"컨디션밸류없음",
  ""),
IF(ISERROR(FIND(",",G155,FIND(",",G155)+1)),
  IF(OR(ISERROR(VLOOKUP(LEFT(G155,FIND(",",G155)-1),ConditionValueTable!$A:$A,1,0)),ISERROR(VLOOKUP(TRIM(MID(G155,FIND(",",G155)+1,999)),ConditionValueTable!$A:$A,1,0))),"컨디션밸류없음",
  ""),
IF(ISERROR(FIND(",",G155,FIND(",",G155,FIND(",",G155)+1)+1)),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+1,999)),ConditionValueTable!$A:$A,1,0))),"컨디션밸류없음",
  ""),
IF(ISERROR(FIND(",",G155,FIND(",",G155,FIND(",",G155,FIND(",",G155)+1)+1)+1)),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FIND(",",G155,FIND(",",G155,FIND(",",G155)+1)+1)-FIND(",",G155,FIND(",",G155)+1)-1)),ConditionValueTable!$A:$A,1,0)),ISERROR(VLOOKUP(TRIM(MID(G155,FIND(",",G155,FIND(",",G155,FIND(",",G155)+1)+1)+1,999)),ConditionValueTable!$A:$A,1,0))),"컨디션밸류없음",
  ""),
)))))</f>
        <v/>
      </c>
      <c r="I155" s="1">
        <v>4.5</v>
      </c>
      <c r="J155" s="1">
        <v>2.25</v>
      </c>
      <c r="M155" s="1" t="s">
        <v>153</v>
      </c>
      <c r="O155" s="7">
        <f t="shared" ca="1" si="41"/>
        <v>3</v>
      </c>
      <c r="R155" s="1">
        <v>1</v>
      </c>
      <c r="S155" s="7">
        <f t="shared" ca="1" si="37"/>
        <v>1</v>
      </c>
      <c r="W155" s="1" t="s">
        <v>379</v>
      </c>
    </row>
    <row r="156" spans="1:23" x14ac:dyDescent="0.3">
      <c r="A156" s="1" t="str">
        <f t="shared" ref="A156:A162" si="42">B156&amp;"_"&amp;TEXT(D156,"00")</f>
        <v>LP_AtkSpeedUpOnEncounterBetter_01</v>
      </c>
      <c r="B156" s="1" t="s">
        <v>303</v>
      </c>
      <c r="C156" s="1" t="str">
        <f>IF(ISERROR(VLOOKUP(B156,AffectorValueTable!$A:$A,1,0)),"어펙터밸류없음","")</f>
        <v/>
      </c>
      <c r="D156" s="1">
        <v>1</v>
      </c>
      <c r="E156" s="1" t="str">
        <f>VLOOKUP($B156,AffectorValueTable!$1:$1048576,MATCH(AffectorValueTable!$B$1,AffectorValueTable!$1:$1,0),0)</f>
        <v>CallAffectorValue</v>
      </c>
      <c r="H156" s="1" t="str">
        <f>IF(ISBLANK(G156),"",
IF(ISERROR(FIND(",",G156)),
  IF(ISERROR(VLOOKUP(G156,ConditionValueTable!$A:$A,1,0)),"컨디션밸류없음",
  ""),
IF(ISERROR(FIND(",",G156,FIND(",",G156)+1)),
  IF(OR(ISERROR(VLOOKUP(LEFT(G156,FIND(",",G156)-1),ConditionValueTable!$A:$A,1,0)),ISERROR(VLOOKUP(TRIM(MID(G156,FIND(",",G156)+1,999)),ConditionValueTable!$A:$A,1,0))),"컨디션밸류없음",
  ""),
IF(ISERROR(FIND(",",G156,FIND(",",G156,FIND(",",G156)+1)+1)),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+1,999)),ConditionValueTable!$A:$A,1,0))),"컨디션밸류없음",
  ""),
IF(ISERROR(FIND(",",G156,FIND(",",G156,FIND(",",G156,FIND(",",G156)+1)+1)+1)),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FIND(",",G156,FIND(",",G156,FIND(",",G156)+1)+1)-FIND(",",G156,FIND(",",G156)+1)-1)),ConditionValueTable!$A:$A,1,0)),ISERROR(VLOOKUP(TRIM(MID(G156,FIND(",",G156,FIND(",",G156,FIND(",",G156)+1)+1)+1,999)),ConditionValueTable!$A:$A,1,0))),"컨디션밸류없음",
  ""),
)))))</f>
        <v/>
      </c>
      <c r="I156" s="1">
        <v>-1</v>
      </c>
      <c r="O156" s="7" t="str">
        <f t="shared" ca="1" si="35"/>
        <v/>
      </c>
      <c r="Q156" s="1" t="s">
        <v>308</v>
      </c>
      <c r="S156" s="7">
        <f t="shared" ca="1" si="37"/>
        <v>1</v>
      </c>
      <c r="U156" s="1" t="s">
        <v>305</v>
      </c>
    </row>
    <row r="157" spans="1:23" x14ac:dyDescent="0.3">
      <c r="A157" s="1" t="str">
        <f t="shared" si="42"/>
        <v>LP_AtkSpeedUpOnEncounterBetter_02</v>
      </c>
      <c r="B157" s="1" t="s">
        <v>303</v>
      </c>
      <c r="C157" s="1" t="str">
        <f>IF(ISERROR(VLOOKUP(B157,AffectorValueTable!$A:$A,1,0)),"어펙터밸류없음","")</f>
        <v/>
      </c>
      <c r="D157" s="1">
        <v>2</v>
      </c>
      <c r="E157" s="1" t="str">
        <f>VLOOKUP($B157,AffectorValueTable!$1:$1048576,MATCH(AffectorValueTable!$B$1,AffectorValueTable!$1:$1,0),0)</f>
        <v>CallAffectorValue</v>
      </c>
      <c r="H157" s="1" t="str">
        <f>IF(ISBLANK(G157),"",
IF(ISERROR(FIND(",",G157)),
  IF(ISERROR(VLOOKUP(G157,ConditionValueTable!$A:$A,1,0)),"컨디션밸류없음",
  ""),
IF(ISERROR(FIND(",",G157,FIND(",",G157)+1)),
  IF(OR(ISERROR(VLOOKUP(LEFT(G157,FIND(",",G157)-1),ConditionValueTable!$A:$A,1,0)),ISERROR(VLOOKUP(TRIM(MID(G157,FIND(",",G157)+1,999)),ConditionValueTable!$A:$A,1,0))),"컨디션밸류없음",
  ""),
IF(ISERROR(FIND(",",G157,FIND(",",G157,FIND(",",G157)+1)+1)),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+1,999)),ConditionValueTable!$A:$A,1,0))),"컨디션밸류없음",
  ""),
IF(ISERROR(FIND(",",G157,FIND(",",G157,FIND(",",G157,FIND(",",G157)+1)+1)+1)),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FIND(",",G157,FIND(",",G157,FIND(",",G157)+1)+1)-FIND(",",G157,FIND(",",G157)+1)-1)),ConditionValueTable!$A:$A,1,0)),ISERROR(VLOOKUP(TRIM(MID(G157,FIND(",",G157,FIND(",",G157,FIND(",",G157)+1)+1)+1,999)),ConditionValueTable!$A:$A,1,0))),"컨디션밸류없음",
  ""),
)))))</f>
        <v/>
      </c>
      <c r="I157" s="1">
        <v>-1</v>
      </c>
      <c r="O157" s="7" t="str">
        <f t="shared" ca="1" si="35"/>
        <v/>
      </c>
      <c r="Q157" s="1" t="s">
        <v>308</v>
      </c>
      <c r="S157" s="7">
        <f t="shared" ca="1" si="37"/>
        <v>1</v>
      </c>
      <c r="U157" s="1" t="s">
        <v>305</v>
      </c>
    </row>
    <row r="158" spans="1:23" x14ac:dyDescent="0.3">
      <c r="A158" s="1" t="str">
        <f t="shared" ref="A158:A160" si="43">B158&amp;"_"&amp;TEXT(D158,"00")</f>
        <v>LP_AtkSpeedUpOnEncounterBetter_03</v>
      </c>
      <c r="B158" s="1" t="s">
        <v>303</v>
      </c>
      <c r="C158" s="1" t="str">
        <f>IF(ISERROR(VLOOKUP(B158,AffectorValueTable!$A:$A,1,0)),"어펙터밸류없음","")</f>
        <v/>
      </c>
      <c r="D158" s="1">
        <v>3</v>
      </c>
      <c r="E158" s="1" t="str">
        <f>VLOOKUP($B158,AffectorValueTable!$1:$1048576,MATCH(AffectorValueTable!$B$1,AffectorValueTable!$1:$1,0),0)</f>
        <v>CallAffectorValue</v>
      </c>
      <c r="H158" s="1" t="str">
        <f>IF(ISBLANK(G158),"",
IF(ISERROR(FIND(",",G158)),
  IF(ISERROR(VLOOKUP(G158,ConditionValueTable!$A:$A,1,0)),"컨디션밸류없음",
  ""),
IF(ISERROR(FIND(",",G158,FIND(",",G158)+1)),
  IF(OR(ISERROR(VLOOKUP(LEFT(G158,FIND(",",G158)-1),ConditionValueTable!$A:$A,1,0)),ISERROR(VLOOKUP(TRIM(MID(G158,FIND(",",G158)+1,999)),ConditionValueTable!$A:$A,1,0))),"컨디션밸류없음",
  ""),
IF(ISERROR(FIND(",",G158,FIND(",",G158,FIND(",",G158)+1)+1)),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+1,999)),ConditionValueTable!$A:$A,1,0))),"컨디션밸류없음",
  ""),
IF(ISERROR(FIND(",",G158,FIND(",",G158,FIND(",",G158,FIND(",",G158)+1)+1)+1)),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FIND(",",G158,FIND(",",G158,FIND(",",G158)+1)+1)-FIND(",",G158,FIND(",",G158)+1)-1)),ConditionValueTable!$A:$A,1,0)),ISERROR(VLOOKUP(TRIM(MID(G158,FIND(",",G158,FIND(",",G158,FIND(",",G158)+1)+1)+1,999)),ConditionValueTable!$A:$A,1,0))),"컨디션밸류없음",
  ""),
)))))</f>
        <v/>
      </c>
      <c r="I158" s="1">
        <v>-1</v>
      </c>
      <c r="O158" s="7" t="str">
        <f t="shared" ref="O158:O160" ca="1" si="44">IF(NOT(ISBLANK(N158)),N158,
IF(ISBLANK(M158),"",
VLOOKUP(M158,OFFSET(INDIRECT("$A:$B"),0,MATCH(M$1&amp;"_Verify",INDIRECT("$1:$1"),0)-1),2,0)
))</f>
        <v/>
      </c>
      <c r="Q158" s="1" t="s">
        <v>308</v>
      </c>
      <c r="S158" s="7">
        <f t="shared" ca="1" si="37"/>
        <v>1</v>
      </c>
      <c r="U158" s="1" t="s">
        <v>305</v>
      </c>
    </row>
    <row r="159" spans="1:23" x14ac:dyDescent="0.3">
      <c r="A159" s="1" t="str">
        <f t="shared" si="43"/>
        <v>LP_AtkSpeedUpOnEncounterBetter_04</v>
      </c>
      <c r="B159" s="1" t="s">
        <v>303</v>
      </c>
      <c r="C159" s="1" t="str">
        <f>IF(ISERROR(VLOOKUP(B159,AffectorValueTable!$A:$A,1,0)),"어펙터밸류없음","")</f>
        <v/>
      </c>
      <c r="D159" s="1">
        <v>4</v>
      </c>
      <c r="E159" s="1" t="str">
        <f>VLOOKUP($B159,AffectorValueTable!$1:$1048576,MATCH(AffectorValueTable!$B$1,AffectorValueTable!$1:$1,0),0)</f>
        <v>CallAffectorValue</v>
      </c>
      <c r="H159" s="1" t="str">
        <f>IF(ISBLANK(G159),"",
IF(ISERROR(FIND(",",G159)),
  IF(ISERROR(VLOOKUP(G159,ConditionValueTable!$A:$A,1,0)),"컨디션밸류없음",
  ""),
IF(ISERROR(FIND(",",G159,FIND(",",G159)+1)),
  IF(OR(ISERROR(VLOOKUP(LEFT(G159,FIND(",",G159)-1),ConditionValueTable!$A:$A,1,0)),ISERROR(VLOOKUP(TRIM(MID(G159,FIND(",",G159)+1,999)),ConditionValueTable!$A:$A,1,0))),"컨디션밸류없음",
  ""),
IF(ISERROR(FIND(",",G159,FIND(",",G159,FIND(",",G159)+1)+1)),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+1,999)),ConditionValueTable!$A:$A,1,0))),"컨디션밸류없음",
  ""),
IF(ISERROR(FIND(",",G159,FIND(",",G159,FIND(",",G159,FIND(",",G159)+1)+1)+1)),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FIND(",",G159,FIND(",",G159,FIND(",",G159)+1)+1)-FIND(",",G159,FIND(",",G159)+1)-1)),ConditionValueTable!$A:$A,1,0)),ISERROR(VLOOKUP(TRIM(MID(G159,FIND(",",G159,FIND(",",G159,FIND(",",G159)+1)+1)+1,999)),ConditionValueTable!$A:$A,1,0))),"컨디션밸류없음",
  ""),
)))))</f>
        <v/>
      </c>
      <c r="I159" s="1">
        <v>-1</v>
      </c>
      <c r="O159" s="7" t="str">
        <f t="shared" ca="1" si="44"/>
        <v/>
      </c>
      <c r="Q159" s="1" t="s">
        <v>308</v>
      </c>
      <c r="S159" s="7">
        <f t="shared" ca="1" si="37"/>
        <v>1</v>
      </c>
      <c r="U159" s="1" t="s">
        <v>305</v>
      </c>
    </row>
    <row r="160" spans="1:23" x14ac:dyDescent="0.3">
      <c r="A160" s="1" t="str">
        <f t="shared" si="43"/>
        <v>LP_AtkSpeedUpOnEncounterBetter_05</v>
      </c>
      <c r="B160" s="1" t="s">
        <v>303</v>
      </c>
      <c r="C160" s="1" t="str">
        <f>IF(ISERROR(VLOOKUP(B160,AffectorValueTable!$A:$A,1,0)),"어펙터밸류없음","")</f>
        <v/>
      </c>
      <c r="D160" s="1">
        <v>5</v>
      </c>
      <c r="E160" s="1" t="str">
        <f>VLOOKUP($B160,AffectorValueTable!$1:$1048576,MATCH(AffectorValueTable!$B$1,AffectorValueTable!$1:$1,0),0)</f>
        <v>CallAffectorValue</v>
      </c>
      <c r="H160" s="1" t="str">
        <f>IF(ISBLANK(G160),"",
IF(ISERROR(FIND(",",G160)),
  IF(ISERROR(VLOOKUP(G160,ConditionValueTable!$A:$A,1,0)),"컨디션밸류없음",
  ""),
IF(ISERROR(FIND(",",G160,FIND(",",G160)+1)),
  IF(OR(ISERROR(VLOOKUP(LEFT(G160,FIND(",",G160)-1),ConditionValueTable!$A:$A,1,0)),ISERROR(VLOOKUP(TRIM(MID(G160,FIND(",",G160)+1,999)),ConditionValueTable!$A:$A,1,0))),"컨디션밸류없음",
  ""),
IF(ISERROR(FIND(",",G160,FIND(",",G160,FIND(",",G160)+1)+1)),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+1,999)),ConditionValueTable!$A:$A,1,0))),"컨디션밸류없음",
  ""),
IF(ISERROR(FIND(",",G160,FIND(",",G160,FIND(",",G160,FIND(",",G160)+1)+1)+1)),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FIND(",",G160,FIND(",",G160,FIND(",",G160)+1)+1)-FIND(",",G160,FIND(",",G160)+1)-1)),ConditionValueTable!$A:$A,1,0)),ISERROR(VLOOKUP(TRIM(MID(G160,FIND(",",G160,FIND(",",G160,FIND(",",G160)+1)+1)+1,999)),ConditionValueTable!$A:$A,1,0))),"컨디션밸류없음",
  ""),
)))))</f>
        <v/>
      </c>
      <c r="I160" s="1">
        <v>-1</v>
      </c>
      <c r="O160" s="7" t="str">
        <f t="shared" ca="1" si="44"/>
        <v/>
      </c>
      <c r="Q160" s="1" t="s">
        <v>308</v>
      </c>
      <c r="S160" s="7">
        <f t="shared" ca="1" si="37"/>
        <v>1</v>
      </c>
      <c r="U160" s="1" t="s">
        <v>305</v>
      </c>
    </row>
    <row r="161" spans="1:23" x14ac:dyDescent="0.3">
      <c r="A161" s="1" t="str">
        <f t="shared" si="42"/>
        <v>LP_AtkSpeedUpOnEncounterBetter_Spd_01</v>
      </c>
      <c r="B161" s="1" t="s">
        <v>306</v>
      </c>
      <c r="C161" s="1" t="str">
        <f>IF(ISERROR(VLOOKUP(B161,AffectorValueTable!$A:$A,1,0)),"어펙터밸류없음","")</f>
        <v/>
      </c>
      <c r="D161" s="1">
        <v>1</v>
      </c>
      <c r="E161" s="1" t="str">
        <f>VLOOKUP($B161,AffectorValueTable!$1:$1048576,MATCH(AffectorValueTable!$B$1,AffectorValueTable!$1:$1,0),0)</f>
        <v>ChangeActorStatus</v>
      </c>
      <c r="H161" s="1" t="str">
        <f>IF(ISBLANK(G161),"",
IF(ISERROR(FIND(",",G161)),
  IF(ISERROR(VLOOKUP(G161,ConditionValueTable!$A:$A,1,0)),"컨디션밸류없음",
  ""),
IF(ISERROR(FIND(",",G161,FIND(",",G161)+1)),
  IF(OR(ISERROR(VLOOKUP(LEFT(G161,FIND(",",G161)-1),ConditionValueTable!$A:$A,1,0)),ISERROR(VLOOKUP(TRIM(MID(G161,FIND(",",G161)+1,999)),ConditionValueTable!$A:$A,1,0))),"컨디션밸류없음",
  ""),
IF(ISERROR(FIND(",",G161,FIND(",",G161,FIND(",",G161)+1)+1)),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+1,999)),ConditionValueTable!$A:$A,1,0))),"컨디션밸류없음",
  ""),
IF(ISERROR(FIND(",",G161,FIND(",",G161,FIND(",",G161,FIND(",",G161)+1)+1)+1)),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FIND(",",G161,FIND(",",G161,FIND(",",G161)+1)+1)-FIND(",",G161,FIND(",",G161)+1)-1)),ConditionValueTable!$A:$A,1,0)),ISERROR(VLOOKUP(TRIM(MID(G161,FIND(",",G161,FIND(",",G161,FIND(",",G161)+1)+1)+1,999)),ConditionValueTable!$A:$A,1,0))),"컨디션밸류없음",
  ""),
)))))</f>
        <v/>
      </c>
      <c r="I161" s="1">
        <v>4.5</v>
      </c>
      <c r="J161" s="1">
        <v>0.35</v>
      </c>
      <c r="M161" s="1" t="s">
        <v>153</v>
      </c>
      <c r="O161" s="7">
        <f t="shared" ca="1" si="35"/>
        <v>3</v>
      </c>
      <c r="R161" s="1">
        <v>1</v>
      </c>
      <c r="S161" s="7">
        <f t="shared" ca="1" si="37"/>
        <v>1</v>
      </c>
      <c r="W161" s="1" t="s">
        <v>379</v>
      </c>
    </row>
    <row r="162" spans="1:23" x14ac:dyDescent="0.3">
      <c r="A162" s="1" t="str">
        <f t="shared" si="42"/>
        <v>LP_AtkSpeedUpOnEncounterBetter_Spd_02</v>
      </c>
      <c r="B162" s="1" t="s">
        <v>306</v>
      </c>
      <c r="C162" s="1" t="str">
        <f>IF(ISERROR(VLOOKUP(B162,AffectorValueTable!$A:$A,1,0)),"어펙터밸류없음","")</f>
        <v/>
      </c>
      <c r="D162" s="1">
        <v>2</v>
      </c>
      <c r="E162" s="1" t="str">
        <f>VLOOKUP($B162,AffectorValueTable!$1:$1048576,MATCH(AffectorValueTable!$B$1,AffectorValueTable!$1:$1,0),0)</f>
        <v>ChangeActorStatus</v>
      </c>
      <c r="H162" s="1" t="str">
        <f>IF(ISBLANK(G162),"",
IF(ISERROR(FIND(",",G162)),
  IF(ISERROR(VLOOKUP(G162,ConditionValueTable!$A:$A,1,0)),"컨디션밸류없음",
  ""),
IF(ISERROR(FIND(",",G162,FIND(",",G162)+1)),
  IF(OR(ISERROR(VLOOKUP(LEFT(G162,FIND(",",G162)-1),ConditionValueTable!$A:$A,1,0)),ISERROR(VLOOKUP(TRIM(MID(G162,FIND(",",G162)+1,999)),ConditionValueTable!$A:$A,1,0))),"컨디션밸류없음",
  ""),
IF(ISERROR(FIND(",",G162,FIND(",",G162,FIND(",",G162)+1)+1)),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+1,999)),ConditionValueTable!$A:$A,1,0))),"컨디션밸류없음",
  ""),
IF(ISERROR(FIND(",",G162,FIND(",",G162,FIND(",",G162,FIND(",",G162)+1)+1)+1)),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FIND(",",G162,FIND(",",G162,FIND(",",G162)+1)+1)-FIND(",",G162,FIND(",",G162)+1)-1)),ConditionValueTable!$A:$A,1,0)),ISERROR(VLOOKUP(TRIM(MID(G162,FIND(",",G162,FIND(",",G162,FIND(",",G162)+1)+1)+1,999)),ConditionValueTable!$A:$A,1,0))),"컨디션밸류없음",
  ""),
)))))</f>
        <v/>
      </c>
      <c r="I162" s="1">
        <v>4.5</v>
      </c>
      <c r="J162" s="1">
        <v>0.7</v>
      </c>
      <c r="M162" s="1" t="s">
        <v>153</v>
      </c>
      <c r="O162" s="7">
        <f t="shared" ca="1" si="35"/>
        <v>3</v>
      </c>
      <c r="R162" s="1">
        <v>1</v>
      </c>
      <c r="S162" s="7">
        <f t="shared" ca="1" si="37"/>
        <v>1</v>
      </c>
      <c r="W162" s="1" t="s">
        <v>379</v>
      </c>
    </row>
    <row r="163" spans="1:23" x14ac:dyDescent="0.3">
      <c r="A163" s="1" t="str">
        <f t="shared" ref="A163:A165" si="45">B163&amp;"_"&amp;TEXT(D163,"00")</f>
        <v>LP_AtkSpeedUpOnEncounterBetter_Spd_03</v>
      </c>
      <c r="B163" s="1" t="s">
        <v>306</v>
      </c>
      <c r="C163" s="1" t="str">
        <f>IF(ISERROR(VLOOKUP(B163,AffectorValueTable!$A:$A,1,0)),"어펙터밸류없음","")</f>
        <v/>
      </c>
      <c r="D163" s="1">
        <v>3</v>
      </c>
      <c r="E163" s="1" t="str">
        <f>VLOOKUP($B163,AffectorValueTable!$1:$1048576,MATCH(AffectorValueTable!$B$1,AffectorValueTable!$1:$1,0),0)</f>
        <v>ChangeActorStatus</v>
      </c>
      <c r="H163" s="1" t="str">
        <f>IF(ISBLANK(G163),"",
IF(ISERROR(FIND(",",G163)),
  IF(ISERROR(VLOOKUP(G163,ConditionValueTable!$A:$A,1,0)),"컨디션밸류없음",
  ""),
IF(ISERROR(FIND(",",G163,FIND(",",G163)+1)),
  IF(OR(ISERROR(VLOOKUP(LEFT(G163,FIND(",",G163)-1),ConditionValueTable!$A:$A,1,0)),ISERROR(VLOOKUP(TRIM(MID(G163,FIND(",",G163)+1,999)),ConditionValueTable!$A:$A,1,0))),"컨디션밸류없음",
  ""),
IF(ISERROR(FIND(",",G163,FIND(",",G163,FIND(",",G163)+1)+1)),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+1,999)),ConditionValueTable!$A:$A,1,0))),"컨디션밸류없음",
  ""),
IF(ISERROR(FIND(",",G163,FIND(",",G163,FIND(",",G163,FIND(",",G163)+1)+1)+1)),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FIND(",",G163,FIND(",",G163,FIND(",",G163)+1)+1)-FIND(",",G163,FIND(",",G163)+1)-1)),ConditionValueTable!$A:$A,1,0)),ISERROR(VLOOKUP(TRIM(MID(G163,FIND(",",G163,FIND(",",G163,FIND(",",G163)+1)+1)+1,999)),ConditionValueTable!$A:$A,1,0))),"컨디션밸류없음",
  ""),
)))))</f>
        <v/>
      </c>
      <c r="I163" s="1">
        <v>4.5</v>
      </c>
      <c r="J163" s="1">
        <v>1.05</v>
      </c>
      <c r="M163" s="1" t="s">
        <v>153</v>
      </c>
      <c r="O163" s="7">
        <f t="shared" ref="O163:O165" ca="1" si="46">IF(NOT(ISBLANK(N163)),N163,
IF(ISBLANK(M163),"",
VLOOKUP(M163,OFFSET(INDIRECT("$A:$B"),0,MATCH(M$1&amp;"_Verify",INDIRECT("$1:$1"),0)-1),2,0)
))</f>
        <v>3</v>
      </c>
      <c r="R163" s="1">
        <v>1</v>
      </c>
      <c r="S163" s="7">
        <f t="shared" ca="1" si="37"/>
        <v>1</v>
      </c>
      <c r="W163" s="1" t="s">
        <v>379</v>
      </c>
    </row>
    <row r="164" spans="1:23" x14ac:dyDescent="0.3">
      <c r="A164" s="1" t="str">
        <f t="shared" si="45"/>
        <v>LP_AtkSpeedUpOnEncounterBetter_Spd_04</v>
      </c>
      <c r="B164" s="1" t="s">
        <v>306</v>
      </c>
      <c r="C164" s="1" t="str">
        <f>IF(ISERROR(VLOOKUP(B164,AffectorValueTable!$A:$A,1,0)),"어펙터밸류없음","")</f>
        <v/>
      </c>
      <c r="D164" s="1">
        <v>4</v>
      </c>
      <c r="E164" s="1" t="str">
        <f>VLOOKUP($B164,AffectorValueTable!$1:$1048576,MATCH(AffectorValueTable!$B$1,AffectorValueTable!$1:$1,0),0)</f>
        <v>ChangeActorStatus</v>
      </c>
      <c r="H164" s="1" t="str">
        <f>IF(ISBLANK(G164),"",
IF(ISERROR(FIND(",",G164)),
  IF(ISERROR(VLOOKUP(G164,ConditionValueTable!$A:$A,1,0)),"컨디션밸류없음",
  ""),
IF(ISERROR(FIND(",",G164,FIND(",",G164)+1)),
  IF(OR(ISERROR(VLOOKUP(LEFT(G164,FIND(",",G164)-1),ConditionValueTable!$A:$A,1,0)),ISERROR(VLOOKUP(TRIM(MID(G164,FIND(",",G164)+1,999)),ConditionValueTable!$A:$A,1,0))),"컨디션밸류없음",
  ""),
IF(ISERROR(FIND(",",G164,FIND(",",G164,FIND(",",G164)+1)+1)),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+1,999)),ConditionValueTable!$A:$A,1,0))),"컨디션밸류없음",
  ""),
IF(ISERROR(FIND(",",G164,FIND(",",G164,FIND(",",G164,FIND(",",G164)+1)+1)+1)),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FIND(",",G164,FIND(",",G164,FIND(",",G164)+1)+1)-FIND(",",G164,FIND(",",G164)+1)-1)),ConditionValueTable!$A:$A,1,0)),ISERROR(VLOOKUP(TRIM(MID(G164,FIND(",",G164,FIND(",",G164,FIND(",",G164)+1)+1)+1,999)),ConditionValueTable!$A:$A,1,0))),"컨디션밸류없음",
  ""),
)))))</f>
        <v/>
      </c>
      <c r="I164" s="1">
        <v>4.5</v>
      </c>
      <c r="J164" s="1">
        <v>1.4</v>
      </c>
      <c r="M164" s="1" t="s">
        <v>153</v>
      </c>
      <c r="O164" s="7">
        <f t="shared" ca="1" si="46"/>
        <v>3</v>
      </c>
      <c r="R164" s="1">
        <v>1</v>
      </c>
      <c r="S164" s="7">
        <f t="shared" ca="1" si="37"/>
        <v>1</v>
      </c>
      <c r="W164" s="1" t="s">
        <v>379</v>
      </c>
    </row>
    <row r="165" spans="1:23" x14ac:dyDescent="0.3">
      <c r="A165" s="1" t="str">
        <f t="shared" si="45"/>
        <v>LP_AtkSpeedUpOnEncounterBetter_Spd_05</v>
      </c>
      <c r="B165" s="1" t="s">
        <v>306</v>
      </c>
      <c r="C165" s="1" t="str">
        <f>IF(ISERROR(VLOOKUP(B165,AffectorValueTable!$A:$A,1,0)),"어펙터밸류없음","")</f>
        <v/>
      </c>
      <c r="D165" s="1">
        <v>5</v>
      </c>
      <c r="E165" s="1" t="str">
        <f>VLOOKUP($B165,AffectorValueTable!$1:$1048576,MATCH(AffectorValueTable!$B$1,AffectorValueTable!$1:$1,0),0)</f>
        <v>ChangeActorStatus</v>
      </c>
      <c r="H165" s="1" t="str">
        <f>IF(ISBLANK(G165),"",
IF(ISERROR(FIND(",",G165)),
  IF(ISERROR(VLOOKUP(G165,ConditionValueTable!$A:$A,1,0)),"컨디션밸류없음",
  ""),
IF(ISERROR(FIND(",",G165,FIND(",",G165)+1)),
  IF(OR(ISERROR(VLOOKUP(LEFT(G165,FIND(",",G165)-1),ConditionValueTable!$A:$A,1,0)),ISERROR(VLOOKUP(TRIM(MID(G165,FIND(",",G165)+1,999)),ConditionValueTable!$A:$A,1,0))),"컨디션밸류없음",
  ""),
IF(ISERROR(FIND(",",G165,FIND(",",G165,FIND(",",G165)+1)+1)),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+1,999)),ConditionValueTable!$A:$A,1,0))),"컨디션밸류없음",
  ""),
IF(ISERROR(FIND(",",G165,FIND(",",G165,FIND(",",G165,FIND(",",G165)+1)+1)+1)),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FIND(",",G165,FIND(",",G165,FIND(",",G165)+1)+1)-FIND(",",G165,FIND(",",G165)+1)-1)),ConditionValueTable!$A:$A,1,0)),ISERROR(VLOOKUP(TRIM(MID(G165,FIND(",",G165,FIND(",",G165,FIND(",",G165)+1)+1)+1,999)),ConditionValueTable!$A:$A,1,0))),"컨디션밸류없음",
  ""),
)))))</f>
        <v/>
      </c>
      <c r="I165" s="1">
        <v>4.5</v>
      </c>
      <c r="J165" s="1">
        <v>1.75</v>
      </c>
      <c r="M165" s="1" t="s">
        <v>153</v>
      </c>
      <c r="O165" s="7">
        <f t="shared" ca="1" si="46"/>
        <v>3</v>
      </c>
      <c r="R165" s="1">
        <v>1</v>
      </c>
      <c r="S165" s="7">
        <f t="shared" ca="1" si="37"/>
        <v>1</v>
      </c>
      <c r="W165" s="1" t="s">
        <v>379</v>
      </c>
    </row>
    <row r="166" spans="1:23" x14ac:dyDescent="0.3">
      <c r="A166" s="1" t="str">
        <f t="shared" ref="A166:A170" si="47">B166&amp;"_"&amp;TEXT(D166,"00")</f>
        <v>LP_VampireOnAttack_01</v>
      </c>
      <c r="B166" s="1" t="s">
        <v>310</v>
      </c>
      <c r="C166" s="1" t="str">
        <f>IF(ISERROR(VLOOKUP(B166,AffectorValueTable!$A:$A,1,0)),"어펙터밸류없음","")</f>
        <v/>
      </c>
      <c r="D166" s="1">
        <v>1</v>
      </c>
      <c r="E166" s="1" t="str">
        <f>VLOOKUP($B166,AffectorValueTable!$1:$1048576,MATCH(AffectorValueTable!$B$1,AffectorValueTable!$1:$1,0),0)</f>
        <v>CallAffectorValue</v>
      </c>
      <c r="H166" s="1" t="str">
        <f>IF(ISBLANK(G166),"",
IF(ISERROR(FIND(",",G166)),
  IF(ISERROR(VLOOKUP(G166,ConditionValueTable!$A:$A,1,0)),"컨디션밸류없음",
  ""),
IF(ISERROR(FIND(",",G166,FIND(",",G166)+1)),
  IF(OR(ISERROR(VLOOKUP(LEFT(G166,FIND(",",G166)-1),ConditionValueTable!$A:$A,1,0)),ISERROR(VLOOKUP(TRIM(MID(G166,FIND(",",G166)+1,999)),ConditionValueTable!$A:$A,1,0))),"컨디션밸류없음",
  ""),
IF(ISERROR(FIND(",",G166,FIND(",",G166,FIND(",",G166)+1)+1)),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+1,999)),ConditionValueTable!$A:$A,1,0))),"컨디션밸류없음",
  ""),
IF(ISERROR(FIND(",",G166,FIND(",",G166,FIND(",",G166,FIND(",",G166)+1)+1)+1)),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FIND(",",G166,FIND(",",G166,FIND(",",G166)+1)+1)-FIND(",",G166,FIND(",",G166)+1)-1)),ConditionValueTable!$A:$A,1,0)),ISERROR(VLOOKUP(TRIM(MID(G166,FIND(",",G166,FIND(",",G166,FIND(",",G166)+1)+1)+1,999)),ConditionValueTable!$A:$A,1,0))),"컨디션밸류없음",
  ""),
)))))</f>
        <v/>
      </c>
      <c r="I166" s="1">
        <v>-1</v>
      </c>
      <c r="O166" s="7" t="str">
        <f t="shared" ref="O166:O170" ca="1" si="48">IF(NOT(ISBLANK(N166)),N166,
IF(ISBLANK(M166),"",
VLOOKUP(M166,OFFSET(INDIRECT("$A:$B"),0,MATCH(M$1&amp;"_Verify",INDIRECT("$1:$1"),0)-1),2,0)
))</f>
        <v/>
      </c>
      <c r="Q166" s="1" t="s">
        <v>312</v>
      </c>
      <c r="S166" s="7">
        <f t="shared" ca="1" si="37"/>
        <v>5</v>
      </c>
      <c r="U166" s="1" t="s">
        <v>311</v>
      </c>
    </row>
    <row r="167" spans="1:23" x14ac:dyDescent="0.3">
      <c r="A167" s="1" t="str">
        <f t="shared" si="47"/>
        <v>LP_VampireOnAttack_02</v>
      </c>
      <c r="B167" s="1" t="s">
        <v>310</v>
      </c>
      <c r="C167" s="1" t="str">
        <f>IF(ISERROR(VLOOKUP(B167,AffectorValueTable!$A:$A,1,0)),"어펙터밸류없음","")</f>
        <v/>
      </c>
      <c r="D167" s="1">
        <v>2</v>
      </c>
      <c r="E167" s="1" t="str">
        <f>VLOOKUP($B167,AffectorValueTable!$1:$1048576,MATCH(AffectorValueTable!$B$1,AffectorValueTable!$1:$1,0),0)</f>
        <v>CallAffectorValue</v>
      </c>
      <c r="H167" s="1" t="str">
        <f>IF(ISBLANK(G167),"",
IF(ISERROR(FIND(",",G167)),
  IF(ISERROR(VLOOKUP(G167,ConditionValueTable!$A:$A,1,0)),"컨디션밸류없음",
  ""),
IF(ISERROR(FIND(",",G167,FIND(",",G167)+1)),
  IF(OR(ISERROR(VLOOKUP(LEFT(G167,FIND(",",G167)-1),ConditionValueTable!$A:$A,1,0)),ISERROR(VLOOKUP(TRIM(MID(G167,FIND(",",G167)+1,999)),ConditionValueTable!$A:$A,1,0))),"컨디션밸류없음",
  ""),
IF(ISERROR(FIND(",",G167,FIND(",",G167,FIND(",",G167)+1)+1)),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+1,999)),ConditionValueTable!$A:$A,1,0))),"컨디션밸류없음",
  ""),
IF(ISERROR(FIND(",",G167,FIND(",",G167,FIND(",",G167,FIND(",",G167)+1)+1)+1)),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FIND(",",G167,FIND(",",G167,FIND(",",G167)+1)+1)-FIND(",",G167,FIND(",",G167)+1)-1)),ConditionValueTable!$A:$A,1,0)),ISERROR(VLOOKUP(TRIM(MID(G167,FIND(",",G167,FIND(",",G167,FIND(",",G167)+1)+1)+1,999)),ConditionValueTable!$A:$A,1,0))),"컨디션밸류없음",
  ""),
)))))</f>
        <v/>
      </c>
      <c r="I167" s="1">
        <v>-1</v>
      </c>
      <c r="O167" s="7" t="str">
        <f t="shared" ca="1" si="48"/>
        <v/>
      </c>
      <c r="Q167" s="1" t="s">
        <v>312</v>
      </c>
      <c r="S167" s="7">
        <f t="shared" ca="1" si="37"/>
        <v>5</v>
      </c>
      <c r="U167" s="1" t="s">
        <v>311</v>
      </c>
    </row>
    <row r="168" spans="1:23" x14ac:dyDescent="0.3">
      <c r="A168" s="1" t="str">
        <f t="shared" si="47"/>
        <v>LP_VampireOnAttack_03</v>
      </c>
      <c r="B168" s="1" t="s">
        <v>310</v>
      </c>
      <c r="C168" s="1" t="str">
        <f>IF(ISERROR(VLOOKUP(B168,AffectorValueTable!$A:$A,1,0)),"어펙터밸류없음","")</f>
        <v/>
      </c>
      <c r="D168" s="1">
        <v>3</v>
      </c>
      <c r="E168" s="1" t="str">
        <f>VLOOKUP($B168,AffectorValueTable!$1:$1048576,MATCH(AffectorValueTable!$B$1,AffectorValueTable!$1:$1,0),0)</f>
        <v>CallAffectorValue</v>
      </c>
      <c r="H168" s="1" t="str">
        <f>IF(ISBLANK(G168),"",
IF(ISERROR(FIND(",",G168)),
  IF(ISERROR(VLOOKUP(G168,ConditionValueTable!$A:$A,1,0)),"컨디션밸류없음",
  ""),
IF(ISERROR(FIND(",",G168,FIND(",",G168)+1)),
  IF(OR(ISERROR(VLOOKUP(LEFT(G168,FIND(",",G168)-1),ConditionValueTable!$A:$A,1,0)),ISERROR(VLOOKUP(TRIM(MID(G168,FIND(",",G168)+1,999)),ConditionValueTable!$A:$A,1,0))),"컨디션밸류없음",
  ""),
IF(ISERROR(FIND(",",G168,FIND(",",G168,FIND(",",G168)+1)+1)),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+1,999)),ConditionValueTable!$A:$A,1,0))),"컨디션밸류없음",
  ""),
IF(ISERROR(FIND(",",G168,FIND(",",G168,FIND(",",G168,FIND(",",G168)+1)+1)+1)),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FIND(",",G168,FIND(",",G168,FIND(",",G168)+1)+1)-FIND(",",G168,FIND(",",G168)+1)-1)),ConditionValueTable!$A:$A,1,0)),ISERROR(VLOOKUP(TRIM(MID(G168,FIND(",",G168,FIND(",",G168,FIND(",",G168)+1)+1)+1,999)),ConditionValueTable!$A:$A,1,0))),"컨디션밸류없음",
  ""),
)))))</f>
        <v/>
      </c>
      <c r="I168" s="1">
        <v>-1</v>
      </c>
      <c r="O168" s="7" t="str">
        <f t="shared" ca="1" si="48"/>
        <v/>
      </c>
      <c r="Q168" s="1" t="s">
        <v>312</v>
      </c>
      <c r="S168" s="7">
        <f t="shared" ca="1" si="37"/>
        <v>5</v>
      </c>
      <c r="U168" s="1" t="s">
        <v>311</v>
      </c>
    </row>
    <row r="169" spans="1:23" x14ac:dyDescent="0.3">
      <c r="A169" s="1" t="str">
        <f t="shared" si="47"/>
        <v>LP_VampireOnAttack_04</v>
      </c>
      <c r="B169" s="1" t="s">
        <v>310</v>
      </c>
      <c r="C169" s="1" t="str">
        <f>IF(ISERROR(VLOOKUP(B169,AffectorValueTable!$A:$A,1,0)),"어펙터밸류없음","")</f>
        <v/>
      </c>
      <c r="D169" s="1">
        <v>4</v>
      </c>
      <c r="E169" s="1" t="str">
        <f>VLOOKUP($B169,AffectorValueTable!$1:$1048576,MATCH(AffectorValueTable!$B$1,AffectorValueTable!$1:$1,0),0)</f>
        <v>CallAffectorValue</v>
      </c>
      <c r="H169" s="1" t="str">
        <f>IF(ISBLANK(G169),"",
IF(ISERROR(FIND(",",G169)),
  IF(ISERROR(VLOOKUP(G169,ConditionValueTable!$A:$A,1,0)),"컨디션밸류없음",
  ""),
IF(ISERROR(FIND(",",G169,FIND(",",G169)+1)),
  IF(OR(ISERROR(VLOOKUP(LEFT(G169,FIND(",",G169)-1),ConditionValueTable!$A:$A,1,0)),ISERROR(VLOOKUP(TRIM(MID(G169,FIND(",",G169)+1,999)),ConditionValueTable!$A:$A,1,0))),"컨디션밸류없음",
  ""),
IF(ISERROR(FIND(",",G169,FIND(",",G169,FIND(",",G169)+1)+1)),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+1,999)),ConditionValueTable!$A:$A,1,0))),"컨디션밸류없음",
  ""),
IF(ISERROR(FIND(",",G169,FIND(",",G169,FIND(",",G169,FIND(",",G169)+1)+1)+1)),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FIND(",",G169,FIND(",",G169,FIND(",",G169)+1)+1)-FIND(",",G169,FIND(",",G169)+1)-1)),ConditionValueTable!$A:$A,1,0)),ISERROR(VLOOKUP(TRIM(MID(G169,FIND(",",G169,FIND(",",G169,FIND(",",G169)+1)+1)+1,999)),ConditionValueTable!$A:$A,1,0))),"컨디션밸류없음",
  ""),
)))))</f>
        <v/>
      </c>
      <c r="I169" s="1">
        <v>-1</v>
      </c>
      <c r="O169" s="7" t="str">
        <f t="shared" ca="1" si="48"/>
        <v/>
      </c>
      <c r="Q169" s="1" t="s">
        <v>312</v>
      </c>
      <c r="S169" s="7">
        <f t="shared" ca="1" si="37"/>
        <v>5</v>
      </c>
      <c r="U169" s="1" t="s">
        <v>311</v>
      </c>
    </row>
    <row r="170" spans="1:23" x14ac:dyDescent="0.3">
      <c r="A170" s="1" t="str">
        <f t="shared" si="47"/>
        <v>LP_VampireOnAttack_05</v>
      </c>
      <c r="B170" s="1" t="s">
        <v>310</v>
      </c>
      <c r="C170" s="1" t="str">
        <f>IF(ISERROR(VLOOKUP(B170,AffectorValueTable!$A:$A,1,0)),"어펙터밸류없음","")</f>
        <v/>
      </c>
      <c r="D170" s="1">
        <v>5</v>
      </c>
      <c r="E170" s="1" t="str">
        <f>VLOOKUP($B170,AffectorValueTable!$1:$1048576,MATCH(AffectorValueTable!$B$1,AffectorValueTable!$1:$1,0),0)</f>
        <v>CallAffectorValue</v>
      </c>
      <c r="H170" s="1" t="str">
        <f>IF(ISBLANK(G170),"",
IF(ISERROR(FIND(",",G170)),
  IF(ISERROR(VLOOKUP(G170,ConditionValueTable!$A:$A,1,0)),"컨디션밸류없음",
  ""),
IF(ISERROR(FIND(",",G170,FIND(",",G170)+1)),
  IF(OR(ISERROR(VLOOKUP(LEFT(G170,FIND(",",G170)-1),ConditionValueTable!$A:$A,1,0)),ISERROR(VLOOKUP(TRIM(MID(G170,FIND(",",G170)+1,999)),ConditionValueTable!$A:$A,1,0))),"컨디션밸류없음",
  ""),
IF(ISERROR(FIND(",",G170,FIND(",",G170,FIND(",",G170)+1)+1)),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+1,999)),ConditionValueTable!$A:$A,1,0))),"컨디션밸류없음",
  ""),
IF(ISERROR(FIND(",",G170,FIND(",",G170,FIND(",",G170,FIND(",",G170)+1)+1)+1)),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FIND(",",G170,FIND(",",G170,FIND(",",G170)+1)+1)-FIND(",",G170,FIND(",",G170)+1)-1)),ConditionValueTable!$A:$A,1,0)),ISERROR(VLOOKUP(TRIM(MID(G170,FIND(",",G170,FIND(",",G170,FIND(",",G170)+1)+1)+1,999)),ConditionValueTable!$A:$A,1,0))),"컨디션밸류없음",
  ""),
)))))</f>
        <v/>
      </c>
      <c r="I170" s="1">
        <v>-1</v>
      </c>
      <c r="O170" s="7" t="str">
        <f t="shared" ca="1" si="48"/>
        <v/>
      </c>
      <c r="Q170" s="1" t="s">
        <v>312</v>
      </c>
      <c r="S170" s="7">
        <f t="shared" ca="1" si="37"/>
        <v>5</v>
      </c>
      <c r="U170" s="1" t="s">
        <v>311</v>
      </c>
    </row>
    <row r="171" spans="1:23" x14ac:dyDescent="0.3">
      <c r="A171" s="1" t="str">
        <f t="shared" ref="A171:A180" si="49">B171&amp;"_"&amp;TEXT(D171,"00")</f>
        <v>LP_VampireOnAttack_Heal_01</v>
      </c>
      <c r="B171" s="1" t="s">
        <v>311</v>
      </c>
      <c r="C171" s="1" t="str">
        <f>IF(ISERROR(VLOOKUP(B171,AffectorValueTable!$A:$A,1,0)),"어펙터밸류없음","")</f>
        <v/>
      </c>
      <c r="D171" s="1">
        <v>1</v>
      </c>
      <c r="E171" s="1" t="str">
        <f>VLOOKUP($B171,AffectorValueTable!$1:$1048576,MATCH(AffectorValueTable!$B$1,AffectorValueTable!$1:$1,0),0)</f>
        <v>Heal</v>
      </c>
      <c r="H171" s="1" t="str">
        <f>IF(ISBLANK(G171),"",
IF(ISERROR(FIND(",",G171)),
  IF(ISERROR(VLOOKUP(G171,ConditionValueTable!$A:$A,1,0)),"컨디션밸류없음",
  ""),
IF(ISERROR(FIND(",",G171,FIND(",",G171)+1)),
  IF(OR(ISERROR(VLOOKUP(LEFT(G171,FIND(",",G171)-1),ConditionValueTable!$A:$A,1,0)),ISERROR(VLOOKUP(TRIM(MID(G171,FIND(",",G171)+1,999)),ConditionValueTable!$A:$A,1,0))),"컨디션밸류없음",
  ""),
IF(ISERROR(FIND(",",G171,FIND(",",G171,FIND(",",G171)+1)+1)),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+1,999)),ConditionValueTable!$A:$A,1,0))),"컨디션밸류없음",
  ""),
IF(ISERROR(FIND(",",G171,FIND(",",G171,FIND(",",G171,FIND(",",G171)+1)+1)+1)),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FIND(",",G171,FIND(",",G171,FIND(",",G171)+1)+1)-FIND(",",G171,FIND(",",G171)+1)-1)),ConditionValueTable!$A:$A,1,0)),ISERROR(VLOOKUP(TRIM(MID(G171,FIND(",",G171,FIND(",",G171,FIND(",",G171)+1)+1)+1,999)),ConditionValueTable!$A:$A,1,0))),"컨디션밸류없음",
  ""),
)))))</f>
        <v/>
      </c>
      <c r="L171" s="1">
        <v>0.08</v>
      </c>
      <c r="O171" s="7" t="str">
        <f t="shared" ref="O171:O180" ca="1" si="50">IF(NOT(ISBLANK(N171)),N171,
IF(ISBLANK(M171),"",
VLOOKUP(M171,OFFSET(INDIRECT("$A:$B"),0,MATCH(M$1&amp;"_Verify",INDIRECT("$1:$1"),0)-1),2,0)
))</f>
        <v/>
      </c>
      <c r="S171" s="7" t="str">
        <f t="shared" ca="1" si="37"/>
        <v/>
      </c>
    </row>
    <row r="172" spans="1:23" x14ac:dyDescent="0.3">
      <c r="A172" s="1" t="str">
        <f t="shared" si="49"/>
        <v>LP_VampireOnAttack_Heal_02</v>
      </c>
      <c r="B172" s="1" t="s">
        <v>311</v>
      </c>
      <c r="C172" s="1" t="str">
        <f>IF(ISERROR(VLOOKUP(B172,AffectorValueTable!$A:$A,1,0)),"어펙터밸류없음","")</f>
        <v/>
      </c>
      <c r="D172" s="1">
        <v>2</v>
      </c>
      <c r="E172" s="1" t="str">
        <f>VLOOKUP($B172,AffectorValueTable!$1:$1048576,MATCH(AffectorValueTable!$B$1,AffectorValueTable!$1:$1,0),0)</f>
        <v>Heal</v>
      </c>
      <c r="H172" s="1" t="str">
        <f>IF(ISBLANK(G172),"",
IF(ISERROR(FIND(",",G172)),
  IF(ISERROR(VLOOKUP(G172,ConditionValueTable!$A:$A,1,0)),"컨디션밸류없음",
  ""),
IF(ISERROR(FIND(",",G172,FIND(",",G172)+1)),
  IF(OR(ISERROR(VLOOKUP(LEFT(G172,FIND(",",G172)-1),ConditionValueTable!$A:$A,1,0)),ISERROR(VLOOKUP(TRIM(MID(G172,FIND(",",G172)+1,999)),ConditionValueTable!$A:$A,1,0))),"컨디션밸류없음",
  ""),
IF(ISERROR(FIND(",",G172,FIND(",",G172,FIND(",",G172)+1)+1)),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+1,999)),ConditionValueTable!$A:$A,1,0))),"컨디션밸류없음",
  ""),
IF(ISERROR(FIND(",",G172,FIND(",",G172,FIND(",",G172,FIND(",",G172)+1)+1)+1)),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FIND(",",G172,FIND(",",G172,FIND(",",G172)+1)+1)-FIND(",",G172,FIND(",",G172)+1)-1)),ConditionValueTable!$A:$A,1,0)),ISERROR(VLOOKUP(TRIM(MID(G172,FIND(",",G172,FIND(",",G172,FIND(",",G172)+1)+1)+1,999)),ConditionValueTable!$A:$A,1,0))),"컨디션밸류없음",
  ""),
)))))</f>
        <v/>
      </c>
      <c r="L172" s="1">
        <v>0.12</v>
      </c>
      <c r="O172" s="7" t="str">
        <f t="shared" ca="1" si="50"/>
        <v/>
      </c>
      <c r="S172" s="7" t="str">
        <f t="shared" ca="1" si="37"/>
        <v/>
      </c>
    </row>
    <row r="173" spans="1:23" x14ac:dyDescent="0.3">
      <c r="A173" s="1" t="str">
        <f t="shared" si="49"/>
        <v>LP_VampireOnAttack_Heal_03</v>
      </c>
      <c r="B173" s="1" t="s">
        <v>311</v>
      </c>
      <c r="C173" s="1" t="str">
        <f>IF(ISERROR(VLOOKUP(B173,AffectorValueTable!$A:$A,1,0)),"어펙터밸류없음","")</f>
        <v/>
      </c>
      <c r="D173" s="1">
        <v>3</v>
      </c>
      <c r="E173" s="1" t="str">
        <f>VLOOKUP($B173,AffectorValueTable!$1:$1048576,MATCH(AffectorValueTable!$B$1,AffectorValueTable!$1:$1,0),0)</f>
        <v>Heal</v>
      </c>
      <c r="H173" s="1" t="str">
        <f>IF(ISBLANK(G173),"",
IF(ISERROR(FIND(",",G173)),
  IF(ISERROR(VLOOKUP(G173,ConditionValueTable!$A:$A,1,0)),"컨디션밸류없음",
  ""),
IF(ISERROR(FIND(",",G173,FIND(",",G173)+1)),
  IF(OR(ISERROR(VLOOKUP(LEFT(G173,FIND(",",G173)-1),ConditionValueTable!$A:$A,1,0)),ISERROR(VLOOKUP(TRIM(MID(G173,FIND(",",G173)+1,999)),ConditionValueTable!$A:$A,1,0))),"컨디션밸류없음",
  ""),
IF(ISERROR(FIND(",",G173,FIND(",",G173,FIND(",",G173)+1)+1)),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+1,999)),ConditionValueTable!$A:$A,1,0))),"컨디션밸류없음",
  ""),
IF(ISERROR(FIND(",",G173,FIND(",",G173,FIND(",",G173,FIND(",",G173)+1)+1)+1)),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FIND(",",G173,FIND(",",G173,FIND(",",G173)+1)+1)-FIND(",",G173,FIND(",",G173)+1)-1)),ConditionValueTable!$A:$A,1,0)),ISERROR(VLOOKUP(TRIM(MID(G173,FIND(",",G173,FIND(",",G173,FIND(",",G173)+1)+1)+1,999)),ConditionValueTable!$A:$A,1,0))),"컨디션밸류없음",
  ""),
)))))</f>
        <v/>
      </c>
      <c r="L173" s="1">
        <v>0.16</v>
      </c>
      <c r="O173" s="7" t="str">
        <f t="shared" ca="1" si="50"/>
        <v/>
      </c>
      <c r="S173" s="7" t="str">
        <f t="shared" ca="1" si="37"/>
        <v/>
      </c>
    </row>
    <row r="174" spans="1:23" x14ac:dyDescent="0.3">
      <c r="A174" s="1" t="str">
        <f t="shared" si="49"/>
        <v>LP_VampireOnAttack_Heal_04</v>
      </c>
      <c r="B174" s="1" t="s">
        <v>311</v>
      </c>
      <c r="C174" s="1" t="str">
        <f>IF(ISERROR(VLOOKUP(B174,AffectorValueTable!$A:$A,1,0)),"어펙터밸류없음","")</f>
        <v/>
      </c>
      <c r="D174" s="1">
        <v>4</v>
      </c>
      <c r="E174" s="1" t="str">
        <f>VLOOKUP($B174,AffectorValueTable!$1:$1048576,MATCH(AffectorValueTable!$B$1,AffectorValueTable!$1:$1,0),0)</f>
        <v>Heal</v>
      </c>
      <c r="H174" s="1" t="str">
        <f>IF(ISBLANK(G174),"",
IF(ISERROR(FIND(",",G174)),
  IF(ISERROR(VLOOKUP(G174,ConditionValueTable!$A:$A,1,0)),"컨디션밸류없음",
  ""),
IF(ISERROR(FIND(",",G174,FIND(",",G174)+1)),
  IF(OR(ISERROR(VLOOKUP(LEFT(G174,FIND(",",G174)-1),ConditionValueTable!$A:$A,1,0)),ISERROR(VLOOKUP(TRIM(MID(G174,FIND(",",G174)+1,999)),ConditionValueTable!$A:$A,1,0))),"컨디션밸류없음",
  ""),
IF(ISERROR(FIND(",",G174,FIND(",",G174,FIND(",",G174)+1)+1)),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+1,999)),ConditionValueTable!$A:$A,1,0))),"컨디션밸류없음",
  ""),
IF(ISERROR(FIND(",",G174,FIND(",",G174,FIND(",",G174,FIND(",",G174)+1)+1)+1)),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FIND(",",G174,FIND(",",G174,FIND(",",G174)+1)+1)-FIND(",",G174,FIND(",",G174)+1)-1)),ConditionValueTable!$A:$A,1,0)),ISERROR(VLOOKUP(TRIM(MID(G174,FIND(",",G174,FIND(",",G174,FIND(",",G174)+1)+1)+1,999)),ConditionValueTable!$A:$A,1,0))),"컨디션밸류없음",
  ""),
)))))</f>
        <v/>
      </c>
      <c r="L174" s="1">
        <v>0.2</v>
      </c>
      <c r="O174" s="7" t="str">
        <f t="shared" ca="1" si="50"/>
        <v/>
      </c>
      <c r="S174" s="7" t="str">
        <f t="shared" ca="1" si="37"/>
        <v/>
      </c>
    </row>
    <row r="175" spans="1:23" x14ac:dyDescent="0.3">
      <c r="A175" s="1" t="str">
        <f t="shared" si="49"/>
        <v>LP_VampireOnAttack_Heal_05</v>
      </c>
      <c r="B175" s="1" t="s">
        <v>311</v>
      </c>
      <c r="C175" s="1" t="str">
        <f>IF(ISERROR(VLOOKUP(B175,AffectorValueTable!$A:$A,1,0)),"어펙터밸류없음","")</f>
        <v/>
      </c>
      <c r="D175" s="1">
        <v>5</v>
      </c>
      <c r="E175" s="1" t="str">
        <f>VLOOKUP($B175,AffectorValueTable!$1:$1048576,MATCH(AffectorValueTable!$B$1,AffectorValueTable!$1:$1,0),0)</f>
        <v>Heal</v>
      </c>
      <c r="H175" s="1" t="str">
        <f>IF(ISBLANK(G175),"",
IF(ISERROR(FIND(",",G175)),
  IF(ISERROR(VLOOKUP(G175,ConditionValueTable!$A:$A,1,0)),"컨디션밸류없음",
  ""),
IF(ISERROR(FIND(",",G175,FIND(",",G175)+1)),
  IF(OR(ISERROR(VLOOKUP(LEFT(G175,FIND(",",G175)-1),ConditionValueTable!$A:$A,1,0)),ISERROR(VLOOKUP(TRIM(MID(G175,FIND(",",G175)+1,999)),ConditionValueTable!$A:$A,1,0))),"컨디션밸류없음",
  ""),
IF(ISERROR(FIND(",",G175,FIND(",",G175,FIND(",",G175)+1)+1)),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+1,999)),ConditionValueTable!$A:$A,1,0))),"컨디션밸류없음",
  ""),
IF(ISERROR(FIND(",",G175,FIND(",",G175,FIND(",",G175,FIND(",",G175)+1)+1)+1)),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FIND(",",G175,FIND(",",G175,FIND(",",G175)+1)+1)-FIND(",",G175,FIND(",",G175)+1)-1)),ConditionValueTable!$A:$A,1,0)),ISERROR(VLOOKUP(TRIM(MID(G175,FIND(",",G175,FIND(",",G175,FIND(",",G175)+1)+1)+1,999)),ConditionValueTable!$A:$A,1,0))),"컨디션밸류없음",
  ""),
)))))</f>
        <v/>
      </c>
      <c r="L175" s="1">
        <v>0.24</v>
      </c>
      <c r="O175" s="7" t="str">
        <f t="shared" ca="1" si="50"/>
        <v/>
      </c>
      <c r="S175" s="7" t="str">
        <f t="shared" ca="1" si="37"/>
        <v/>
      </c>
    </row>
    <row r="176" spans="1:23" x14ac:dyDescent="0.3">
      <c r="A176" s="1" t="str">
        <f t="shared" si="49"/>
        <v>LP_VampireOnAttackBetter_01</v>
      </c>
      <c r="B176" s="1" t="s">
        <v>313</v>
      </c>
      <c r="C176" s="1" t="str">
        <f>IF(ISERROR(VLOOKUP(B176,AffectorValueTable!$A:$A,1,0)),"어펙터밸류없음","")</f>
        <v/>
      </c>
      <c r="D176" s="1">
        <v>1</v>
      </c>
      <c r="E176" s="1" t="str">
        <f>VLOOKUP($B176,AffectorValueTable!$1:$1048576,MATCH(AffectorValueTable!$B$1,AffectorValueTable!$1:$1,0),0)</f>
        <v>CallAffectorValue</v>
      </c>
      <c r="H176" s="1" t="str">
        <f>IF(ISBLANK(G176),"",
IF(ISERROR(FIND(",",G176)),
  IF(ISERROR(VLOOKUP(G176,ConditionValueTable!$A:$A,1,0)),"컨디션밸류없음",
  ""),
IF(ISERROR(FIND(",",G176,FIND(",",G176)+1)),
  IF(OR(ISERROR(VLOOKUP(LEFT(G176,FIND(",",G176)-1),ConditionValueTable!$A:$A,1,0)),ISERROR(VLOOKUP(TRIM(MID(G176,FIND(",",G176)+1,999)),ConditionValueTable!$A:$A,1,0))),"컨디션밸류없음",
  ""),
IF(ISERROR(FIND(",",G176,FIND(",",G176,FIND(",",G176)+1)+1)),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+1,999)),ConditionValueTable!$A:$A,1,0))),"컨디션밸류없음",
  ""),
IF(ISERROR(FIND(",",G176,FIND(",",G176,FIND(",",G176,FIND(",",G176)+1)+1)+1)),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FIND(",",G176,FIND(",",G176,FIND(",",G176)+1)+1)-FIND(",",G176,FIND(",",G176)+1)-1)),ConditionValueTable!$A:$A,1,0)),ISERROR(VLOOKUP(TRIM(MID(G176,FIND(",",G176,FIND(",",G176,FIND(",",G176)+1)+1)+1,999)),ConditionValueTable!$A:$A,1,0))),"컨디션밸류없음",
  ""),
)))))</f>
        <v/>
      </c>
      <c r="I176" s="1">
        <v>-1</v>
      </c>
      <c r="O176" s="7" t="str">
        <f t="shared" ca="1" si="50"/>
        <v/>
      </c>
      <c r="Q176" s="1" t="s">
        <v>312</v>
      </c>
      <c r="S176" s="7">
        <f t="shared" ca="1" si="37"/>
        <v>5</v>
      </c>
      <c r="U176" s="1" t="s">
        <v>314</v>
      </c>
    </row>
    <row r="177" spans="1:21" x14ac:dyDescent="0.3">
      <c r="A177" s="1" t="str">
        <f t="shared" si="49"/>
        <v>LP_VampireOnAttackBetter_02</v>
      </c>
      <c r="B177" s="1" t="s">
        <v>313</v>
      </c>
      <c r="C177" s="1" t="str">
        <f>IF(ISERROR(VLOOKUP(B177,AffectorValueTable!$A:$A,1,0)),"어펙터밸류없음","")</f>
        <v/>
      </c>
      <c r="D177" s="1">
        <v>2</v>
      </c>
      <c r="E177" s="1" t="str">
        <f>VLOOKUP($B177,AffectorValueTable!$1:$1048576,MATCH(AffectorValueTable!$B$1,AffectorValueTable!$1:$1,0),0)</f>
        <v>CallAffectorValue</v>
      </c>
      <c r="H177" s="1" t="str">
        <f>IF(ISBLANK(G177),"",
IF(ISERROR(FIND(",",G177)),
  IF(ISERROR(VLOOKUP(G177,ConditionValueTable!$A:$A,1,0)),"컨디션밸류없음",
  ""),
IF(ISERROR(FIND(",",G177,FIND(",",G177)+1)),
  IF(OR(ISERROR(VLOOKUP(LEFT(G177,FIND(",",G177)-1),ConditionValueTable!$A:$A,1,0)),ISERROR(VLOOKUP(TRIM(MID(G177,FIND(",",G177)+1,999)),ConditionValueTable!$A:$A,1,0))),"컨디션밸류없음",
  ""),
IF(ISERROR(FIND(",",G177,FIND(",",G177,FIND(",",G177)+1)+1)),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+1,999)),ConditionValueTable!$A:$A,1,0))),"컨디션밸류없음",
  ""),
IF(ISERROR(FIND(",",G177,FIND(",",G177,FIND(",",G177,FIND(",",G177)+1)+1)+1)),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FIND(",",G177,FIND(",",G177,FIND(",",G177)+1)+1)-FIND(",",G177,FIND(",",G177)+1)-1)),ConditionValueTable!$A:$A,1,0)),ISERROR(VLOOKUP(TRIM(MID(G177,FIND(",",G177,FIND(",",G177,FIND(",",G177)+1)+1)+1,999)),ConditionValueTable!$A:$A,1,0))),"컨디션밸류없음",
  ""),
)))))</f>
        <v/>
      </c>
      <c r="I177" s="1">
        <v>-1</v>
      </c>
      <c r="O177" s="7" t="str">
        <f t="shared" ca="1" si="50"/>
        <v/>
      </c>
      <c r="Q177" s="1" t="s">
        <v>312</v>
      </c>
      <c r="S177" s="7">
        <f t="shared" ca="1" si="37"/>
        <v>5</v>
      </c>
      <c r="U177" s="1" t="s">
        <v>314</v>
      </c>
    </row>
    <row r="178" spans="1:21" x14ac:dyDescent="0.3">
      <c r="A178" s="1" t="str">
        <f t="shared" si="49"/>
        <v>LP_VampireOnAttackBetter_03</v>
      </c>
      <c r="B178" s="1" t="s">
        <v>313</v>
      </c>
      <c r="C178" s="1" t="str">
        <f>IF(ISERROR(VLOOKUP(B178,AffectorValueTable!$A:$A,1,0)),"어펙터밸류없음","")</f>
        <v/>
      </c>
      <c r="D178" s="1">
        <v>3</v>
      </c>
      <c r="E178" s="1" t="str">
        <f>VLOOKUP($B178,AffectorValueTable!$1:$1048576,MATCH(AffectorValueTable!$B$1,AffectorValueTable!$1:$1,0),0)</f>
        <v>CallAffectorValue</v>
      </c>
      <c r="H178" s="1" t="str">
        <f>IF(ISBLANK(G178),"",
IF(ISERROR(FIND(",",G178)),
  IF(ISERROR(VLOOKUP(G178,ConditionValueTable!$A:$A,1,0)),"컨디션밸류없음",
  ""),
IF(ISERROR(FIND(",",G178,FIND(",",G178)+1)),
  IF(OR(ISERROR(VLOOKUP(LEFT(G178,FIND(",",G178)-1),ConditionValueTable!$A:$A,1,0)),ISERROR(VLOOKUP(TRIM(MID(G178,FIND(",",G178)+1,999)),ConditionValueTable!$A:$A,1,0))),"컨디션밸류없음",
  ""),
IF(ISERROR(FIND(",",G178,FIND(",",G178,FIND(",",G178)+1)+1)),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+1,999)),ConditionValueTable!$A:$A,1,0))),"컨디션밸류없음",
  ""),
IF(ISERROR(FIND(",",G178,FIND(",",G178,FIND(",",G178,FIND(",",G178)+1)+1)+1)),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FIND(",",G178,FIND(",",G178,FIND(",",G178)+1)+1)-FIND(",",G178,FIND(",",G178)+1)-1)),ConditionValueTable!$A:$A,1,0)),ISERROR(VLOOKUP(TRIM(MID(G178,FIND(",",G178,FIND(",",G178,FIND(",",G178)+1)+1)+1,999)),ConditionValueTable!$A:$A,1,0))),"컨디션밸류없음",
  ""),
)))))</f>
        <v/>
      </c>
      <c r="I178" s="1">
        <v>-1</v>
      </c>
      <c r="O178" s="7" t="str">
        <f t="shared" ca="1" si="50"/>
        <v/>
      </c>
      <c r="Q178" s="1" t="s">
        <v>312</v>
      </c>
      <c r="S178" s="7">
        <f t="shared" ca="1" si="37"/>
        <v>5</v>
      </c>
      <c r="U178" s="1" t="s">
        <v>314</v>
      </c>
    </row>
    <row r="179" spans="1:21" x14ac:dyDescent="0.3">
      <c r="A179" s="1" t="str">
        <f t="shared" si="49"/>
        <v>LP_VampireOnAttackBetter_04</v>
      </c>
      <c r="B179" s="1" t="s">
        <v>313</v>
      </c>
      <c r="C179" s="1" t="str">
        <f>IF(ISERROR(VLOOKUP(B179,AffectorValueTable!$A:$A,1,0)),"어펙터밸류없음","")</f>
        <v/>
      </c>
      <c r="D179" s="1">
        <v>4</v>
      </c>
      <c r="E179" s="1" t="str">
        <f>VLOOKUP($B179,AffectorValueTable!$1:$1048576,MATCH(AffectorValueTable!$B$1,AffectorValueTable!$1:$1,0),0)</f>
        <v>CallAffectorValue</v>
      </c>
      <c r="H179" s="1" t="str">
        <f>IF(ISBLANK(G179),"",
IF(ISERROR(FIND(",",G179)),
  IF(ISERROR(VLOOKUP(G179,ConditionValueTable!$A:$A,1,0)),"컨디션밸류없음",
  ""),
IF(ISERROR(FIND(",",G179,FIND(",",G179)+1)),
  IF(OR(ISERROR(VLOOKUP(LEFT(G179,FIND(",",G179)-1),ConditionValueTable!$A:$A,1,0)),ISERROR(VLOOKUP(TRIM(MID(G179,FIND(",",G179)+1,999)),ConditionValueTable!$A:$A,1,0))),"컨디션밸류없음",
  ""),
IF(ISERROR(FIND(",",G179,FIND(",",G179,FIND(",",G179)+1)+1)),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+1,999)),ConditionValueTable!$A:$A,1,0))),"컨디션밸류없음",
  ""),
IF(ISERROR(FIND(",",G179,FIND(",",G179,FIND(",",G179,FIND(",",G179)+1)+1)+1)),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FIND(",",G179,FIND(",",G179,FIND(",",G179)+1)+1)-FIND(",",G179,FIND(",",G179)+1)-1)),ConditionValueTable!$A:$A,1,0)),ISERROR(VLOOKUP(TRIM(MID(G179,FIND(",",G179,FIND(",",G179,FIND(",",G179)+1)+1)+1,999)),ConditionValueTable!$A:$A,1,0))),"컨디션밸류없음",
  ""),
)))))</f>
        <v/>
      </c>
      <c r="I179" s="1">
        <v>-1</v>
      </c>
      <c r="O179" s="7" t="str">
        <f t="shared" ca="1" si="50"/>
        <v/>
      </c>
      <c r="Q179" s="1" t="s">
        <v>312</v>
      </c>
      <c r="S179" s="7">
        <f t="shared" ca="1" si="37"/>
        <v>5</v>
      </c>
      <c r="U179" s="1" t="s">
        <v>314</v>
      </c>
    </row>
    <row r="180" spans="1:21" x14ac:dyDescent="0.3">
      <c r="A180" s="1" t="str">
        <f t="shared" si="49"/>
        <v>LP_VampireOnAttackBetter_05</v>
      </c>
      <c r="B180" s="1" t="s">
        <v>313</v>
      </c>
      <c r="C180" s="1" t="str">
        <f>IF(ISERROR(VLOOKUP(B180,AffectorValueTable!$A:$A,1,0)),"어펙터밸류없음","")</f>
        <v/>
      </c>
      <c r="D180" s="1">
        <v>5</v>
      </c>
      <c r="E180" s="1" t="str">
        <f>VLOOKUP($B180,AffectorValueTable!$1:$1048576,MATCH(AffectorValueTable!$B$1,AffectorValueTable!$1:$1,0),0)</f>
        <v>CallAffectorValue</v>
      </c>
      <c r="H180" s="1" t="str">
        <f>IF(ISBLANK(G180),"",
IF(ISERROR(FIND(",",G180)),
  IF(ISERROR(VLOOKUP(G180,ConditionValueTable!$A:$A,1,0)),"컨디션밸류없음",
  ""),
IF(ISERROR(FIND(",",G180,FIND(",",G180)+1)),
  IF(OR(ISERROR(VLOOKUP(LEFT(G180,FIND(",",G180)-1),ConditionValueTable!$A:$A,1,0)),ISERROR(VLOOKUP(TRIM(MID(G180,FIND(",",G180)+1,999)),ConditionValueTable!$A:$A,1,0))),"컨디션밸류없음",
  ""),
IF(ISERROR(FIND(",",G180,FIND(",",G180,FIND(",",G180)+1)+1)),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+1,999)),ConditionValueTable!$A:$A,1,0))),"컨디션밸류없음",
  ""),
IF(ISERROR(FIND(",",G180,FIND(",",G180,FIND(",",G180,FIND(",",G180)+1)+1)+1)),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FIND(",",G180,FIND(",",G180,FIND(",",G180)+1)+1)-FIND(",",G180,FIND(",",G180)+1)-1)),ConditionValueTable!$A:$A,1,0)),ISERROR(VLOOKUP(TRIM(MID(G180,FIND(",",G180,FIND(",",G180,FIND(",",G180)+1)+1)+1,999)),ConditionValueTable!$A:$A,1,0))),"컨디션밸류없음",
  ""),
)))))</f>
        <v/>
      </c>
      <c r="I180" s="1">
        <v>-1</v>
      </c>
      <c r="O180" s="7" t="str">
        <f t="shared" ca="1" si="50"/>
        <v/>
      </c>
      <c r="Q180" s="1" t="s">
        <v>312</v>
      </c>
      <c r="S180" s="7">
        <f t="shared" ca="1" si="37"/>
        <v>5</v>
      </c>
      <c r="U180" s="1" t="s">
        <v>314</v>
      </c>
    </row>
    <row r="181" spans="1:21" x14ac:dyDescent="0.3">
      <c r="A181" s="1" t="str">
        <f t="shared" ref="A181:A190" si="51">B181&amp;"_"&amp;TEXT(D181,"00")</f>
        <v>LP_VampireOnAttackBetter_Heal_01</v>
      </c>
      <c r="B181" s="1" t="s">
        <v>314</v>
      </c>
      <c r="C181" s="1" t="str">
        <f>IF(ISERROR(VLOOKUP(B181,AffectorValueTable!$A:$A,1,0)),"어펙터밸류없음","")</f>
        <v/>
      </c>
      <c r="D181" s="1">
        <v>1</v>
      </c>
      <c r="E181" s="1" t="str">
        <f>VLOOKUP($B181,AffectorValueTable!$1:$1048576,MATCH(AffectorValueTable!$B$1,AffectorValueTable!$1:$1,0),0)</f>
        <v>Heal</v>
      </c>
      <c r="H181" s="1" t="str">
        <f>IF(ISBLANK(G181),"",
IF(ISERROR(FIND(",",G181)),
  IF(ISERROR(VLOOKUP(G181,ConditionValueTable!$A:$A,1,0)),"컨디션밸류없음",
  ""),
IF(ISERROR(FIND(",",G181,FIND(",",G181)+1)),
  IF(OR(ISERROR(VLOOKUP(LEFT(G181,FIND(",",G181)-1),ConditionValueTable!$A:$A,1,0)),ISERROR(VLOOKUP(TRIM(MID(G181,FIND(",",G181)+1,999)),ConditionValueTable!$A:$A,1,0))),"컨디션밸류없음",
  ""),
IF(ISERROR(FIND(",",G181,FIND(",",G181,FIND(",",G181)+1)+1)),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+1,999)),ConditionValueTable!$A:$A,1,0))),"컨디션밸류없음",
  ""),
IF(ISERROR(FIND(",",G181,FIND(",",G181,FIND(",",G181,FIND(",",G181)+1)+1)+1)),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FIND(",",G181,FIND(",",G181,FIND(",",G181)+1)+1)-FIND(",",G181,FIND(",",G181)+1)-1)),ConditionValueTable!$A:$A,1,0)),ISERROR(VLOOKUP(TRIM(MID(G181,FIND(",",G181,FIND(",",G181,FIND(",",G181)+1)+1)+1,999)),ConditionValueTable!$A:$A,1,0))),"컨디션밸류없음",
  ""),
)))))</f>
        <v/>
      </c>
      <c r="L181" s="1">
        <v>0.1</v>
      </c>
      <c r="O181" s="7" t="str">
        <f t="shared" ref="O181:O190" ca="1" si="52">IF(NOT(ISBLANK(N181)),N181,
IF(ISBLANK(M181),"",
VLOOKUP(M181,OFFSET(INDIRECT("$A:$B"),0,MATCH(M$1&amp;"_Verify",INDIRECT("$1:$1"),0)-1),2,0)
))</f>
        <v/>
      </c>
      <c r="S181" s="7" t="str">
        <f t="shared" ca="1" si="37"/>
        <v/>
      </c>
    </row>
    <row r="182" spans="1:21" x14ac:dyDescent="0.3">
      <c r="A182" s="1" t="str">
        <f t="shared" si="51"/>
        <v>LP_VampireOnAttackBetter_Heal_02</v>
      </c>
      <c r="B182" s="1" t="s">
        <v>314</v>
      </c>
      <c r="C182" s="1" t="str">
        <f>IF(ISERROR(VLOOKUP(B182,AffectorValueTable!$A:$A,1,0)),"어펙터밸류없음","")</f>
        <v/>
      </c>
      <c r="D182" s="1">
        <v>2</v>
      </c>
      <c r="E182" s="1" t="str">
        <f>VLOOKUP($B182,AffectorValueTable!$1:$1048576,MATCH(AffectorValueTable!$B$1,AffectorValueTable!$1:$1,0),0)</f>
        <v>Heal</v>
      </c>
      <c r="H182" s="1" t="str">
        <f>IF(ISBLANK(G182),"",
IF(ISERROR(FIND(",",G182)),
  IF(ISERROR(VLOOKUP(G182,ConditionValueTable!$A:$A,1,0)),"컨디션밸류없음",
  ""),
IF(ISERROR(FIND(",",G182,FIND(",",G182)+1)),
  IF(OR(ISERROR(VLOOKUP(LEFT(G182,FIND(",",G182)-1),ConditionValueTable!$A:$A,1,0)),ISERROR(VLOOKUP(TRIM(MID(G182,FIND(",",G182)+1,999)),ConditionValueTable!$A:$A,1,0))),"컨디션밸류없음",
  ""),
IF(ISERROR(FIND(",",G182,FIND(",",G182,FIND(",",G182)+1)+1)),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+1,999)),ConditionValueTable!$A:$A,1,0))),"컨디션밸류없음",
  ""),
IF(ISERROR(FIND(",",G182,FIND(",",G182,FIND(",",G182,FIND(",",G182)+1)+1)+1)),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FIND(",",G182,FIND(",",G182,FIND(",",G182)+1)+1)-FIND(",",G182,FIND(",",G182)+1)-1)),ConditionValueTable!$A:$A,1,0)),ISERROR(VLOOKUP(TRIM(MID(G182,FIND(",",G182,FIND(",",G182,FIND(",",G182)+1)+1)+1,999)),ConditionValueTable!$A:$A,1,0))),"컨디션밸류없음",
  ""),
)))))</f>
        <v/>
      </c>
      <c r="L182" s="1">
        <v>0.15</v>
      </c>
      <c r="O182" s="7" t="str">
        <f t="shared" ca="1" si="52"/>
        <v/>
      </c>
      <c r="S182" s="7" t="str">
        <f t="shared" ca="1" si="37"/>
        <v/>
      </c>
    </row>
    <row r="183" spans="1:21" x14ac:dyDescent="0.3">
      <c r="A183" s="1" t="str">
        <f t="shared" si="51"/>
        <v>LP_VampireOnAttackBetter_Heal_03</v>
      </c>
      <c r="B183" s="1" t="s">
        <v>314</v>
      </c>
      <c r="C183" s="1" t="str">
        <f>IF(ISERROR(VLOOKUP(B183,AffectorValueTable!$A:$A,1,0)),"어펙터밸류없음","")</f>
        <v/>
      </c>
      <c r="D183" s="1">
        <v>3</v>
      </c>
      <c r="E183" s="1" t="str">
        <f>VLOOKUP($B183,AffectorValueTable!$1:$1048576,MATCH(AffectorValueTable!$B$1,AffectorValueTable!$1:$1,0),0)</f>
        <v>Heal</v>
      </c>
      <c r="H183" s="1" t="str">
        <f>IF(ISBLANK(G183),"",
IF(ISERROR(FIND(",",G183)),
  IF(ISERROR(VLOOKUP(G183,ConditionValueTable!$A:$A,1,0)),"컨디션밸류없음",
  ""),
IF(ISERROR(FIND(",",G183,FIND(",",G183)+1)),
  IF(OR(ISERROR(VLOOKUP(LEFT(G183,FIND(",",G183)-1),ConditionValueTable!$A:$A,1,0)),ISERROR(VLOOKUP(TRIM(MID(G183,FIND(",",G183)+1,999)),ConditionValueTable!$A:$A,1,0))),"컨디션밸류없음",
  ""),
IF(ISERROR(FIND(",",G183,FIND(",",G183,FIND(",",G183)+1)+1)),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+1,999)),ConditionValueTable!$A:$A,1,0))),"컨디션밸류없음",
  ""),
IF(ISERROR(FIND(",",G183,FIND(",",G183,FIND(",",G183,FIND(",",G183)+1)+1)+1)),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FIND(",",G183,FIND(",",G183,FIND(",",G183)+1)+1)-FIND(",",G183,FIND(",",G183)+1)-1)),ConditionValueTable!$A:$A,1,0)),ISERROR(VLOOKUP(TRIM(MID(G183,FIND(",",G183,FIND(",",G183,FIND(",",G183)+1)+1)+1,999)),ConditionValueTable!$A:$A,1,0))),"컨디션밸류없음",
  ""),
)))))</f>
        <v/>
      </c>
      <c r="L183" s="1">
        <v>0.2</v>
      </c>
      <c r="O183" s="7" t="str">
        <f t="shared" ca="1" si="52"/>
        <v/>
      </c>
      <c r="S183" s="7" t="str">
        <f t="shared" ca="1" si="37"/>
        <v/>
      </c>
    </row>
    <row r="184" spans="1:21" x14ac:dyDescent="0.3">
      <c r="A184" s="1" t="str">
        <f t="shared" si="51"/>
        <v>LP_VampireOnAttackBetter_Heal_04</v>
      </c>
      <c r="B184" s="1" t="s">
        <v>314</v>
      </c>
      <c r="C184" s="1" t="str">
        <f>IF(ISERROR(VLOOKUP(B184,AffectorValueTable!$A:$A,1,0)),"어펙터밸류없음","")</f>
        <v/>
      </c>
      <c r="D184" s="1">
        <v>4</v>
      </c>
      <c r="E184" s="1" t="str">
        <f>VLOOKUP($B184,AffectorValueTable!$1:$1048576,MATCH(AffectorValueTable!$B$1,AffectorValueTable!$1:$1,0),0)</f>
        <v>Heal</v>
      </c>
      <c r="H184" s="1" t="str">
        <f>IF(ISBLANK(G184),"",
IF(ISERROR(FIND(",",G184)),
  IF(ISERROR(VLOOKUP(G184,ConditionValueTable!$A:$A,1,0)),"컨디션밸류없음",
  ""),
IF(ISERROR(FIND(",",G184,FIND(",",G184)+1)),
  IF(OR(ISERROR(VLOOKUP(LEFT(G184,FIND(",",G184)-1),ConditionValueTable!$A:$A,1,0)),ISERROR(VLOOKUP(TRIM(MID(G184,FIND(",",G184)+1,999)),ConditionValueTable!$A:$A,1,0))),"컨디션밸류없음",
  ""),
IF(ISERROR(FIND(",",G184,FIND(",",G184,FIND(",",G184)+1)+1)),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+1,999)),ConditionValueTable!$A:$A,1,0))),"컨디션밸류없음",
  ""),
IF(ISERROR(FIND(",",G184,FIND(",",G184,FIND(",",G184,FIND(",",G184)+1)+1)+1)),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FIND(",",G184,FIND(",",G184,FIND(",",G184)+1)+1)-FIND(",",G184,FIND(",",G184)+1)-1)),ConditionValueTable!$A:$A,1,0)),ISERROR(VLOOKUP(TRIM(MID(G184,FIND(",",G184,FIND(",",G184,FIND(",",G184)+1)+1)+1,999)),ConditionValueTable!$A:$A,1,0))),"컨디션밸류없음",
  ""),
)))))</f>
        <v/>
      </c>
      <c r="L184" s="1">
        <v>0.25</v>
      </c>
      <c r="O184" s="7" t="str">
        <f t="shared" ca="1" si="52"/>
        <v/>
      </c>
      <c r="S184" s="7" t="str">
        <f t="shared" ca="1" si="37"/>
        <v/>
      </c>
    </row>
    <row r="185" spans="1:21" x14ac:dyDescent="0.3">
      <c r="A185" s="1" t="str">
        <f t="shared" si="51"/>
        <v>LP_VampireOnAttackBetter_Heal_05</v>
      </c>
      <c r="B185" s="1" t="s">
        <v>314</v>
      </c>
      <c r="C185" s="1" t="str">
        <f>IF(ISERROR(VLOOKUP(B185,AffectorValueTable!$A:$A,1,0)),"어펙터밸류없음","")</f>
        <v/>
      </c>
      <c r="D185" s="1">
        <v>5</v>
      </c>
      <c r="E185" s="1" t="str">
        <f>VLOOKUP($B185,AffectorValueTable!$1:$1048576,MATCH(AffectorValueTable!$B$1,AffectorValueTable!$1:$1,0),0)</f>
        <v>Heal</v>
      </c>
      <c r="H185" s="1" t="str">
        <f>IF(ISBLANK(G185),"",
IF(ISERROR(FIND(",",G185)),
  IF(ISERROR(VLOOKUP(G185,ConditionValueTable!$A:$A,1,0)),"컨디션밸류없음",
  ""),
IF(ISERROR(FIND(",",G185,FIND(",",G185)+1)),
  IF(OR(ISERROR(VLOOKUP(LEFT(G185,FIND(",",G185)-1),ConditionValueTable!$A:$A,1,0)),ISERROR(VLOOKUP(TRIM(MID(G185,FIND(",",G185)+1,999)),ConditionValueTable!$A:$A,1,0))),"컨디션밸류없음",
  ""),
IF(ISERROR(FIND(",",G185,FIND(",",G185,FIND(",",G185)+1)+1)),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+1,999)),ConditionValueTable!$A:$A,1,0))),"컨디션밸류없음",
  ""),
IF(ISERROR(FIND(",",G185,FIND(",",G185,FIND(",",G185,FIND(",",G185)+1)+1)+1)),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FIND(",",G185,FIND(",",G185,FIND(",",G185)+1)+1)-FIND(",",G185,FIND(",",G185)+1)-1)),ConditionValueTable!$A:$A,1,0)),ISERROR(VLOOKUP(TRIM(MID(G185,FIND(",",G185,FIND(",",G185,FIND(",",G185)+1)+1)+1,999)),ConditionValueTable!$A:$A,1,0))),"컨디션밸류없음",
  ""),
)))))</f>
        <v/>
      </c>
      <c r="L185" s="1">
        <v>0.3</v>
      </c>
      <c r="O185" s="7" t="str">
        <f t="shared" ca="1" si="52"/>
        <v/>
      </c>
      <c r="S185" s="7" t="str">
        <f t="shared" ca="1" si="37"/>
        <v/>
      </c>
    </row>
    <row r="186" spans="1:21" x14ac:dyDescent="0.3">
      <c r="A186" s="1" t="str">
        <f t="shared" si="51"/>
        <v>LP_RecoverOnAttacked_01</v>
      </c>
      <c r="B186" s="1" t="s">
        <v>315</v>
      </c>
      <c r="C186" s="1" t="str">
        <f>IF(ISERROR(VLOOKUP(B186,AffectorValueTable!$A:$A,1,0)),"어펙터밸류없음","")</f>
        <v/>
      </c>
      <c r="D186" s="1">
        <v>1</v>
      </c>
      <c r="E186" s="1" t="str">
        <f>VLOOKUP($B186,AffectorValueTable!$1:$1048576,MATCH(AffectorValueTable!$B$1,AffectorValueTable!$1:$1,0),0)</f>
        <v>CallAffectorValue</v>
      </c>
      <c r="H186" s="1" t="str">
        <f>IF(ISBLANK(G186),"",
IF(ISERROR(FIND(",",G186)),
  IF(ISERROR(VLOOKUP(G186,ConditionValueTable!$A:$A,1,0)),"컨디션밸류없음",
  ""),
IF(ISERROR(FIND(",",G186,FIND(",",G186)+1)),
  IF(OR(ISERROR(VLOOKUP(LEFT(G186,FIND(",",G186)-1),ConditionValueTable!$A:$A,1,0)),ISERROR(VLOOKUP(TRIM(MID(G186,FIND(",",G186)+1,999)),ConditionValueTable!$A:$A,1,0))),"컨디션밸류없음",
  ""),
IF(ISERROR(FIND(",",G186,FIND(",",G186,FIND(",",G186)+1)+1)),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+1,999)),ConditionValueTable!$A:$A,1,0))),"컨디션밸류없음",
  ""),
IF(ISERROR(FIND(",",G186,FIND(",",G186,FIND(",",G186,FIND(",",G186)+1)+1)+1)),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FIND(",",G186,FIND(",",G186,FIND(",",G186)+1)+1)-FIND(",",G186,FIND(",",G186)+1)-1)),ConditionValueTable!$A:$A,1,0)),ISERROR(VLOOKUP(TRIM(MID(G186,FIND(",",G186,FIND(",",G186,FIND(",",G186)+1)+1)+1,999)),ConditionValueTable!$A:$A,1,0))),"컨디션밸류없음",
  ""),
)))))</f>
        <v/>
      </c>
      <c r="I186" s="1">
        <v>-1</v>
      </c>
      <c r="O186" s="7" t="str">
        <f t="shared" ca="1" si="52"/>
        <v/>
      </c>
      <c r="Q186" s="1" t="s">
        <v>229</v>
      </c>
      <c r="S186" s="7">
        <f t="shared" ca="1" si="37"/>
        <v>4</v>
      </c>
      <c r="U186" s="1" t="s">
        <v>316</v>
      </c>
    </row>
    <row r="187" spans="1:21" x14ac:dyDescent="0.3">
      <c r="A187" s="1" t="str">
        <f t="shared" si="51"/>
        <v>LP_RecoverOnAttacked_02</v>
      </c>
      <c r="B187" s="1" t="s">
        <v>315</v>
      </c>
      <c r="C187" s="1" t="str">
        <f>IF(ISERROR(VLOOKUP(B187,AffectorValueTable!$A:$A,1,0)),"어펙터밸류없음","")</f>
        <v/>
      </c>
      <c r="D187" s="1">
        <v>2</v>
      </c>
      <c r="E187" s="1" t="str">
        <f>VLOOKUP($B187,AffectorValueTable!$1:$1048576,MATCH(AffectorValueTable!$B$1,AffectorValueTable!$1:$1,0),0)</f>
        <v>CallAffectorValue</v>
      </c>
      <c r="H187" s="1" t="str">
        <f>IF(ISBLANK(G187),"",
IF(ISERROR(FIND(",",G187)),
  IF(ISERROR(VLOOKUP(G187,ConditionValueTable!$A:$A,1,0)),"컨디션밸류없음",
  ""),
IF(ISERROR(FIND(",",G187,FIND(",",G187)+1)),
  IF(OR(ISERROR(VLOOKUP(LEFT(G187,FIND(",",G187)-1),ConditionValueTable!$A:$A,1,0)),ISERROR(VLOOKUP(TRIM(MID(G187,FIND(",",G187)+1,999)),ConditionValueTable!$A:$A,1,0))),"컨디션밸류없음",
  ""),
IF(ISERROR(FIND(",",G187,FIND(",",G187,FIND(",",G187)+1)+1)),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+1,999)),ConditionValueTable!$A:$A,1,0))),"컨디션밸류없음",
  ""),
IF(ISERROR(FIND(",",G187,FIND(",",G187,FIND(",",G187,FIND(",",G187)+1)+1)+1)),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FIND(",",G187,FIND(",",G187,FIND(",",G187)+1)+1)-FIND(",",G187,FIND(",",G187)+1)-1)),ConditionValueTable!$A:$A,1,0)),ISERROR(VLOOKUP(TRIM(MID(G187,FIND(",",G187,FIND(",",G187,FIND(",",G187)+1)+1)+1,999)),ConditionValueTable!$A:$A,1,0))),"컨디션밸류없음",
  ""),
)))))</f>
        <v/>
      </c>
      <c r="I187" s="1">
        <v>-1</v>
      </c>
      <c r="O187" s="7" t="str">
        <f t="shared" ca="1" si="52"/>
        <v/>
      </c>
      <c r="Q187" s="1" t="s">
        <v>229</v>
      </c>
      <c r="S187" s="7">
        <f t="shared" ca="1" si="37"/>
        <v>4</v>
      </c>
      <c r="U187" s="1" t="s">
        <v>316</v>
      </c>
    </row>
    <row r="188" spans="1:21" x14ac:dyDescent="0.3">
      <c r="A188" s="1" t="str">
        <f t="shared" si="51"/>
        <v>LP_RecoverOnAttacked_03</v>
      </c>
      <c r="B188" s="1" t="s">
        <v>315</v>
      </c>
      <c r="C188" s="1" t="str">
        <f>IF(ISERROR(VLOOKUP(B188,AffectorValueTable!$A:$A,1,0)),"어펙터밸류없음","")</f>
        <v/>
      </c>
      <c r="D188" s="1">
        <v>3</v>
      </c>
      <c r="E188" s="1" t="str">
        <f>VLOOKUP($B188,AffectorValueTable!$1:$1048576,MATCH(AffectorValueTable!$B$1,AffectorValueTable!$1:$1,0),0)</f>
        <v>CallAffectorValue</v>
      </c>
      <c r="H188" s="1" t="str">
        <f>IF(ISBLANK(G188),"",
IF(ISERROR(FIND(",",G188)),
  IF(ISERROR(VLOOKUP(G188,ConditionValueTable!$A:$A,1,0)),"컨디션밸류없음",
  ""),
IF(ISERROR(FIND(",",G188,FIND(",",G188)+1)),
  IF(OR(ISERROR(VLOOKUP(LEFT(G188,FIND(",",G188)-1),ConditionValueTable!$A:$A,1,0)),ISERROR(VLOOKUP(TRIM(MID(G188,FIND(",",G188)+1,999)),ConditionValueTable!$A:$A,1,0))),"컨디션밸류없음",
  ""),
IF(ISERROR(FIND(",",G188,FIND(",",G188,FIND(",",G188)+1)+1)),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+1,999)),ConditionValueTable!$A:$A,1,0))),"컨디션밸류없음",
  ""),
IF(ISERROR(FIND(",",G188,FIND(",",G188,FIND(",",G188,FIND(",",G188)+1)+1)+1)),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FIND(",",G188,FIND(",",G188,FIND(",",G188)+1)+1)-FIND(",",G188,FIND(",",G188)+1)-1)),ConditionValueTable!$A:$A,1,0)),ISERROR(VLOOKUP(TRIM(MID(G188,FIND(",",G188,FIND(",",G188,FIND(",",G188)+1)+1)+1,999)),ConditionValueTable!$A:$A,1,0))),"컨디션밸류없음",
  ""),
)))))</f>
        <v/>
      </c>
      <c r="I188" s="1">
        <v>-1</v>
      </c>
      <c r="O188" s="7" t="str">
        <f t="shared" ca="1" si="52"/>
        <v/>
      </c>
      <c r="Q188" s="1" t="s">
        <v>229</v>
      </c>
      <c r="S188" s="7">
        <f t="shared" ca="1" si="37"/>
        <v>4</v>
      </c>
      <c r="U188" s="1" t="s">
        <v>316</v>
      </c>
    </row>
    <row r="189" spans="1:21" x14ac:dyDescent="0.3">
      <c r="A189" s="1" t="str">
        <f t="shared" si="51"/>
        <v>LP_RecoverOnAttacked_04</v>
      </c>
      <c r="B189" s="1" t="s">
        <v>315</v>
      </c>
      <c r="C189" s="1" t="str">
        <f>IF(ISERROR(VLOOKUP(B189,AffectorValueTable!$A:$A,1,0)),"어펙터밸류없음","")</f>
        <v/>
      </c>
      <c r="D189" s="1">
        <v>4</v>
      </c>
      <c r="E189" s="1" t="str">
        <f>VLOOKUP($B189,AffectorValueTable!$1:$1048576,MATCH(AffectorValueTable!$B$1,AffectorValueTable!$1:$1,0),0)</f>
        <v>CallAffectorValue</v>
      </c>
      <c r="H189" s="1" t="str">
        <f>IF(ISBLANK(G189),"",
IF(ISERROR(FIND(",",G189)),
  IF(ISERROR(VLOOKUP(G189,ConditionValueTable!$A:$A,1,0)),"컨디션밸류없음",
  ""),
IF(ISERROR(FIND(",",G189,FIND(",",G189)+1)),
  IF(OR(ISERROR(VLOOKUP(LEFT(G189,FIND(",",G189)-1),ConditionValueTable!$A:$A,1,0)),ISERROR(VLOOKUP(TRIM(MID(G189,FIND(",",G189)+1,999)),ConditionValueTable!$A:$A,1,0))),"컨디션밸류없음",
  ""),
IF(ISERROR(FIND(",",G189,FIND(",",G189,FIND(",",G189)+1)+1)),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+1,999)),ConditionValueTable!$A:$A,1,0))),"컨디션밸류없음",
  ""),
IF(ISERROR(FIND(",",G189,FIND(",",G189,FIND(",",G189,FIND(",",G189)+1)+1)+1)),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FIND(",",G189,FIND(",",G189,FIND(",",G189)+1)+1)-FIND(",",G189,FIND(",",G189)+1)-1)),ConditionValueTable!$A:$A,1,0)),ISERROR(VLOOKUP(TRIM(MID(G189,FIND(",",G189,FIND(",",G189,FIND(",",G189)+1)+1)+1,999)),ConditionValueTable!$A:$A,1,0))),"컨디션밸류없음",
  ""),
)))))</f>
        <v/>
      </c>
      <c r="I189" s="1">
        <v>-1</v>
      </c>
      <c r="O189" s="7" t="str">
        <f t="shared" ca="1" si="52"/>
        <v/>
      </c>
      <c r="Q189" s="1" t="s">
        <v>229</v>
      </c>
      <c r="S189" s="7">
        <f t="shared" ca="1" si="37"/>
        <v>4</v>
      </c>
      <c r="U189" s="1" t="s">
        <v>316</v>
      </c>
    </row>
    <row r="190" spans="1:21" x14ac:dyDescent="0.3">
      <c r="A190" s="1" t="str">
        <f t="shared" si="51"/>
        <v>LP_RecoverOnAttacked_05</v>
      </c>
      <c r="B190" s="1" t="s">
        <v>315</v>
      </c>
      <c r="C190" s="1" t="str">
        <f>IF(ISERROR(VLOOKUP(B190,AffectorValueTable!$A:$A,1,0)),"어펙터밸류없음","")</f>
        <v/>
      </c>
      <c r="D190" s="1">
        <v>5</v>
      </c>
      <c r="E190" s="1" t="str">
        <f>VLOOKUP($B190,AffectorValueTable!$1:$1048576,MATCH(AffectorValueTable!$B$1,AffectorValueTable!$1:$1,0),0)</f>
        <v>CallAffectorValue</v>
      </c>
      <c r="H190" s="1" t="str">
        <f>IF(ISBLANK(G190),"",
IF(ISERROR(FIND(",",G190)),
  IF(ISERROR(VLOOKUP(G190,ConditionValueTable!$A:$A,1,0)),"컨디션밸류없음",
  ""),
IF(ISERROR(FIND(",",G190,FIND(",",G190)+1)),
  IF(OR(ISERROR(VLOOKUP(LEFT(G190,FIND(",",G190)-1),ConditionValueTable!$A:$A,1,0)),ISERROR(VLOOKUP(TRIM(MID(G190,FIND(",",G190)+1,999)),ConditionValueTable!$A:$A,1,0))),"컨디션밸류없음",
  ""),
IF(ISERROR(FIND(",",G190,FIND(",",G190,FIND(",",G190)+1)+1)),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+1,999)),ConditionValueTable!$A:$A,1,0))),"컨디션밸류없음",
  ""),
IF(ISERROR(FIND(",",G190,FIND(",",G190,FIND(",",G190,FIND(",",G190)+1)+1)+1)),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FIND(",",G190,FIND(",",G190,FIND(",",G190)+1)+1)-FIND(",",G190,FIND(",",G190)+1)-1)),ConditionValueTable!$A:$A,1,0)),ISERROR(VLOOKUP(TRIM(MID(G190,FIND(",",G190,FIND(",",G190,FIND(",",G190)+1)+1)+1,999)),ConditionValueTable!$A:$A,1,0))),"컨디션밸류없음",
  ""),
)))))</f>
        <v/>
      </c>
      <c r="I190" s="1">
        <v>-1</v>
      </c>
      <c r="O190" s="7" t="str">
        <f t="shared" ca="1" si="52"/>
        <v/>
      </c>
      <c r="Q190" s="1" t="s">
        <v>229</v>
      </c>
      <c r="S190" s="7">
        <f t="shared" ca="1" si="37"/>
        <v>4</v>
      </c>
      <c r="U190" s="1" t="s">
        <v>316</v>
      </c>
    </row>
    <row r="191" spans="1:21" x14ac:dyDescent="0.3">
      <c r="A191" s="1" t="str">
        <f t="shared" ref="A191:A194" si="53">B191&amp;"_"&amp;TEXT(D191,"00")</f>
        <v>LP_RecoverOnAttacked_06</v>
      </c>
      <c r="B191" s="1" t="s">
        <v>315</v>
      </c>
      <c r="C191" s="1" t="str">
        <f>IF(ISERROR(VLOOKUP(B191,AffectorValueTable!$A:$A,1,0)),"어펙터밸류없음","")</f>
        <v/>
      </c>
      <c r="D191" s="1">
        <v>6</v>
      </c>
      <c r="E191" s="1" t="str">
        <f>VLOOKUP($B191,AffectorValueTable!$1:$1048576,MATCH(AffectorValueTable!$B$1,AffectorValueTable!$1:$1,0),0)</f>
        <v>CallAffectorValue</v>
      </c>
      <c r="H191" s="1" t="str">
        <f>IF(ISBLANK(G191),"",
IF(ISERROR(FIND(",",G191)),
  IF(ISERROR(VLOOKUP(G191,ConditionValueTable!$A:$A,1,0)),"컨디션밸류없음",
  ""),
IF(ISERROR(FIND(",",G191,FIND(",",G191)+1)),
  IF(OR(ISERROR(VLOOKUP(LEFT(G191,FIND(",",G191)-1),ConditionValueTable!$A:$A,1,0)),ISERROR(VLOOKUP(TRIM(MID(G191,FIND(",",G191)+1,999)),ConditionValueTable!$A:$A,1,0))),"컨디션밸류없음",
  ""),
IF(ISERROR(FIND(",",G191,FIND(",",G191,FIND(",",G191)+1)+1)),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+1,999)),ConditionValueTable!$A:$A,1,0))),"컨디션밸류없음",
  ""),
IF(ISERROR(FIND(",",G191,FIND(",",G191,FIND(",",G191,FIND(",",G191)+1)+1)+1)),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FIND(",",G191,FIND(",",G191,FIND(",",G191)+1)+1)-FIND(",",G191,FIND(",",G191)+1)-1)),ConditionValueTable!$A:$A,1,0)),ISERROR(VLOOKUP(TRIM(MID(G191,FIND(",",G191,FIND(",",G191,FIND(",",G191)+1)+1)+1,999)),ConditionValueTable!$A:$A,1,0))),"컨디션밸류없음",
  ""),
)))))</f>
        <v/>
      </c>
      <c r="I191" s="1">
        <v>-1</v>
      </c>
      <c r="O191" s="7" t="str">
        <f t="shared" ref="O191:O194" ca="1" si="54">IF(NOT(ISBLANK(N191)),N191,
IF(ISBLANK(M191),"",
VLOOKUP(M191,OFFSET(INDIRECT("$A:$B"),0,MATCH(M$1&amp;"_Verify",INDIRECT("$1:$1"),0)-1),2,0)
))</f>
        <v/>
      </c>
      <c r="Q191" s="1" t="s">
        <v>229</v>
      </c>
      <c r="S191" s="7">
        <f t="shared" ca="1" si="37"/>
        <v>4</v>
      </c>
      <c r="U191" s="1" t="s">
        <v>316</v>
      </c>
    </row>
    <row r="192" spans="1:21" x14ac:dyDescent="0.3">
      <c r="A192" s="1" t="str">
        <f t="shared" si="53"/>
        <v>LP_RecoverOnAttacked_07</v>
      </c>
      <c r="B192" s="1" t="s">
        <v>315</v>
      </c>
      <c r="C192" s="1" t="str">
        <f>IF(ISERROR(VLOOKUP(B192,AffectorValueTable!$A:$A,1,0)),"어펙터밸류없음","")</f>
        <v/>
      </c>
      <c r="D192" s="1">
        <v>7</v>
      </c>
      <c r="E192" s="1" t="str">
        <f>VLOOKUP($B192,AffectorValueTable!$1:$1048576,MATCH(AffectorValueTable!$B$1,AffectorValueTable!$1:$1,0),0)</f>
        <v>CallAffectorValue</v>
      </c>
      <c r="H192" s="1" t="str">
        <f>IF(ISBLANK(G192),"",
IF(ISERROR(FIND(",",G192)),
  IF(ISERROR(VLOOKUP(G192,ConditionValueTable!$A:$A,1,0)),"컨디션밸류없음",
  ""),
IF(ISERROR(FIND(",",G192,FIND(",",G192)+1)),
  IF(OR(ISERROR(VLOOKUP(LEFT(G192,FIND(",",G192)-1),ConditionValueTable!$A:$A,1,0)),ISERROR(VLOOKUP(TRIM(MID(G192,FIND(",",G192)+1,999)),ConditionValueTable!$A:$A,1,0))),"컨디션밸류없음",
  ""),
IF(ISERROR(FIND(",",G192,FIND(",",G192,FIND(",",G192)+1)+1)),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+1,999)),ConditionValueTable!$A:$A,1,0))),"컨디션밸류없음",
  ""),
IF(ISERROR(FIND(",",G192,FIND(",",G192,FIND(",",G192,FIND(",",G192)+1)+1)+1)),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FIND(",",G192,FIND(",",G192,FIND(",",G192)+1)+1)-FIND(",",G192,FIND(",",G192)+1)-1)),ConditionValueTable!$A:$A,1,0)),ISERROR(VLOOKUP(TRIM(MID(G192,FIND(",",G192,FIND(",",G192,FIND(",",G192)+1)+1)+1,999)),ConditionValueTable!$A:$A,1,0))),"컨디션밸류없음",
  ""),
)))))</f>
        <v/>
      </c>
      <c r="I192" s="1">
        <v>-1</v>
      </c>
      <c r="O192" s="7" t="str">
        <f t="shared" ca="1" si="54"/>
        <v/>
      </c>
      <c r="Q192" s="1" t="s">
        <v>229</v>
      </c>
      <c r="S192" s="7">
        <f t="shared" ca="1" si="37"/>
        <v>4</v>
      </c>
      <c r="U192" s="1" t="s">
        <v>316</v>
      </c>
    </row>
    <row r="193" spans="1:21" x14ac:dyDescent="0.3">
      <c r="A193" s="1" t="str">
        <f t="shared" si="53"/>
        <v>LP_RecoverOnAttacked_08</v>
      </c>
      <c r="B193" s="1" t="s">
        <v>315</v>
      </c>
      <c r="C193" s="1" t="str">
        <f>IF(ISERROR(VLOOKUP(B193,AffectorValueTable!$A:$A,1,0)),"어펙터밸류없음","")</f>
        <v/>
      </c>
      <c r="D193" s="1">
        <v>8</v>
      </c>
      <c r="E193" s="1" t="str">
        <f>VLOOKUP($B193,AffectorValueTable!$1:$1048576,MATCH(AffectorValueTable!$B$1,AffectorValueTable!$1:$1,0),0)</f>
        <v>CallAffectorValue</v>
      </c>
      <c r="H193" s="1" t="str">
        <f>IF(ISBLANK(G193),"",
IF(ISERROR(FIND(",",G193)),
  IF(ISERROR(VLOOKUP(G193,ConditionValueTable!$A:$A,1,0)),"컨디션밸류없음",
  ""),
IF(ISERROR(FIND(",",G193,FIND(",",G193)+1)),
  IF(OR(ISERROR(VLOOKUP(LEFT(G193,FIND(",",G193)-1),ConditionValueTable!$A:$A,1,0)),ISERROR(VLOOKUP(TRIM(MID(G193,FIND(",",G193)+1,999)),ConditionValueTable!$A:$A,1,0))),"컨디션밸류없음",
  ""),
IF(ISERROR(FIND(",",G193,FIND(",",G193,FIND(",",G193)+1)+1)),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+1,999)),ConditionValueTable!$A:$A,1,0))),"컨디션밸류없음",
  ""),
IF(ISERROR(FIND(",",G193,FIND(",",G193,FIND(",",G193,FIND(",",G193)+1)+1)+1)),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FIND(",",G193,FIND(",",G193,FIND(",",G193)+1)+1)-FIND(",",G193,FIND(",",G193)+1)-1)),ConditionValueTable!$A:$A,1,0)),ISERROR(VLOOKUP(TRIM(MID(G193,FIND(",",G193,FIND(",",G193,FIND(",",G193)+1)+1)+1,999)),ConditionValueTable!$A:$A,1,0))),"컨디션밸류없음",
  ""),
)))))</f>
        <v/>
      </c>
      <c r="I193" s="1">
        <v>-1</v>
      </c>
      <c r="O193" s="7" t="str">
        <f t="shared" ca="1" si="54"/>
        <v/>
      </c>
      <c r="Q193" s="1" t="s">
        <v>229</v>
      </c>
      <c r="S193" s="7">
        <f t="shared" ca="1" si="37"/>
        <v>4</v>
      </c>
      <c r="U193" s="1" t="s">
        <v>316</v>
      </c>
    </row>
    <row r="194" spans="1:21" x14ac:dyDescent="0.3">
      <c r="A194" s="1" t="str">
        <f t="shared" si="53"/>
        <v>LP_RecoverOnAttacked_09</v>
      </c>
      <c r="B194" s="1" t="s">
        <v>315</v>
      </c>
      <c r="C194" s="1" t="str">
        <f>IF(ISERROR(VLOOKUP(B194,AffectorValueTable!$A:$A,1,0)),"어펙터밸류없음","")</f>
        <v/>
      </c>
      <c r="D194" s="1">
        <v>9</v>
      </c>
      <c r="E194" s="1" t="str">
        <f>VLOOKUP($B194,AffectorValueTable!$1:$1048576,MATCH(AffectorValueTable!$B$1,AffectorValueTable!$1:$1,0),0)</f>
        <v>CallAffectorValue</v>
      </c>
      <c r="H194" s="1" t="str">
        <f>IF(ISBLANK(G194),"",
IF(ISERROR(FIND(",",G194)),
  IF(ISERROR(VLOOKUP(G194,ConditionValueTable!$A:$A,1,0)),"컨디션밸류없음",
  ""),
IF(ISERROR(FIND(",",G194,FIND(",",G194)+1)),
  IF(OR(ISERROR(VLOOKUP(LEFT(G194,FIND(",",G194)-1),ConditionValueTable!$A:$A,1,0)),ISERROR(VLOOKUP(TRIM(MID(G194,FIND(",",G194)+1,999)),ConditionValueTable!$A:$A,1,0))),"컨디션밸류없음",
  ""),
IF(ISERROR(FIND(",",G194,FIND(",",G194,FIND(",",G194)+1)+1)),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+1,999)),ConditionValueTable!$A:$A,1,0))),"컨디션밸류없음",
  ""),
IF(ISERROR(FIND(",",G194,FIND(",",G194,FIND(",",G194,FIND(",",G194)+1)+1)+1)),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FIND(",",G194,FIND(",",G194,FIND(",",G194)+1)+1)-FIND(",",G194,FIND(",",G194)+1)-1)),ConditionValueTable!$A:$A,1,0)),ISERROR(VLOOKUP(TRIM(MID(G194,FIND(",",G194,FIND(",",G194,FIND(",",G194)+1)+1)+1,999)),ConditionValueTable!$A:$A,1,0))),"컨디션밸류없음",
  ""),
)))))</f>
        <v/>
      </c>
      <c r="I194" s="1">
        <v>-1</v>
      </c>
      <c r="O194" s="7" t="str">
        <f t="shared" ca="1" si="54"/>
        <v/>
      </c>
      <c r="Q194" s="1" t="s">
        <v>229</v>
      </c>
      <c r="S194" s="7">
        <f t="shared" ca="1" si="37"/>
        <v>4</v>
      </c>
      <c r="U194" s="1" t="s">
        <v>316</v>
      </c>
    </row>
    <row r="195" spans="1:21" x14ac:dyDescent="0.3">
      <c r="A195" s="1" t="str">
        <f t="shared" ref="A195:A199" si="55">B195&amp;"_"&amp;TEXT(D195,"00")</f>
        <v>LP_RecoverOnAttacked_Heal_01</v>
      </c>
      <c r="B195" s="1" t="s">
        <v>316</v>
      </c>
      <c r="C195" s="1" t="str">
        <f>IF(ISERROR(VLOOKUP(B195,AffectorValueTable!$A:$A,1,0)),"어펙터밸류없음","")</f>
        <v/>
      </c>
      <c r="D195" s="1">
        <v>1</v>
      </c>
      <c r="E195" s="1" t="str">
        <f>VLOOKUP($B195,AffectorValueTable!$1:$1048576,MATCH(AffectorValueTable!$B$1,AffectorValueTable!$1:$1,0),0)</f>
        <v>HealOverTime</v>
      </c>
      <c r="H195" s="1" t="str">
        <f>IF(ISBLANK(G195),"",
IF(ISERROR(FIND(",",G195)),
  IF(ISERROR(VLOOKUP(G195,ConditionValueTable!$A:$A,1,0)),"컨디션밸류없음",
  ""),
IF(ISERROR(FIND(",",G195,FIND(",",G195)+1)),
  IF(OR(ISERROR(VLOOKUP(LEFT(G195,FIND(",",G195)-1),ConditionValueTable!$A:$A,1,0)),ISERROR(VLOOKUP(TRIM(MID(G195,FIND(",",G195)+1,999)),ConditionValueTable!$A:$A,1,0))),"컨디션밸류없음",
  ""),
IF(ISERROR(FIND(",",G195,FIND(",",G195,FIND(",",G195)+1)+1)),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+1,999)),ConditionValueTable!$A:$A,1,0))),"컨디션밸류없음",
  ""),
IF(ISERROR(FIND(",",G195,FIND(",",G195,FIND(",",G195,FIND(",",G195)+1)+1)+1)),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FIND(",",G195,FIND(",",G195,FIND(",",G195)+1)+1)-FIND(",",G195,FIND(",",G195)+1)-1)),ConditionValueTable!$A:$A,1,0)),ISERROR(VLOOKUP(TRIM(MID(G195,FIND(",",G195,FIND(",",G195,FIND(",",G195)+1)+1)+1,999)),ConditionValueTable!$A:$A,1,0))),"컨디션밸류없음",
  ""),
)))))</f>
        <v/>
      </c>
      <c r="I195" s="1">
        <v>5</v>
      </c>
      <c r="J195" s="1">
        <v>1</v>
      </c>
      <c r="L195" s="1">
        <v>0.33329999999999999</v>
      </c>
      <c r="O195" s="7" t="str">
        <f t="shared" ref="O195:O199" ca="1" si="56">IF(NOT(ISBLANK(N195)),N195,
IF(ISBLANK(M195),"",
VLOOKUP(M195,OFFSET(INDIRECT("$A:$B"),0,MATCH(M$1&amp;"_Verify",INDIRECT("$1:$1"),0)-1),2,0)
))</f>
        <v/>
      </c>
      <c r="S195" s="7" t="str">
        <f t="shared" ca="1" si="37"/>
        <v/>
      </c>
    </row>
    <row r="196" spans="1:21" x14ac:dyDescent="0.3">
      <c r="A196" s="1" t="str">
        <f t="shared" si="55"/>
        <v>LP_RecoverOnAttacked_Heal_02</v>
      </c>
      <c r="B196" s="1" t="s">
        <v>316</v>
      </c>
      <c r="C196" s="1" t="str">
        <f>IF(ISERROR(VLOOKUP(B196,AffectorValueTable!$A:$A,1,0)),"어펙터밸류없음","")</f>
        <v/>
      </c>
      <c r="D196" s="1">
        <v>2</v>
      </c>
      <c r="E196" s="1" t="str">
        <f>VLOOKUP($B196,AffectorValueTable!$1:$1048576,MATCH(AffectorValueTable!$B$1,AffectorValueTable!$1:$1,0),0)</f>
        <v>HealOverTime</v>
      </c>
      <c r="H196" s="1" t="str">
        <f>IF(ISBLANK(G196),"",
IF(ISERROR(FIND(",",G196)),
  IF(ISERROR(VLOOKUP(G196,ConditionValueTable!$A:$A,1,0)),"컨디션밸류없음",
  ""),
IF(ISERROR(FIND(",",G196,FIND(",",G196)+1)),
  IF(OR(ISERROR(VLOOKUP(LEFT(G196,FIND(",",G196)-1),ConditionValueTable!$A:$A,1,0)),ISERROR(VLOOKUP(TRIM(MID(G196,FIND(",",G196)+1,999)),ConditionValueTable!$A:$A,1,0))),"컨디션밸류없음",
  ""),
IF(ISERROR(FIND(",",G196,FIND(",",G196,FIND(",",G196)+1)+1)),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+1,999)),ConditionValueTable!$A:$A,1,0))),"컨디션밸류없음",
  ""),
IF(ISERROR(FIND(",",G196,FIND(",",G196,FIND(",",G196,FIND(",",G196)+1)+1)+1)),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FIND(",",G196,FIND(",",G196,FIND(",",G196)+1)+1)-FIND(",",G196,FIND(",",G196)+1)-1)),ConditionValueTable!$A:$A,1,0)),ISERROR(VLOOKUP(TRIM(MID(G196,FIND(",",G196,FIND(",",G196,FIND(",",G196)+1)+1)+1,999)),ConditionValueTable!$A:$A,1,0))),"컨디션밸류없음",
  ""),
)))))</f>
        <v/>
      </c>
      <c r="I196" s="1">
        <v>5</v>
      </c>
      <c r="J196" s="1">
        <v>1</v>
      </c>
      <c r="L196" s="1">
        <v>0.5</v>
      </c>
      <c r="O196" s="7" t="str">
        <f t="shared" ca="1" si="56"/>
        <v/>
      </c>
      <c r="S196" s="7" t="str">
        <f t="shared" ca="1" si="37"/>
        <v/>
      </c>
    </row>
    <row r="197" spans="1:21" x14ac:dyDescent="0.3">
      <c r="A197" s="1" t="str">
        <f t="shared" si="55"/>
        <v>LP_RecoverOnAttacked_Heal_03</v>
      </c>
      <c r="B197" s="1" t="s">
        <v>316</v>
      </c>
      <c r="C197" s="1" t="str">
        <f>IF(ISERROR(VLOOKUP(B197,AffectorValueTable!$A:$A,1,0)),"어펙터밸류없음","")</f>
        <v/>
      </c>
      <c r="D197" s="1">
        <v>3</v>
      </c>
      <c r="E197" s="1" t="str">
        <f>VLOOKUP($B197,AffectorValueTable!$1:$1048576,MATCH(AffectorValueTable!$B$1,AffectorValueTable!$1:$1,0),0)</f>
        <v>HealOverTime</v>
      </c>
      <c r="H197" s="1" t="str">
        <f>IF(ISBLANK(G197),"",
IF(ISERROR(FIND(",",G197)),
  IF(ISERROR(VLOOKUP(G197,ConditionValueTable!$A:$A,1,0)),"컨디션밸류없음",
  ""),
IF(ISERROR(FIND(",",G197,FIND(",",G197)+1)),
  IF(OR(ISERROR(VLOOKUP(LEFT(G197,FIND(",",G197)-1),ConditionValueTable!$A:$A,1,0)),ISERROR(VLOOKUP(TRIM(MID(G197,FIND(",",G197)+1,999)),ConditionValueTable!$A:$A,1,0))),"컨디션밸류없음",
  ""),
IF(ISERROR(FIND(",",G197,FIND(",",G197,FIND(",",G197)+1)+1)),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+1,999)),ConditionValueTable!$A:$A,1,0))),"컨디션밸류없음",
  ""),
IF(ISERROR(FIND(",",G197,FIND(",",G197,FIND(",",G197,FIND(",",G197)+1)+1)+1)),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FIND(",",G197,FIND(",",G197,FIND(",",G197)+1)+1)-FIND(",",G197,FIND(",",G197)+1)-1)),ConditionValueTable!$A:$A,1,0)),ISERROR(VLOOKUP(TRIM(MID(G197,FIND(",",G197,FIND(",",G197,FIND(",",G197)+1)+1)+1,999)),ConditionValueTable!$A:$A,1,0))),"컨디션밸류없음",
  ""),
)))))</f>
        <v/>
      </c>
      <c r="I197" s="1">
        <v>5</v>
      </c>
      <c r="J197" s="1">
        <v>1</v>
      </c>
      <c r="L197" s="1">
        <v>0.6</v>
      </c>
      <c r="O197" s="7" t="str">
        <f t="shared" ca="1" si="56"/>
        <v/>
      </c>
      <c r="S197" s="7" t="str">
        <f t="shared" ca="1" si="37"/>
        <v/>
      </c>
    </row>
    <row r="198" spans="1:21" x14ac:dyDescent="0.3">
      <c r="A198" s="1" t="str">
        <f t="shared" si="55"/>
        <v>LP_RecoverOnAttacked_Heal_04</v>
      </c>
      <c r="B198" s="1" t="s">
        <v>316</v>
      </c>
      <c r="C198" s="1" t="str">
        <f>IF(ISERROR(VLOOKUP(B198,AffectorValueTable!$A:$A,1,0)),"어펙터밸류없음","")</f>
        <v/>
      </c>
      <c r="D198" s="1">
        <v>4</v>
      </c>
      <c r="E198" s="1" t="str">
        <f>VLOOKUP($B198,AffectorValueTable!$1:$1048576,MATCH(AffectorValueTable!$B$1,AffectorValueTable!$1:$1,0),0)</f>
        <v>HealOverTime</v>
      </c>
      <c r="H198" s="1" t="str">
        <f>IF(ISBLANK(G198),"",
IF(ISERROR(FIND(",",G198)),
  IF(ISERROR(VLOOKUP(G198,ConditionValueTable!$A:$A,1,0)),"컨디션밸류없음",
  ""),
IF(ISERROR(FIND(",",G198,FIND(",",G198)+1)),
  IF(OR(ISERROR(VLOOKUP(LEFT(G198,FIND(",",G198)-1),ConditionValueTable!$A:$A,1,0)),ISERROR(VLOOKUP(TRIM(MID(G198,FIND(",",G198)+1,999)),ConditionValueTable!$A:$A,1,0))),"컨디션밸류없음",
  ""),
IF(ISERROR(FIND(",",G198,FIND(",",G198,FIND(",",G198)+1)+1)),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+1,999)),ConditionValueTable!$A:$A,1,0))),"컨디션밸류없음",
  ""),
IF(ISERROR(FIND(",",G198,FIND(",",G198,FIND(",",G198,FIND(",",G198)+1)+1)+1)),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FIND(",",G198,FIND(",",G198,FIND(",",G198)+1)+1)-FIND(",",G198,FIND(",",G198)+1)-1)),ConditionValueTable!$A:$A,1,0)),ISERROR(VLOOKUP(TRIM(MID(G198,FIND(",",G198,FIND(",",G198,FIND(",",G198)+1)+1)+1,999)),ConditionValueTable!$A:$A,1,0))),"컨디션밸류없음",
  ""),
)))))</f>
        <v/>
      </c>
      <c r="I198" s="1">
        <v>5</v>
      </c>
      <c r="J198" s="1">
        <v>1</v>
      </c>
      <c r="L198" s="1">
        <v>0.66669999999999996</v>
      </c>
      <c r="O198" s="7" t="str">
        <f t="shared" ca="1" si="56"/>
        <v/>
      </c>
      <c r="S198" s="7" t="str">
        <f t="shared" ca="1" si="37"/>
        <v/>
      </c>
    </row>
    <row r="199" spans="1:21" x14ac:dyDescent="0.3">
      <c r="A199" s="1" t="str">
        <f t="shared" si="55"/>
        <v>LP_RecoverOnAttacked_Heal_05</v>
      </c>
      <c r="B199" s="1" t="s">
        <v>316</v>
      </c>
      <c r="C199" s="1" t="str">
        <f>IF(ISERROR(VLOOKUP(B199,AffectorValueTable!$A:$A,1,0)),"어펙터밸류없음","")</f>
        <v/>
      </c>
      <c r="D199" s="1">
        <v>5</v>
      </c>
      <c r="E199" s="1" t="str">
        <f>VLOOKUP($B199,AffectorValueTable!$1:$1048576,MATCH(AffectorValueTable!$B$1,AffectorValueTable!$1:$1,0),0)</f>
        <v>HealOverTime</v>
      </c>
      <c r="H199" s="1" t="str">
        <f>IF(ISBLANK(G199),"",
IF(ISERROR(FIND(",",G199)),
  IF(ISERROR(VLOOKUP(G199,ConditionValueTable!$A:$A,1,0)),"컨디션밸류없음",
  ""),
IF(ISERROR(FIND(",",G199,FIND(",",G199)+1)),
  IF(OR(ISERROR(VLOOKUP(LEFT(G199,FIND(",",G199)-1),ConditionValueTable!$A:$A,1,0)),ISERROR(VLOOKUP(TRIM(MID(G199,FIND(",",G199)+1,999)),ConditionValueTable!$A:$A,1,0))),"컨디션밸류없음",
  ""),
IF(ISERROR(FIND(",",G199,FIND(",",G199,FIND(",",G199)+1)+1)),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+1,999)),ConditionValueTable!$A:$A,1,0))),"컨디션밸류없음",
  ""),
IF(ISERROR(FIND(",",G199,FIND(",",G199,FIND(",",G199,FIND(",",G199)+1)+1)+1)),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FIND(",",G199,FIND(",",G199,FIND(",",G199)+1)+1)-FIND(",",G199,FIND(",",G199)+1)-1)),ConditionValueTable!$A:$A,1,0)),ISERROR(VLOOKUP(TRIM(MID(G199,FIND(",",G199,FIND(",",G199,FIND(",",G199)+1)+1)+1,999)),ConditionValueTable!$A:$A,1,0))),"컨디션밸류없음",
  ""),
)))))</f>
        <v/>
      </c>
      <c r="I199" s="1">
        <v>5</v>
      </c>
      <c r="J199" s="1">
        <v>1</v>
      </c>
      <c r="L199" s="1">
        <v>0.71430000000000005</v>
      </c>
      <c r="O199" s="7" t="str">
        <f t="shared" ca="1" si="56"/>
        <v/>
      </c>
      <c r="S199" s="7" t="str">
        <f t="shared" ca="1" si="37"/>
        <v/>
      </c>
    </row>
    <row r="200" spans="1:21" x14ac:dyDescent="0.3">
      <c r="A200" s="1" t="str">
        <f t="shared" ref="A200:A203" si="57">B200&amp;"_"&amp;TEXT(D200,"00")</f>
        <v>LP_RecoverOnAttacked_Heal_06</v>
      </c>
      <c r="B200" s="1" t="s">
        <v>316</v>
      </c>
      <c r="C200" s="1" t="str">
        <f>IF(ISERROR(VLOOKUP(B200,AffectorValueTable!$A:$A,1,0)),"어펙터밸류없음","")</f>
        <v/>
      </c>
      <c r="D200" s="1">
        <v>6</v>
      </c>
      <c r="E200" s="1" t="str">
        <f>VLOOKUP($B200,AffectorValueTable!$1:$1048576,MATCH(AffectorValueTable!$B$1,AffectorValueTable!$1:$1,0),0)</f>
        <v>HealOverTime</v>
      </c>
      <c r="H200" s="1" t="str">
        <f>IF(ISBLANK(G200),"",
IF(ISERROR(FIND(",",G200)),
  IF(ISERROR(VLOOKUP(G200,ConditionValueTable!$A:$A,1,0)),"컨디션밸류없음",
  ""),
IF(ISERROR(FIND(",",G200,FIND(",",G200)+1)),
  IF(OR(ISERROR(VLOOKUP(LEFT(G200,FIND(",",G200)-1),ConditionValueTable!$A:$A,1,0)),ISERROR(VLOOKUP(TRIM(MID(G200,FIND(",",G200)+1,999)),ConditionValueTable!$A:$A,1,0))),"컨디션밸류없음",
  ""),
IF(ISERROR(FIND(",",G200,FIND(",",G200,FIND(",",G200)+1)+1)),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+1,999)),ConditionValueTable!$A:$A,1,0))),"컨디션밸류없음",
  ""),
IF(ISERROR(FIND(",",G200,FIND(",",G200,FIND(",",G200,FIND(",",G200)+1)+1)+1)),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FIND(",",G200,FIND(",",G200,FIND(",",G200)+1)+1)-FIND(",",G200,FIND(",",G200)+1)-1)),ConditionValueTable!$A:$A,1,0)),ISERROR(VLOOKUP(TRIM(MID(G200,FIND(",",G200,FIND(",",G200,FIND(",",G200)+1)+1)+1,999)),ConditionValueTable!$A:$A,1,0))),"컨디션밸류없음",
  ""),
)))))</f>
        <v/>
      </c>
      <c r="I200" s="1">
        <v>5</v>
      </c>
      <c r="J200" s="1">
        <v>1</v>
      </c>
      <c r="L200" s="1">
        <v>0.75</v>
      </c>
      <c r="O200" s="7" t="str">
        <f t="shared" ref="O200:O203" ca="1" si="58">IF(NOT(ISBLANK(N200)),N200,
IF(ISBLANK(M200),"",
VLOOKUP(M200,OFFSET(INDIRECT("$A:$B"),0,MATCH(M$1&amp;"_Verify",INDIRECT("$1:$1"),0)-1),2,0)
))</f>
        <v/>
      </c>
      <c r="S200" s="7" t="str">
        <f t="shared" ca="1" si="37"/>
        <v/>
      </c>
    </row>
    <row r="201" spans="1:21" x14ac:dyDescent="0.3">
      <c r="A201" s="1" t="str">
        <f t="shared" si="57"/>
        <v>LP_RecoverOnAttacked_Heal_07</v>
      </c>
      <c r="B201" s="1" t="s">
        <v>316</v>
      </c>
      <c r="C201" s="1" t="str">
        <f>IF(ISERROR(VLOOKUP(B201,AffectorValueTable!$A:$A,1,0)),"어펙터밸류없음","")</f>
        <v/>
      </c>
      <c r="D201" s="1">
        <v>7</v>
      </c>
      <c r="E201" s="1" t="str">
        <f>VLOOKUP($B201,AffectorValueTable!$1:$1048576,MATCH(AffectorValueTable!$B$1,AffectorValueTable!$1:$1,0),0)</f>
        <v>HealOverTime</v>
      </c>
      <c r="H201" s="1" t="str">
        <f>IF(ISBLANK(G201),"",
IF(ISERROR(FIND(",",G201)),
  IF(ISERROR(VLOOKUP(G201,ConditionValueTable!$A:$A,1,0)),"컨디션밸류없음",
  ""),
IF(ISERROR(FIND(",",G201,FIND(",",G201)+1)),
  IF(OR(ISERROR(VLOOKUP(LEFT(G201,FIND(",",G201)-1),ConditionValueTable!$A:$A,1,0)),ISERROR(VLOOKUP(TRIM(MID(G201,FIND(",",G201)+1,999)),ConditionValueTable!$A:$A,1,0))),"컨디션밸류없음",
  ""),
IF(ISERROR(FIND(",",G201,FIND(",",G201,FIND(",",G201)+1)+1)),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+1,999)),ConditionValueTable!$A:$A,1,0))),"컨디션밸류없음",
  ""),
IF(ISERROR(FIND(",",G201,FIND(",",G201,FIND(",",G201,FIND(",",G201)+1)+1)+1)),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FIND(",",G201,FIND(",",G201,FIND(",",G201)+1)+1)-FIND(",",G201,FIND(",",G201)+1)-1)),ConditionValueTable!$A:$A,1,0)),ISERROR(VLOOKUP(TRIM(MID(G201,FIND(",",G201,FIND(",",G201,FIND(",",G201)+1)+1)+1,999)),ConditionValueTable!$A:$A,1,0))),"컨디션밸류없음",
  ""),
)))))</f>
        <v/>
      </c>
      <c r="I201" s="1">
        <v>5</v>
      </c>
      <c r="J201" s="1">
        <v>1</v>
      </c>
      <c r="L201" s="1">
        <v>0.77780000000000005</v>
      </c>
      <c r="O201" s="7" t="str">
        <f t="shared" ca="1" si="58"/>
        <v/>
      </c>
      <c r="S201" s="7" t="str">
        <f t="shared" ca="1" si="37"/>
        <v/>
      </c>
    </row>
    <row r="202" spans="1:21" x14ac:dyDescent="0.3">
      <c r="A202" s="1" t="str">
        <f t="shared" si="57"/>
        <v>LP_RecoverOnAttacked_Heal_08</v>
      </c>
      <c r="B202" s="1" t="s">
        <v>316</v>
      </c>
      <c r="C202" s="1" t="str">
        <f>IF(ISERROR(VLOOKUP(B202,AffectorValueTable!$A:$A,1,0)),"어펙터밸류없음","")</f>
        <v/>
      </c>
      <c r="D202" s="1">
        <v>8</v>
      </c>
      <c r="E202" s="1" t="str">
        <f>VLOOKUP($B202,AffectorValueTable!$1:$1048576,MATCH(AffectorValueTable!$B$1,AffectorValueTable!$1:$1,0),0)</f>
        <v>HealOverTime</v>
      </c>
      <c r="H202" s="1" t="str">
        <f>IF(ISBLANK(G202),"",
IF(ISERROR(FIND(",",G202)),
  IF(ISERROR(VLOOKUP(G202,ConditionValueTable!$A:$A,1,0)),"컨디션밸류없음",
  ""),
IF(ISERROR(FIND(",",G202,FIND(",",G202)+1)),
  IF(OR(ISERROR(VLOOKUP(LEFT(G202,FIND(",",G202)-1),ConditionValueTable!$A:$A,1,0)),ISERROR(VLOOKUP(TRIM(MID(G202,FIND(",",G202)+1,999)),ConditionValueTable!$A:$A,1,0))),"컨디션밸류없음",
  ""),
IF(ISERROR(FIND(",",G202,FIND(",",G202,FIND(",",G202)+1)+1)),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+1,999)),ConditionValueTable!$A:$A,1,0))),"컨디션밸류없음",
  ""),
IF(ISERROR(FIND(",",G202,FIND(",",G202,FIND(",",G202,FIND(",",G202)+1)+1)+1)),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FIND(",",G202,FIND(",",G202,FIND(",",G202)+1)+1)-FIND(",",G202,FIND(",",G202)+1)-1)),ConditionValueTable!$A:$A,1,0)),ISERROR(VLOOKUP(TRIM(MID(G202,FIND(",",G202,FIND(",",G202,FIND(",",G202)+1)+1)+1,999)),ConditionValueTable!$A:$A,1,0))),"컨디션밸류없음",
  ""),
)))))</f>
        <v/>
      </c>
      <c r="I202" s="1">
        <v>5</v>
      </c>
      <c r="J202" s="1">
        <v>1</v>
      </c>
      <c r="L202" s="1">
        <v>0.8</v>
      </c>
      <c r="O202" s="7" t="str">
        <f t="shared" ca="1" si="58"/>
        <v/>
      </c>
      <c r="S202" s="7" t="str">
        <f t="shared" ref="S202:S265" ca="1" si="59">IF(NOT(ISBLANK(R202)),R202,
IF(ISBLANK(Q202),"",
VLOOKUP(Q202,OFFSET(INDIRECT("$A:$B"),0,MATCH(Q$1&amp;"_Verify",INDIRECT("$1:$1"),0)-1),2,0)
))</f>
        <v/>
      </c>
    </row>
    <row r="203" spans="1:21" x14ac:dyDescent="0.3">
      <c r="A203" s="1" t="str">
        <f t="shared" si="57"/>
        <v>LP_RecoverOnAttacked_Heal_09</v>
      </c>
      <c r="B203" s="1" t="s">
        <v>316</v>
      </c>
      <c r="C203" s="1" t="str">
        <f>IF(ISERROR(VLOOKUP(B203,AffectorValueTable!$A:$A,1,0)),"어펙터밸류없음","")</f>
        <v/>
      </c>
      <c r="D203" s="1">
        <v>9</v>
      </c>
      <c r="E203" s="1" t="str">
        <f>VLOOKUP($B203,AffectorValueTable!$1:$1048576,MATCH(AffectorValueTable!$B$1,AffectorValueTable!$1:$1,0),0)</f>
        <v>HealOverTime</v>
      </c>
      <c r="H203" s="1" t="str">
        <f>IF(ISBLANK(G203),"",
IF(ISERROR(FIND(",",G203)),
  IF(ISERROR(VLOOKUP(G203,ConditionValueTable!$A:$A,1,0)),"컨디션밸류없음",
  ""),
IF(ISERROR(FIND(",",G203,FIND(",",G203)+1)),
  IF(OR(ISERROR(VLOOKUP(LEFT(G203,FIND(",",G203)-1),ConditionValueTable!$A:$A,1,0)),ISERROR(VLOOKUP(TRIM(MID(G203,FIND(",",G203)+1,999)),ConditionValueTable!$A:$A,1,0))),"컨디션밸류없음",
  ""),
IF(ISERROR(FIND(",",G203,FIND(",",G203,FIND(",",G203)+1)+1)),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+1,999)),ConditionValueTable!$A:$A,1,0))),"컨디션밸류없음",
  ""),
IF(ISERROR(FIND(",",G203,FIND(",",G203,FIND(",",G203,FIND(",",G203)+1)+1)+1)),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FIND(",",G203,FIND(",",G203,FIND(",",G203)+1)+1)-FIND(",",G203,FIND(",",G203)+1)-1)),ConditionValueTable!$A:$A,1,0)),ISERROR(VLOOKUP(TRIM(MID(G203,FIND(",",G203,FIND(",",G203,FIND(",",G203)+1)+1)+1,999)),ConditionValueTable!$A:$A,1,0))),"컨디션밸류없음",
  ""),
)))))</f>
        <v/>
      </c>
      <c r="I203" s="1">
        <v>5</v>
      </c>
      <c r="J203" s="1">
        <v>1</v>
      </c>
      <c r="L203" s="1">
        <v>0.81820000000000004</v>
      </c>
      <c r="O203" s="7" t="str">
        <f t="shared" ca="1" si="58"/>
        <v/>
      </c>
      <c r="S203" s="7" t="str">
        <f t="shared" ca="1" si="59"/>
        <v/>
      </c>
    </row>
    <row r="204" spans="1:21" x14ac:dyDescent="0.3">
      <c r="A204" s="1" t="str">
        <f t="shared" ref="A204:A208" si="60">B204&amp;"_"&amp;TEXT(D204,"00")</f>
        <v>LP_ReflectOnAttacked_01</v>
      </c>
      <c r="B204" s="1" t="s">
        <v>319</v>
      </c>
      <c r="C204" s="1" t="str">
        <f>IF(ISERROR(VLOOKUP(B204,AffectorValueTable!$A:$A,1,0)),"어펙터밸류없음","")</f>
        <v/>
      </c>
      <c r="D204" s="1">
        <v>1</v>
      </c>
      <c r="E204" s="1" t="str">
        <f>VLOOKUP($B204,AffectorValueTable!$1:$1048576,MATCH(AffectorValueTable!$B$1,AffectorValueTable!$1:$1,0),0)</f>
        <v>ReflectDamage</v>
      </c>
      <c r="H204" s="1" t="str">
        <f>IF(ISBLANK(G204),"",
IF(ISERROR(FIND(",",G204)),
  IF(ISERROR(VLOOKUP(G204,ConditionValueTable!$A:$A,1,0)),"컨디션밸류없음",
  ""),
IF(ISERROR(FIND(",",G204,FIND(",",G204)+1)),
  IF(OR(ISERROR(VLOOKUP(LEFT(G204,FIND(",",G204)-1),ConditionValueTable!$A:$A,1,0)),ISERROR(VLOOKUP(TRIM(MID(G204,FIND(",",G204)+1,999)),ConditionValueTable!$A:$A,1,0))),"컨디션밸류없음",
  ""),
IF(ISERROR(FIND(",",G204,FIND(",",G204,FIND(",",G204)+1)+1)),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+1,999)),ConditionValueTable!$A:$A,1,0))),"컨디션밸류없음",
  ""),
IF(ISERROR(FIND(",",G204,FIND(",",G204,FIND(",",G204,FIND(",",G204)+1)+1)+1)),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FIND(",",G204,FIND(",",G204,FIND(",",G204)+1)+1)-FIND(",",G204,FIND(",",G204)+1)-1)),ConditionValueTable!$A:$A,1,0)),ISERROR(VLOOKUP(TRIM(MID(G204,FIND(",",G204,FIND(",",G204,FIND(",",G204)+1)+1)+1,999)),ConditionValueTable!$A:$A,1,0))),"컨디션밸류없음",
  ""),
)))))</f>
        <v/>
      </c>
      <c r="I204" s="1">
        <v>-1</v>
      </c>
      <c r="J204" s="1">
        <v>3</v>
      </c>
      <c r="O204" s="7" t="str">
        <f t="shared" ref="O204:O208" ca="1" si="61">IF(NOT(ISBLANK(N204)),N204,
IF(ISBLANK(M204),"",
VLOOKUP(M204,OFFSET(INDIRECT("$A:$B"),0,MATCH(M$1&amp;"_Verify",INDIRECT("$1:$1"),0)-1),2,0)
))</f>
        <v/>
      </c>
      <c r="S204" s="7" t="str">
        <f t="shared" ca="1" si="59"/>
        <v/>
      </c>
    </row>
    <row r="205" spans="1:21" x14ac:dyDescent="0.3">
      <c r="A205" s="1" t="str">
        <f t="shared" si="60"/>
        <v>LP_ReflectOnAttacked_02</v>
      </c>
      <c r="B205" s="1" t="s">
        <v>319</v>
      </c>
      <c r="C205" s="1" t="str">
        <f>IF(ISERROR(VLOOKUP(B205,AffectorValueTable!$A:$A,1,0)),"어펙터밸류없음","")</f>
        <v/>
      </c>
      <c r="D205" s="1">
        <v>2</v>
      </c>
      <c r="E205" s="1" t="str">
        <f>VLOOKUP($B205,AffectorValueTable!$1:$1048576,MATCH(AffectorValueTable!$B$1,AffectorValueTable!$1:$1,0),0)</f>
        <v>ReflectDamage</v>
      </c>
      <c r="H205" s="1" t="str">
        <f>IF(ISBLANK(G205),"",
IF(ISERROR(FIND(",",G205)),
  IF(ISERROR(VLOOKUP(G205,ConditionValueTable!$A:$A,1,0)),"컨디션밸류없음",
  ""),
IF(ISERROR(FIND(",",G205,FIND(",",G205)+1)),
  IF(OR(ISERROR(VLOOKUP(LEFT(G205,FIND(",",G205)-1),ConditionValueTable!$A:$A,1,0)),ISERROR(VLOOKUP(TRIM(MID(G205,FIND(",",G205)+1,999)),ConditionValueTable!$A:$A,1,0))),"컨디션밸류없음",
  ""),
IF(ISERROR(FIND(",",G205,FIND(",",G205,FIND(",",G205)+1)+1)),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+1,999)),ConditionValueTable!$A:$A,1,0))),"컨디션밸류없음",
  ""),
IF(ISERROR(FIND(",",G205,FIND(",",G205,FIND(",",G205,FIND(",",G205)+1)+1)+1)),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FIND(",",G205,FIND(",",G205,FIND(",",G205)+1)+1)-FIND(",",G205,FIND(",",G205)+1)-1)),ConditionValueTable!$A:$A,1,0)),ISERROR(VLOOKUP(TRIM(MID(G205,FIND(",",G205,FIND(",",G205,FIND(",",G205)+1)+1)+1,999)),ConditionValueTable!$A:$A,1,0))),"컨디션밸류없음",
  ""),
)))))</f>
        <v/>
      </c>
      <c r="I205" s="1">
        <v>-1</v>
      </c>
      <c r="J205" s="1">
        <v>3.5</v>
      </c>
      <c r="O205" s="7" t="str">
        <f t="shared" ca="1" si="61"/>
        <v/>
      </c>
      <c r="S205" s="7" t="str">
        <f t="shared" ca="1" si="59"/>
        <v/>
      </c>
    </row>
    <row r="206" spans="1:21" x14ac:dyDescent="0.3">
      <c r="A206" s="1" t="str">
        <f t="shared" si="60"/>
        <v>LP_ReflectOnAttacked_03</v>
      </c>
      <c r="B206" s="1" t="s">
        <v>319</v>
      </c>
      <c r="C206" s="1" t="str">
        <f>IF(ISERROR(VLOOKUP(B206,AffectorValueTable!$A:$A,1,0)),"어펙터밸류없음","")</f>
        <v/>
      </c>
      <c r="D206" s="1">
        <v>3</v>
      </c>
      <c r="E206" s="1" t="str">
        <f>VLOOKUP($B206,AffectorValueTable!$1:$1048576,MATCH(AffectorValueTable!$B$1,AffectorValueTable!$1:$1,0),0)</f>
        <v>ReflectDamage</v>
      </c>
      <c r="H206" s="1" t="str">
        <f>IF(ISBLANK(G206),"",
IF(ISERROR(FIND(",",G206)),
  IF(ISERROR(VLOOKUP(G206,ConditionValueTable!$A:$A,1,0)),"컨디션밸류없음",
  ""),
IF(ISERROR(FIND(",",G206,FIND(",",G206)+1)),
  IF(OR(ISERROR(VLOOKUP(LEFT(G206,FIND(",",G206)-1),ConditionValueTable!$A:$A,1,0)),ISERROR(VLOOKUP(TRIM(MID(G206,FIND(",",G206)+1,999)),ConditionValueTable!$A:$A,1,0))),"컨디션밸류없음",
  ""),
IF(ISERROR(FIND(",",G206,FIND(",",G206,FIND(",",G206)+1)+1)),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+1,999)),ConditionValueTable!$A:$A,1,0))),"컨디션밸류없음",
  ""),
IF(ISERROR(FIND(",",G206,FIND(",",G206,FIND(",",G206,FIND(",",G206)+1)+1)+1)),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FIND(",",G206,FIND(",",G206,FIND(",",G206)+1)+1)-FIND(",",G206,FIND(",",G206)+1)-1)),ConditionValueTable!$A:$A,1,0)),ISERROR(VLOOKUP(TRIM(MID(G206,FIND(",",G206,FIND(",",G206,FIND(",",G206)+1)+1)+1,999)),ConditionValueTable!$A:$A,1,0))),"컨디션밸류없음",
  ""),
)))))</f>
        <v/>
      </c>
      <c r="I206" s="1">
        <v>-1</v>
      </c>
      <c r="J206" s="1">
        <v>4</v>
      </c>
      <c r="O206" s="7" t="str">
        <f t="shared" ca="1" si="61"/>
        <v/>
      </c>
      <c r="S206" s="7" t="str">
        <f t="shared" ca="1" si="59"/>
        <v/>
      </c>
    </row>
    <row r="207" spans="1:21" x14ac:dyDescent="0.3">
      <c r="A207" s="1" t="str">
        <f t="shared" si="60"/>
        <v>LP_ReflectOnAttacked_04</v>
      </c>
      <c r="B207" s="1" t="s">
        <v>319</v>
      </c>
      <c r="C207" s="1" t="str">
        <f>IF(ISERROR(VLOOKUP(B207,AffectorValueTable!$A:$A,1,0)),"어펙터밸류없음","")</f>
        <v/>
      </c>
      <c r="D207" s="1">
        <v>4</v>
      </c>
      <c r="E207" s="1" t="str">
        <f>VLOOKUP($B207,AffectorValueTable!$1:$1048576,MATCH(AffectorValueTable!$B$1,AffectorValueTable!$1:$1,0),0)</f>
        <v>ReflectDamage</v>
      </c>
      <c r="H207" s="1" t="str">
        <f>IF(ISBLANK(G207),"",
IF(ISERROR(FIND(",",G207)),
  IF(ISERROR(VLOOKUP(G207,ConditionValueTable!$A:$A,1,0)),"컨디션밸류없음",
  ""),
IF(ISERROR(FIND(",",G207,FIND(",",G207)+1)),
  IF(OR(ISERROR(VLOOKUP(LEFT(G207,FIND(",",G207)-1),ConditionValueTable!$A:$A,1,0)),ISERROR(VLOOKUP(TRIM(MID(G207,FIND(",",G207)+1,999)),ConditionValueTable!$A:$A,1,0))),"컨디션밸류없음",
  ""),
IF(ISERROR(FIND(",",G207,FIND(",",G207,FIND(",",G207)+1)+1)),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+1,999)),ConditionValueTable!$A:$A,1,0))),"컨디션밸류없음",
  ""),
IF(ISERROR(FIND(",",G207,FIND(",",G207,FIND(",",G207,FIND(",",G207)+1)+1)+1)),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FIND(",",G207,FIND(",",G207,FIND(",",G207)+1)+1)-FIND(",",G207,FIND(",",G207)+1)-1)),ConditionValueTable!$A:$A,1,0)),ISERROR(VLOOKUP(TRIM(MID(G207,FIND(",",G207,FIND(",",G207,FIND(",",G207)+1)+1)+1,999)),ConditionValueTable!$A:$A,1,0))),"컨디션밸류없음",
  ""),
)))))</f>
        <v/>
      </c>
      <c r="I207" s="1">
        <v>-1</v>
      </c>
      <c r="J207" s="1">
        <v>4.5</v>
      </c>
      <c r="O207" s="7" t="str">
        <f t="shared" ca="1" si="61"/>
        <v/>
      </c>
      <c r="S207" s="7" t="str">
        <f t="shared" ca="1" si="59"/>
        <v/>
      </c>
    </row>
    <row r="208" spans="1:21" x14ac:dyDescent="0.3">
      <c r="A208" s="1" t="str">
        <f t="shared" si="60"/>
        <v>LP_ReflectOnAttacked_05</v>
      </c>
      <c r="B208" s="1" t="s">
        <v>319</v>
      </c>
      <c r="C208" s="1" t="str">
        <f>IF(ISERROR(VLOOKUP(B208,AffectorValueTable!$A:$A,1,0)),"어펙터밸류없음","")</f>
        <v/>
      </c>
      <c r="D208" s="1">
        <v>5</v>
      </c>
      <c r="E208" s="1" t="str">
        <f>VLOOKUP($B208,AffectorValueTable!$1:$1048576,MATCH(AffectorValueTable!$B$1,AffectorValueTable!$1:$1,0),0)</f>
        <v>ReflectDamage</v>
      </c>
      <c r="H208" s="1" t="str">
        <f>IF(ISBLANK(G208),"",
IF(ISERROR(FIND(",",G208)),
  IF(ISERROR(VLOOKUP(G208,ConditionValueTable!$A:$A,1,0)),"컨디션밸류없음",
  ""),
IF(ISERROR(FIND(",",G208,FIND(",",G208)+1)),
  IF(OR(ISERROR(VLOOKUP(LEFT(G208,FIND(",",G208)-1),ConditionValueTable!$A:$A,1,0)),ISERROR(VLOOKUP(TRIM(MID(G208,FIND(",",G208)+1,999)),ConditionValueTable!$A:$A,1,0))),"컨디션밸류없음",
  ""),
IF(ISERROR(FIND(",",G208,FIND(",",G208,FIND(",",G208)+1)+1)),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+1,999)),ConditionValueTable!$A:$A,1,0))),"컨디션밸류없음",
  ""),
IF(ISERROR(FIND(",",G208,FIND(",",G208,FIND(",",G208,FIND(",",G208)+1)+1)+1)),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FIND(",",G208,FIND(",",G208,FIND(",",G208)+1)+1)-FIND(",",G208,FIND(",",G208)+1)-1)),ConditionValueTable!$A:$A,1,0)),ISERROR(VLOOKUP(TRIM(MID(G208,FIND(",",G208,FIND(",",G208,FIND(",",G208)+1)+1)+1,999)),ConditionValueTable!$A:$A,1,0))),"컨디션밸류없음",
  ""),
)))))</f>
        <v/>
      </c>
      <c r="I208" s="1">
        <v>-1</v>
      </c>
      <c r="J208" s="1">
        <v>5</v>
      </c>
      <c r="O208" s="7" t="str">
        <f t="shared" ca="1" si="61"/>
        <v/>
      </c>
      <c r="S208" s="7" t="str">
        <f t="shared" ca="1" si="59"/>
        <v/>
      </c>
    </row>
    <row r="209" spans="1:19" x14ac:dyDescent="0.3">
      <c r="A209" s="1" t="str">
        <f t="shared" ref="A209:A218" si="62">B209&amp;"_"&amp;TEXT(D209,"00")</f>
        <v>LP_ReflectOnAttackedBetter_01</v>
      </c>
      <c r="B209" s="1" t="s">
        <v>320</v>
      </c>
      <c r="C209" s="1" t="str">
        <f>IF(ISERROR(VLOOKUP(B209,AffectorValueTable!$A:$A,1,0)),"어펙터밸류없음","")</f>
        <v/>
      </c>
      <c r="D209" s="1">
        <v>1</v>
      </c>
      <c r="E209" s="1" t="str">
        <f>VLOOKUP($B209,AffectorValueTable!$1:$1048576,MATCH(AffectorValueTable!$B$1,AffectorValueTable!$1:$1,0),0)</f>
        <v>ReflectDamage</v>
      </c>
      <c r="H209" s="1" t="str">
        <f>IF(ISBLANK(G209),"",
IF(ISERROR(FIND(",",G209)),
  IF(ISERROR(VLOOKUP(G209,ConditionValueTable!$A:$A,1,0)),"컨디션밸류없음",
  ""),
IF(ISERROR(FIND(",",G209,FIND(",",G209)+1)),
  IF(OR(ISERROR(VLOOKUP(LEFT(G209,FIND(",",G209)-1),ConditionValueTable!$A:$A,1,0)),ISERROR(VLOOKUP(TRIM(MID(G209,FIND(",",G209)+1,999)),ConditionValueTable!$A:$A,1,0))),"컨디션밸류없음",
  ""),
IF(ISERROR(FIND(",",G209,FIND(",",G209,FIND(",",G209)+1)+1)),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+1,999)),ConditionValueTable!$A:$A,1,0))),"컨디션밸류없음",
  ""),
IF(ISERROR(FIND(",",G209,FIND(",",G209,FIND(",",G209,FIND(",",G209)+1)+1)+1)),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FIND(",",G209,FIND(",",G209,FIND(",",G209)+1)+1)-FIND(",",G209,FIND(",",G209)+1)-1)),ConditionValueTable!$A:$A,1,0)),ISERROR(VLOOKUP(TRIM(MID(G209,FIND(",",G209,FIND(",",G209,FIND(",",G209)+1)+1)+1,999)),ConditionValueTable!$A:$A,1,0))),"컨디션밸류없음",
  ""),
)))))</f>
        <v/>
      </c>
      <c r="I209" s="1">
        <v>-1</v>
      </c>
      <c r="J209" s="1">
        <f>J204*1.5</f>
        <v>4.5</v>
      </c>
      <c r="O209" s="7" t="str">
        <f t="shared" ref="O209:O218" ca="1" si="63">IF(NOT(ISBLANK(N209)),N209,
IF(ISBLANK(M209),"",
VLOOKUP(M209,OFFSET(INDIRECT("$A:$B"),0,MATCH(M$1&amp;"_Verify",INDIRECT("$1:$1"),0)-1),2,0)
))</f>
        <v/>
      </c>
      <c r="S209" s="7" t="str">
        <f t="shared" ca="1" si="59"/>
        <v/>
      </c>
    </row>
    <row r="210" spans="1:19" x14ac:dyDescent="0.3">
      <c r="A210" s="1" t="str">
        <f t="shared" si="62"/>
        <v>LP_ReflectOnAttackedBetter_02</v>
      </c>
      <c r="B210" s="1" t="s">
        <v>320</v>
      </c>
      <c r="C210" s="1" t="str">
        <f>IF(ISERROR(VLOOKUP(B210,AffectorValueTable!$A:$A,1,0)),"어펙터밸류없음","")</f>
        <v/>
      </c>
      <c r="D210" s="1">
        <v>2</v>
      </c>
      <c r="E210" s="1" t="str">
        <f>VLOOKUP($B210,AffectorValueTable!$1:$1048576,MATCH(AffectorValueTable!$B$1,AffectorValueTable!$1:$1,0),0)</f>
        <v>ReflectDamage</v>
      </c>
      <c r="H210" s="1" t="str">
        <f>IF(ISBLANK(G210),"",
IF(ISERROR(FIND(",",G210)),
  IF(ISERROR(VLOOKUP(G210,ConditionValueTable!$A:$A,1,0)),"컨디션밸류없음",
  ""),
IF(ISERROR(FIND(",",G210,FIND(",",G210)+1)),
  IF(OR(ISERROR(VLOOKUP(LEFT(G210,FIND(",",G210)-1),ConditionValueTable!$A:$A,1,0)),ISERROR(VLOOKUP(TRIM(MID(G210,FIND(",",G210)+1,999)),ConditionValueTable!$A:$A,1,0))),"컨디션밸류없음",
  ""),
IF(ISERROR(FIND(",",G210,FIND(",",G210,FIND(",",G210)+1)+1)),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+1,999)),ConditionValueTable!$A:$A,1,0))),"컨디션밸류없음",
  ""),
IF(ISERROR(FIND(",",G210,FIND(",",G210,FIND(",",G210,FIND(",",G210)+1)+1)+1)),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FIND(",",G210,FIND(",",G210,FIND(",",G210)+1)+1)-FIND(",",G210,FIND(",",G210)+1)-1)),ConditionValueTable!$A:$A,1,0)),ISERROR(VLOOKUP(TRIM(MID(G210,FIND(",",G210,FIND(",",G210,FIND(",",G210)+1)+1)+1,999)),ConditionValueTable!$A:$A,1,0))),"컨디션밸류없음",
  ""),
)))))</f>
        <v/>
      </c>
      <c r="I210" s="1">
        <v>-1</v>
      </c>
      <c r="J210" s="1">
        <f>J205*1.5</f>
        <v>5.25</v>
      </c>
      <c r="O210" s="7" t="str">
        <f t="shared" ca="1" si="63"/>
        <v/>
      </c>
      <c r="S210" s="7" t="str">
        <f t="shared" ca="1" si="59"/>
        <v/>
      </c>
    </row>
    <row r="211" spans="1:19" x14ac:dyDescent="0.3">
      <c r="A211" s="1" t="str">
        <f t="shared" si="62"/>
        <v>LP_ReflectOnAttackedBetter_03</v>
      </c>
      <c r="B211" s="1" t="s">
        <v>320</v>
      </c>
      <c r="C211" s="1" t="str">
        <f>IF(ISERROR(VLOOKUP(B211,AffectorValueTable!$A:$A,1,0)),"어펙터밸류없음","")</f>
        <v/>
      </c>
      <c r="D211" s="1">
        <v>3</v>
      </c>
      <c r="E211" s="1" t="str">
        <f>VLOOKUP($B211,AffectorValueTable!$1:$1048576,MATCH(AffectorValueTable!$B$1,AffectorValueTable!$1:$1,0),0)</f>
        <v>ReflectDamage</v>
      </c>
      <c r="H211" s="1" t="str">
        <f>IF(ISBLANK(G211),"",
IF(ISERROR(FIND(",",G211)),
  IF(ISERROR(VLOOKUP(G211,ConditionValueTable!$A:$A,1,0)),"컨디션밸류없음",
  ""),
IF(ISERROR(FIND(",",G211,FIND(",",G211)+1)),
  IF(OR(ISERROR(VLOOKUP(LEFT(G211,FIND(",",G211)-1),ConditionValueTable!$A:$A,1,0)),ISERROR(VLOOKUP(TRIM(MID(G211,FIND(",",G211)+1,999)),ConditionValueTable!$A:$A,1,0))),"컨디션밸류없음",
  ""),
IF(ISERROR(FIND(",",G211,FIND(",",G211,FIND(",",G211)+1)+1)),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+1,999)),ConditionValueTable!$A:$A,1,0))),"컨디션밸류없음",
  ""),
IF(ISERROR(FIND(",",G211,FIND(",",G211,FIND(",",G211,FIND(",",G211)+1)+1)+1)),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FIND(",",G211,FIND(",",G211,FIND(",",G211)+1)+1)-FIND(",",G211,FIND(",",G211)+1)-1)),ConditionValueTable!$A:$A,1,0)),ISERROR(VLOOKUP(TRIM(MID(G211,FIND(",",G211,FIND(",",G211,FIND(",",G211)+1)+1)+1,999)),ConditionValueTable!$A:$A,1,0))),"컨디션밸류없음",
  ""),
)))))</f>
        <v/>
      </c>
      <c r="I211" s="1">
        <v>-1</v>
      </c>
      <c r="J211" s="1">
        <f t="shared" ref="J211:J213" si="64">J206*1.5</f>
        <v>6</v>
      </c>
      <c r="O211" s="7" t="str">
        <f t="shared" ca="1" si="63"/>
        <v/>
      </c>
      <c r="S211" s="7" t="str">
        <f t="shared" ca="1" si="59"/>
        <v/>
      </c>
    </row>
    <row r="212" spans="1:19" x14ac:dyDescent="0.3">
      <c r="A212" s="1" t="str">
        <f t="shared" si="62"/>
        <v>LP_ReflectOnAttackedBetter_04</v>
      </c>
      <c r="B212" s="1" t="s">
        <v>320</v>
      </c>
      <c r="C212" s="1" t="str">
        <f>IF(ISERROR(VLOOKUP(B212,AffectorValueTable!$A:$A,1,0)),"어펙터밸류없음","")</f>
        <v/>
      </c>
      <c r="D212" s="1">
        <v>4</v>
      </c>
      <c r="E212" s="1" t="str">
        <f>VLOOKUP($B212,AffectorValueTable!$1:$1048576,MATCH(AffectorValueTable!$B$1,AffectorValueTable!$1:$1,0),0)</f>
        <v>ReflectDamage</v>
      </c>
      <c r="H212" s="1" t="str">
        <f>IF(ISBLANK(G212),"",
IF(ISERROR(FIND(",",G212)),
  IF(ISERROR(VLOOKUP(G212,ConditionValueTable!$A:$A,1,0)),"컨디션밸류없음",
  ""),
IF(ISERROR(FIND(",",G212,FIND(",",G212)+1)),
  IF(OR(ISERROR(VLOOKUP(LEFT(G212,FIND(",",G212)-1),ConditionValueTable!$A:$A,1,0)),ISERROR(VLOOKUP(TRIM(MID(G212,FIND(",",G212)+1,999)),ConditionValueTable!$A:$A,1,0))),"컨디션밸류없음",
  ""),
IF(ISERROR(FIND(",",G212,FIND(",",G212,FIND(",",G212)+1)+1)),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+1,999)),ConditionValueTable!$A:$A,1,0))),"컨디션밸류없음",
  ""),
IF(ISERROR(FIND(",",G212,FIND(",",G212,FIND(",",G212,FIND(",",G212)+1)+1)+1)),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FIND(",",G212,FIND(",",G212,FIND(",",G212)+1)+1)-FIND(",",G212,FIND(",",G212)+1)-1)),ConditionValueTable!$A:$A,1,0)),ISERROR(VLOOKUP(TRIM(MID(G212,FIND(",",G212,FIND(",",G212,FIND(",",G212)+1)+1)+1,999)),ConditionValueTable!$A:$A,1,0))),"컨디션밸류없음",
  ""),
)))))</f>
        <v/>
      </c>
      <c r="I212" s="1">
        <v>-1</v>
      </c>
      <c r="J212" s="1">
        <f t="shared" si="64"/>
        <v>6.75</v>
      </c>
      <c r="O212" s="7" t="str">
        <f t="shared" ca="1" si="63"/>
        <v/>
      </c>
      <c r="S212" s="7" t="str">
        <f t="shared" ca="1" si="59"/>
        <v/>
      </c>
    </row>
    <row r="213" spans="1:19" x14ac:dyDescent="0.3">
      <c r="A213" s="1" t="str">
        <f t="shared" si="62"/>
        <v>LP_ReflectOnAttackedBetter_05</v>
      </c>
      <c r="B213" s="1" t="s">
        <v>320</v>
      </c>
      <c r="C213" s="1" t="str">
        <f>IF(ISERROR(VLOOKUP(B213,AffectorValueTable!$A:$A,1,0)),"어펙터밸류없음","")</f>
        <v/>
      </c>
      <c r="D213" s="1">
        <v>5</v>
      </c>
      <c r="E213" s="1" t="str">
        <f>VLOOKUP($B213,AffectorValueTable!$1:$1048576,MATCH(AffectorValueTable!$B$1,AffectorValueTable!$1:$1,0),0)</f>
        <v>ReflectDamage</v>
      </c>
      <c r="H213" s="1" t="str">
        <f>IF(ISBLANK(G213),"",
IF(ISERROR(FIND(",",G213)),
  IF(ISERROR(VLOOKUP(G213,ConditionValueTable!$A:$A,1,0)),"컨디션밸류없음",
  ""),
IF(ISERROR(FIND(",",G213,FIND(",",G213)+1)),
  IF(OR(ISERROR(VLOOKUP(LEFT(G213,FIND(",",G213)-1),ConditionValueTable!$A:$A,1,0)),ISERROR(VLOOKUP(TRIM(MID(G213,FIND(",",G213)+1,999)),ConditionValueTable!$A:$A,1,0))),"컨디션밸류없음",
  ""),
IF(ISERROR(FIND(",",G213,FIND(",",G213,FIND(",",G213)+1)+1)),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+1,999)),ConditionValueTable!$A:$A,1,0))),"컨디션밸류없음",
  ""),
IF(ISERROR(FIND(",",G213,FIND(",",G213,FIND(",",G213,FIND(",",G213)+1)+1)+1)),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FIND(",",G213,FIND(",",G213,FIND(",",G213)+1)+1)-FIND(",",G213,FIND(",",G213)+1)-1)),ConditionValueTable!$A:$A,1,0)),ISERROR(VLOOKUP(TRIM(MID(G213,FIND(",",G213,FIND(",",G213,FIND(",",G213)+1)+1)+1,999)),ConditionValueTable!$A:$A,1,0))),"컨디션밸류없음",
  ""),
)))))</f>
        <v/>
      </c>
      <c r="I213" s="1">
        <v>-1</v>
      </c>
      <c r="J213" s="1">
        <f t="shared" si="64"/>
        <v>7.5</v>
      </c>
      <c r="O213" s="7" t="str">
        <f t="shared" ca="1" si="63"/>
        <v/>
      </c>
      <c r="S213" s="7" t="str">
        <f t="shared" ca="1" si="59"/>
        <v/>
      </c>
    </row>
    <row r="214" spans="1:19" x14ac:dyDescent="0.3">
      <c r="A214" s="1" t="str">
        <f t="shared" si="62"/>
        <v>LP_AtkUpOnLowerHp_01</v>
      </c>
      <c r="B214" s="1" t="s">
        <v>321</v>
      </c>
      <c r="C214" s="1" t="str">
        <f>IF(ISERROR(VLOOKUP(B214,AffectorValueTable!$A:$A,1,0)),"어펙터밸류없음","")</f>
        <v/>
      </c>
      <c r="D214" s="1">
        <v>1</v>
      </c>
      <c r="E214" s="1" t="str">
        <f>VLOOKUP($B214,AffectorValueTable!$1:$1048576,MATCH(AffectorValueTable!$B$1,AffectorValueTable!$1:$1,0),0)</f>
        <v>AddAttackByHp</v>
      </c>
      <c r="H214" s="1" t="str">
        <f>IF(ISBLANK(G214),"",
IF(ISERROR(FIND(",",G214)),
  IF(ISERROR(VLOOKUP(G214,ConditionValueTable!$A:$A,1,0)),"컨디션밸류없음",
  ""),
IF(ISERROR(FIND(",",G214,FIND(",",G214)+1)),
  IF(OR(ISERROR(VLOOKUP(LEFT(G214,FIND(",",G214)-1),ConditionValueTable!$A:$A,1,0)),ISERROR(VLOOKUP(TRIM(MID(G214,FIND(",",G214)+1,999)),ConditionValueTable!$A:$A,1,0))),"컨디션밸류없음",
  ""),
IF(ISERROR(FIND(",",G214,FIND(",",G214,FIND(",",G214)+1)+1)),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+1,999)),ConditionValueTable!$A:$A,1,0))),"컨디션밸류없음",
  ""),
IF(ISERROR(FIND(",",G214,FIND(",",G214,FIND(",",G214,FIND(",",G214)+1)+1)+1)),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FIND(",",G214,FIND(",",G214,FIND(",",G214)+1)+1)-FIND(",",G214,FIND(",",G214)+1)-1)),ConditionValueTable!$A:$A,1,0)),ISERROR(VLOOKUP(TRIM(MID(G214,FIND(",",G214,FIND(",",G214,FIND(",",G214)+1)+1)+1,999)),ConditionValueTable!$A:$A,1,0))),"컨디션밸류없음",
  ""),
)))))</f>
        <v/>
      </c>
      <c r="I214" s="1">
        <v>-1</v>
      </c>
      <c r="J214" s="1">
        <v>0.5</v>
      </c>
      <c r="O214" s="7" t="str">
        <f t="shared" ca="1" si="63"/>
        <v/>
      </c>
      <c r="S214" s="7" t="str">
        <f t="shared" ca="1" si="59"/>
        <v/>
      </c>
    </row>
    <row r="215" spans="1:19" x14ac:dyDescent="0.3">
      <c r="A215" s="1" t="str">
        <f t="shared" si="62"/>
        <v>LP_AtkUpOnLowerHp_02</v>
      </c>
      <c r="B215" s="1" t="s">
        <v>321</v>
      </c>
      <c r="C215" s="1" t="str">
        <f>IF(ISERROR(VLOOKUP(B215,AffectorValueTable!$A:$A,1,0)),"어펙터밸류없음","")</f>
        <v/>
      </c>
      <c r="D215" s="1">
        <v>2</v>
      </c>
      <c r="E215" s="1" t="str">
        <f>VLOOKUP($B215,AffectorValueTable!$1:$1048576,MATCH(AffectorValueTable!$B$1,AffectorValueTable!$1:$1,0),0)</f>
        <v>AddAttackByHp</v>
      </c>
      <c r="H215" s="1" t="str">
        <f>IF(ISBLANK(G215),"",
IF(ISERROR(FIND(",",G215)),
  IF(ISERROR(VLOOKUP(G215,ConditionValueTable!$A:$A,1,0)),"컨디션밸류없음",
  ""),
IF(ISERROR(FIND(",",G215,FIND(",",G215)+1)),
  IF(OR(ISERROR(VLOOKUP(LEFT(G215,FIND(",",G215)-1),ConditionValueTable!$A:$A,1,0)),ISERROR(VLOOKUP(TRIM(MID(G215,FIND(",",G215)+1,999)),ConditionValueTable!$A:$A,1,0))),"컨디션밸류없음",
  ""),
IF(ISERROR(FIND(",",G215,FIND(",",G215,FIND(",",G215)+1)+1)),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+1,999)),ConditionValueTable!$A:$A,1,0))),"컨디션밸류없음",
  ""),
IF(ISERROR(FIND(",",G215,FIND(",",G215,FIND(",",G215,FIND(",",G215)+1)+1)+1)),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FIND(",",G215,FIND(",",G215,FIND(",",G215)+1)+1)-FIND(",",G215,FIND(",",G215)+1)-1)),ConditionValueTable!$A:$A,1,0)),ISERROR(VLOOKUP(TRIM(MID(G215,FIND(",",G215,FIND(",",G215,FIND(",",G215)+1)+1)+1,999)),ConditionValueTable!$A:$A,1,0))),"컨디션밸류없음",
  ""),
)))))</f>
        <v/>
      </c>
      <c r="I215" s="1">
        <v>-1</v>
      </c>
      <c r="J215" s="1">
        <v>1</v>
      </c>
      <c r="O215" s="7" t="str">
        <f t="shared" ca="1" si="63"/>
        <v/>
      </c>
      <c r="S215" s="7" t="str">
        <f t="shared" ca="1" si="59"/>
        <v/>
      </c>
    </row>
    <row r="216" spans="1:19" x14ac:dyDescent="0.3">
      <c r="A216" s="1" t="str">
        <f t="shared" si="62"/>
        <v>LP_AtkUpOnLowerHp_03</v>
      </c>
      <c r="B216" s="1" t="s">
        <v>321</v>
      </c>
      <c r="C216" s="1" t="str">
        <f>IF(ISERROR(VLOOKUP(B216,AffectorValueTable!$A:$A,1,0)),"어펙터밸류없음","")</f>
        <v/>
      </c>
      <c r="D216" s="1">
        <v>3</v>
      </c>
      <c r="E216" s="1" t="str">
        <f>VLOOKUP($B216,AffectorValueTable!$1:$1048576,MATCH(AffectorValueTable!$B$1,AffectorValueTable!$1:$1,0),0)</f>
        <v>AddAttackByHp</v>
      </c>
      <c r="H216" s="1" t="str">
        <f>IF(ISBLANK(G216),"",
IF(ISERROR(FIND(",",G216)),
  IF(ISERROR(VLOOKUP(G216,ConditionValueTable!$A:$A,1,0)),"컨디션밸류없음",
  ""),
IF(ISERROR(FIND(",",G216,FIND(",",G216)+1)),
  IF(OR(ISERROR(VLOOKUP(LEFT(G216,FIND(",",G216)-1),ConditionValueTable!$A:$A,1,0)),ISERROR(VLOOKUP(TRIM(MID(G216,FIND(",",G216)+1,999)),ConditionValueTable!$A:$A,1,0))),"컨디션밸류없음",
  ""),
IF(ISERROR(FIND(",",G216,FIND(",",G216,FIND(",",G216)+1)+1)),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+1,999)),ConditionValueTable!$A:$A,1,0))),"컨디션밸류없음",
  ""),
IF(ISERROR(FIND(",",G216,FIND(",",G216,FIND(",",G216,FIND(",",G216)+1)+1)+1)),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FIND(",",G216,FIND(",",G216,FIND(",",G216)+1)+1)-FIND(",",G216,FIND(",",G216)+1)-1)),ConditionValueTable!$A:$A,1,0)),ISERROR(VLOOKUP(TRIM(MID(G216,FIND(",",G216,FIND(",",G216,FIND(",",G216)+1)+1)+1,999)),ConditionValueTable!$A:$A,1,0))),"컨디션밸류없음",
  ""),
)))))</f>
        <v/>
      </c>
      <c r="I216" s="1">
        <v>-1</v>
      </c>
      <c r="J216" s="1">
        <v>1.5</v>
      </c>
      <c r="O216" s="7" t="str">
        <f t="shared" ca="1" si="63"/>
        <v/>
      </c>
      <c r="S216" s="7" t="str">
        <f t="shared" ca="1" si="59"/>
        <v/>
      </c>
    </row>
    <row r="217" spans="1:19" x14ac:dyDescent="0.3">
      <c r="A217" s="1" t="str">
        <f t="shared" si="62"/>
        <v>LP_AtkUpOnLowerHp_04</v>
      </c>
      <c r="B217" s="1" t="s">
        <v>321</v>
      </c>
      <c r="C217" s="1" t="str">
        <f>IF(ISERROR(VLOOKUP(B217,AffectorValueTable!$A:$A,1,0)),"어펙터밸류없음","")</f>
        <v/>
      </c>
      <c r="D217" s="1">
        <v>4</v>
      </c>
      <c r="E217" s="1" t="str">
        <f>VLOOKUP($B217,AffectorValueTable!$1:$1048576,MATCH(AffectorValueTable!$B$1,AffectorValueTable!$1:$1,0),0)</f>
        <v>AddAttackByHp</v>
      </c>
      <c r="H217" s="1" t="str">
        <f>IF(ISBLANK(G217),"",
IF(ISERROR(FIND(",",G217)),
  IF(ISERROR(VLOOKUP(G217,ConditionValueTable!$A:$A,1,0)),"컨디션밸류없음",
  ""),
IF(ISERROR(FIND(",",G217,FIND(",",G217)+1)),
  IF(OR(ISERROR(VLOOKUP(LEFT(G217,FIND(",",G217)-1),ConditionValueTable!$A:$A,1,0)),ISERROR(VLOOKUP(TRIM(MID(G217,FIND(",",G217)+1,999)),ConditionValueTable!$A:$A,1,0))),"컨디션밸류없음",
  ""),
IF(ISERROR(FIND(",",G217,FIND(",",G217,FIND(",",G217)+1)+1)),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+1,999)),ConditionValueTable!$A:$A,1,0))),"컨디션밸류없음",
  ""),
IF(ISERROR(FIND(",",G217,FIND(",",G217,FIND(",",G217,FIND(",",G217)+1)+1)+1)),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FIND(",",G217,FIND(",",G217,FIND(",",G217)+1)+1)-FIND(",",G217,FIND(",",G217)+1)-1)),ConditionValueTable!$A:$A,1,0)),ISERROR(VLOOKUP(TRIM(MID(G217,FIND(",",G217,FIND(",",G217,FIND(",",G217)+1)+1)+1,999)),ConditionValueTable!$A:$A,1,0))),"컨디션밸류없음",
  ""),
)))))</f>
        <v/>
      </c>
      <c r="I217" s="1">
        <v>-1</v>
      </c>
      <c r="J217" s="1">
        <v>2</v>
      </c>
      <c r="O217" s="7" t="str">
        <f t="shared" ca="1" si="63"/>
        <v/>
      </c>
      <c r="S217" s="7" t="str">
        <f t="shared" ca="1" si="59"/>
        <v/>
      </c>
    </row>
    <row r="218" spans="1:19" x14ac:dyDescent="0.3">
      <c r="A218" s="1" t="str">
        <f t="shared" si="62"/>
        <v>LP_AtkUpOnLowerHp_05</v>
      </c>
      <c r="B218" s="1" t="s">
        <v>321</v>
      </c>
      <c r="C218" s="1" t="str">
        <f>IF(ISERROR(VLOOKUP(B218,AffectorValueTable!$A:$A,1,0)),"어펙터밸류없음","")</f>
        <v/>
      </c>
      <c r="D218" s="1">
        <v>5</v>
      </c>
      <c r="E218" s="1" t="str">
        <f>VLOOKUP($B218,AffectorValueTable!$1:$1048576,MATCH(AffectorValueTable!$B$1,AffectorValueTable!$1:$1,0),0)</f>
        <v>AddAttackByHp</v>
      </c>
      <c r="H218" s="1" t="str">
        <f>IF(ISBLANK(G218),"",
IF(ISERROR(FIND(",",G218)),
  IF(ISERROR(VLOOKUP(G218,ConditionValueTable!$A:$A,1,0)),"컨디션밸류없음",
  ""),
IF(ISERROR(FIND(",",G218,FIND(",",G218)+1)),
  IF(OR(ISERROR(VLOOKUP(LEFT(G218,FIND(",",G218)-1),ConditionValueTable!$A:$A,1,0)),ISERROR(VLOOKUP(TRIM(MID(G218,FIND(",",G218)+1,999)),ConditionValueTable!$A:$A,1,0))),"컨디션밸류없음",
  ""),
IF(ISERROR(FIND(",",G218,FIND(",",G218,FIND(",",G218)+1)+1)),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+1,999)),ConditionValueTable!$A:$A,1,0))),"컨디션밸류없음",
  ""),
IF(ISERROR(FIND(",",G218,FIND(",",G218,FIND(",",G218,FIND(",",G218)+1)+1)+1)),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FIND(",",G218,FIND(",",G218,FIND(",",G218)+1)+1)-FIND(",",G218,FIND(",",G218)+1)-1)),ConditionValueTable!$A:$A,1,0)),ISERROR(VLOOKUP(TRIM(MID(G218,FIND(",",G218,FIND(",",G218,FIND(",",G218)+1)+1)+1,999)),ConditionValueTable!$A:$A,1,0))),"컨디션밸류없음",
  ""),
)))))</f>
        <v/>
      </c>
      <c r="I218" s="1">
        <v>-1</v>
      </c>
      <c r="J218" s="1">
        <v>2.5</v>
      </c>
      <c r="O218" s="7" t="str">
        <f t="shared" ca="1" si="63"/>
        <v/>
      </c>
      <c r="S218" s="7" t="str">
        <f t="shared" ca="1" si="59"/>
        <v/>
      </c>
    </row>
    <row r="219" spans="1:19" x14ac:dyDescent="0.3">
      <c r="A219" s="1" t="str">
        <f t="shared" ref="A219:A223" si="65">B219&amp;"_"&amp;TEXT(D219,"00")</f>
        <v>LP_AtkUpOnLowerHpBetter_01</v>
      </c>
      <c r="B219" s="1" t="s">
        <v>322</v>
      </c>
      <c r="C219" s="1" t="str">
        <f>IF(ISERROR(VLOOKUP(B219,AffectorValueTable!$A:$A,1,0)),"어펙터밸류없음","")</f>
        <v/>
      </c>
      <c r="D219" s="1">
        <v>1</v>
      </c>
      <c r="E219" s="1" t="str">
        <f>VLOOKUP($B219,AffectorValueTable!$1:$1048576,MATCH(AffectorValueTable!$B$1,AffectorValueTable!$1:$1,0),0)</f>
        <v>AddAttackByHp</v>
      </c>
      <c r="H219" s="1" t="str">
        <f>IF(ISBLANK(G219),"",
IF(ISERROR(FIND(",",G219)),
  IF(ISERROR(VLOOKUP(G219,ConditionValueTable!$A:$A,1,0)),"컨디션밸류없음",
  ""),
IF(ISERROR(FIND(",",G219,FIND(",",G219)+1)),
  IF(OR(ISERROR(VLOOKUP(LEFT(G219,FIND(",",G219)-1),ConditionValueTable!$A:$A,1,0)),ISERROR(VLOOKUP(TRIM(MID(G219,FIND(",",G219)+1,999)),ConditionValueTable!$A:$A,1,0))),"컨디션밸류없음",
  ""),
IF(ISERROR(FIND(",",G219,FIND(",",G219,FIND(",",G219)+1)+1)),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+1,999)),ConditionValueTable!$A:$A,1,0))),"컨디션밸류없음",
  ""),
IF(ISERROR(FIND(",",G219,FIND(",",G219,FIND(",",G219,FIND(",",G219)+1)+1)+1)),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FIND(",",G219,FIND(",",G219,FIND(",",G219)+1)+1)-FIND(",",G219,FIND(",",G219)+1)-1)),ConditionValueTable!$A:$A,1,0)),ISERROR(VLOOKUP(TRIM(MID(G219,FIND(",",G219,FIND(",",G219,FIND(",",G219)+1)+1)+1,999)),ConditionValueTable!$A:$A,1,0))),"컨디션밸류없음",
  ""),
)))))</f>
        <v/>
      </c>
      <c r="I219" s="1">
        <v>-1</v>
      </c>
      <c r="J219" s="1">
        <v>0.75</v>
      </c>
      <c r="O219" s="7" t="str">
        <f t="shared" ref="O219:O223" ca="1" si="66">IF(NOT(ISBLANK(N219)),N219,
IF(ISBLANK(M219),"",
VLOOKUP(M219,OFFSET(INDIRECT("$A:$B"),0,MATCH(M$1&amp;"_Verify",INDIRECT("$1:$1"),0)-1),2,0)
))</f>
        <v/>
      </c>
      <c r="S219" s="7" t="str">
        <f t="shared" ca="1" si="59"/>
        <v/>
      </c>
    </row>
    <row r="220" spans="1:19" x14ac:dyDescent="0.3">
      <c r="A220" s="1" t="str">
        <f t="shared" si="65"/>
        <v>LP_AtkUpOnLowerHpBetter_02</v>
      </c>
      <c r="B220" s="1" t="s">
        <v>322</v>
      </c>
      <c r="C220" s="1" t="str">
        <f>IF(ISERROR(VLOOKUP(B220,AffectorValueTable!$A:$A,1,0)),"어펙터밸류없음","")</f>
        <v/>
      </c>
      <c r="D220" s="1">
        <v>2</v>
      </c>
      <c r="E220" s="1" t="str">
        <f>VLOOKUP($B220,AffectorValueTable!$1:$1048576,MATCH(AffectorValueTable!$B$1,AffectorValueTable!$1:$1,0),0)</f>
        <v>AddAttackByHp</v>
      </c>
      <c r="H220" s="1" t="str">
        <f>IF(ISBLANK(G220),"",
IF(ISERROR(FIND(",",G220)),
  IF(ISERROR(VLOOKUP(G220,ConditionValueTable!$A:$A,1,0)),"컨디션밸류없음",
  ""),
IF(ISERROR(FIND(",",G220,FIND(",",G220)+1)),
  IF(OR(ISERROR(VLOOKUP(LEFT(G220,FIND(",",G220)-1),ConditionValueTable!$A:$A,1,0)),ISERROR(VLOOKUP(TRIM(MID(G220,FIND(",",G220)+1,999)),ConditionValueTable!$A:$A,1,0))),"컨디션밸류없음",
  ""),
IF(ISERROR(FIND(",",G220,FIND(",",G220,FIND(",",G220)+1)+1)),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+1,999)),ConditionValueTable!$A:$A,1,0))),"컨디션밸류없음",
  ""),
IF(ISERROR(FIND(",",G220,FIND(",",G220,FIND(",",G220,FIND(",",G220)+1)+1)+1)),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FIND(",",G220,FIND(",",G220,FIND(",",G220)+1)+1)-FIND(",",G220,FIND(",",G220)+1)-1)),ConditionValueTable!$A:$A,1,0)),ISERROR(VLOOKUP(TRIM(MID(G220,FIND(",",G220,FIND(",",G220,FIND(",",G220)+1)+1)+1,999)),ConditionValueTable!$A:$A,1,0))),"컨디션밸류없음",
  ""),
)))))</f>
        <v/>
      </c>
      <c r="I220" s="1">
        <v>-1</v>
      </c>
      <c r="J220" s="1">
        <v>1</v>
      </c>
      <c r="O220" s="7" t="str">
        <f t="shared" ca="1" si="66"/>
        <v/>
      </c>
      <c r="S220" s="7" t="str">
        <f t="shared" ca="1" si="59"/>
        <v/>
      </c>
    </row>
    <row r="221" spans="1:19" x14ac:dyDescent="0.3">
      <c r="A221" s="1" t="str">
        <f t="shared" si="65"/>
        <v>LP_AtkUpOnLowerHpBetter_03</v>
      </c>
      <c r="B221" s="1" t="s">
        <v>322</v>
      </c>
      <c r="C221" s="1" t="str">
        <f>IF(ISERROR(VLOOKUP(B221,AffectorValueTable!$A:$A,1,0)),"어펙터밸류없음","")</f>
        <v/>
      </c>
      <c r="D221" s="1">
        <v>3</v>
      </c>
      <c r="E221" s="1" t="str">
        <f>VLOOKUP($B221,AffectorValueTable!$1:$1048576,MATCH(AffectorValueTable!$B$1,AffectorValueTable!$1:$1,0),0)</f>
        <v>AddAttackByHp</v>
      </c>
      <c r="H221" s="1" t="str">
        <f>IF(ISBLANK(G221),"",
IF(ISERROR(FIND(",",G221)),
  IF(ISERROR(VLOOKUP(G221,ConditionValueTable!$A:$A,1,0)),"컨디션밸류없음",
  ""),
IF(ISERROR(FIND(",",G221,FIND(",",G221)+1)),
  IF(OR(ISERROR(VLOOKUP(LEFT(G221,FIND(",",G221)-1),ConditionValueTable!$A:$A,1,0)),ISERROR(VLOOKUP(TRIM(MID(G221,FIND(",",G221)+1,999)),ConditionValueTable!$A:$A,1,0))),"컨디션밸류없음",
  ""),
IF(ISERROR(FIND(",",G221,FIND(",",G221,FIND(",",G221)+1)+1)),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+1,999)),ConditionValueTable!$A:$A,1,0))),"컨디션밸류없음",
  ""),
IF(ISERROR(FIND(",",G221,FIND(",",G221,FIND(",",G221,FIND(",",G221)+1)+1)+1)),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FIND(",",G221,FIND(",",G221,FIND(",",G221)+1)+1)-FIND(",",G221,FIND(",",G221)+1)-1)),ConditionValueTable!$A:$A,1,0)),ISERROR(VLOOKUP(TRIM(MID(G221,FIND(",",G221,FIND(",",G221,FIND(",",G221)+1)+1)+1,999)),ConditionValueTable!$A:$A,1,0))),"컨디션밸류없음",
  ""),
)))))</f>
        <v/>
      </c>
      <c r="I221" s="1">
        <v>-1</v>
      </c>
      <c r="J221" s="1">
        <v>1.25</v>
      </c>
      <c r="O221" s="7" t="str">
        <f t="shared" ca="1" si="66"/>
        <v/>
      </c>
      <c r="S221" s="7" t="str">
        <f t="shared" ca="1" si="59"/>
        <v/>
      </c>
    </row>
    <row r="222" spans="1:19" x14ac:dyDescent="0.3">
      <c r="A222" s="1" t="str">
        <f t="shared" si="65"/>
        <v>LP_CritDmgUpOnLowerHp_01</v>
      </c>
      <c r="B222" s="1" t="s">
        <v>323</v>
      </c>
      <c r="C222" s="1" t="str">
        <f>IF(ISERROR(VLOOKUP(B222,AffectorValueTable!$A:$A,1,0)),"어펙터밸류없음","")</f>
        <v/>
      </c>
      <c r="D222" s="1">
        <v>1</v>
      </c>
      <c r="E222" s="1" t="str">
        <f>VLOOKUP($B222,AffectorValueTable!$1:$1048576,MATCH(AffectorValueTable!$B$1,AffectorValueTable!$1:$1,0),0)</f>
        <v>AddCriticalDamageByTargetHp</v>
      </c>
      <c r="H222" s="1" t="str">
        <f>IF(ISBLANK(G222),"",
IF(ISERROR(FIND(",",G222)),
  IF(ISERROR(VLOOKUP(G222,ConditionValueTable!$A:$A,1,0)),"컨디션밸류없음",
  ""),
IF(ISERROR(FIND(",",G222,FIND(",",G222)+1)),
  IF(OR(ISERROR(VLOOKUP(LEFT(G222,FIND(",",G222)-1),ConditionValueTable!$A:$A,1,0)),ISERROR(VLOOKUP(TRIM(MID(G222,FIND(",",G222)+1,999)),ConditionValueTable!$A:$A,1,0))),"컨디션밸류없음",
  ""),
IF(ISERROR(FIND(",",G222,FIND(",",G222,FIND(",",G222)+1)+1)),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+1,999)),ConditionValueTable!$A:$A,1,0))),"컨디션밸류없음",
  ""),
IF(ISERROR(FIND(",",G222,FIND(",",G222,FIND(",",G222,FIND(",",G222)+1)+1)+1)),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FIND(",",G222,FIND(",",G222,FIND(",",G222)+1)+1)-FIND(",",G222,FIND(",",G222)+1)-1)),ConditionValueTable!$A:$A,1,0)),ISERROR(VLOOKUP(TRIM(MID(G222,FIND(",",G222,FIND(",",G222,FIND(",",G222)+1)+1)+1,999)),ConditionValueTable!$A:$A,1,0))),"컨디션밸류없음",
  ""),
)))))</f>
        <v/>
      </c>
      <c r="I222" s="1">
        <v>-1</v>
      </c>
      <c r="J222" s="1">
        <v>0.5</v>
      </c>
      <c r="O222" s="7" t="str">
        <f t="shared" ca="1" si="66"/>
        <v/>
      </c>
      <c r="S222" s="7" t="str">
        <f t="shared" ca="1" si="59"/>
        <v/>
      </c>
    </row>
    <row r="223" spans="1:19" x14ac:dyDescent="0.3">
      <c r="A223" s="1" t="str">
        <f t="shared" si="65"/>
        <v>LP_CritDmgUpOnLowerHp_02</v>
      </c>
      <c r="B223" s="1" t="s">
        <v>323</v>
      </c>
      <c r="C223" s="1" t="str">
        <f>IF(ISERROR(VLOOKUP(B223,AffectorValueTable!$A:$A,1,0)),"어펙터밸류없음","")</f>
        <v/>
      </c>
      <c r="D223" s="1">
        <v>2</v>
      </c>
      <c r="E223" s="1" t="str">
        <f>VLOOKUP($B223,AffectorValueTable!$1:$1048576,MATCH(AffectorValueTable!$B$1,AffectorValueTable!$1:$1,0),0)</f>
        <v>AddCriticalDamageByTargetHp</v>
      </c>
      <c r="H223" s="1" t="str">
        <f>IF(ISBLANK(G223),"",
IF(ISERROR(FIND(",",G223)),
  IF(ISERROR(VLOOKUP(G223,ConditionValueTable!$A:$A,1,0)),"컨디션밸류없음",
  ""),
IF(ISERROR(FIND(",",G223,FIND(",",G223)+1)),
  IF(OR(ISERROR(VLOOKUP(LEFT(G223,FIND(",",G223)-1),ConditionValueTable!$A:$A,1,0)),ISERROR(VLOOKUP(TRIM(MID(G223,FIND(",",G223)+1,999)),ConditionValueTable!$A:$A,1,0))),"컨디션밸류없음",
  ""),
IF(ISERROR(FIND(",",G223,FIND(",",G223,FIND(",",G223)+1)+1)),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+1,999)),ConditionValueTable!$A:$A,1,0))),"컨디션밸류없음",
  ""),
IF(ISERROR(FIND(",",G223,FIND(",",G223,FIND(",",G223,FIND(",",G223)+1)+1)+1)),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FIND(",",G223,FIND(",",G223,FIND(",",G223)+1)+1)-FIND(",",G223,FIND(",",G223)+1)-1)),ConditionValueTable!$A:$A,1,0)),ISERROR(VLOOKUP(TRIM(MID(G223,FIND(",",G223,FIND(",",G223,FIND(",",G223)+1)+1)+1,999)),ConditionValueTable!$A:$A,1,0))),"컨디션밸류없음",
  ""),
)))))</f>
        <v/>
      </c>
      <c r="I223" s="1">
        <v>-1</v>
      </c>
      <c r="J223" s="1">
        <v>1</v>
      </c>
      <c r="O223" s="7" t="str">
        <f t="shared" ca="1" si="66"/>
        <v/>
      </c>
      <c r="S223" s="7" t="str">
        <f t="shared" ca="1" si="59"/>
        <v/>
      </c>
    </row>
    <row r="224" spans="1:19" x14ac:dyDescent="0.3">
      <c r="A224" s="1" t="str">
        <f t="shared" ref="A224" si="67">B224&amp;"_"&amp;TEXT(D224,"00")</f>
        <v>LP_CritDmgUpOnLowerHp_03</v>
      </c>
      <c r="B224" s="1" t="s">
        <v>323</v>
      </c>
      <c r="C224" s="1" t="str">
        <f>IF(ISERROR(VLOOKUP(B224,AffectorValueTable!$A:$A,1,0)),"어펙터밸류없음","")</f>
        <v/>
      </c>
      <c r="D224" s="1">
        <v>3</v>
      </c>
      <c r="E224" s="1" t="str">
        <f>VLOOKUP($B224,AffectorValueTable!$1:$1048576,MATCH(AffectorValueTable!$B$1,AffectorValueTable!$1:$1,0),0)</f>
        <v>AddCriticalDamageByTargetHp</v>
      </c>
      <c r="H224" s="1" t="str">
        <f>IF(ISBLANK(G224),"",
IF(ISERROR(FIND(",",G224)),
  IF(ISERROR(VLOOKUP(G224,ConditionValueTable!$A:$A,1,0)),"컨디션밸류없음",
  ""),
IF(ISERROR(FIND(",",G224,FIND(",",G224)+1)),
  IF(OR(ISERROR(VLOOKUP(LEFT(G224,FIND(",",G224)-1),ConditionValueTable!$A:$A,1,0)),ISERROR(VLOOKUP(TRIM(MID(G224,FIND(",",G224)+1,999)),ConditionValueTable!$A:$A,1,0))),"컨디션밸류없음",
  ""),
IF(ISERROR(FIND(",",G224,FIND(",",G224,FIND(",",G224)+1)+1)),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+1,999)),ConditionValueTable!$A:$A,1,0))),"컨디션밸류없음",
  ""),
IF(ISERROR(FIND(",",G224,FIND(",",G224,FIND(",",G224,FIND(",",G224)+1)+1)+1)),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FIND(",",G224,FIND(",",G224,FIND(",",G224)+1)+1)-FIND(",",G224,FIND(",",G224)+1)-1)),ConditionValueTable!$A:$A,1,0)),ISERROR(VLOOKUP(TRIM(MID(G224,FIND(",",G224,FIND(",",G224,FIND(",",G224)+1)+1)+1,999)),ConditionValueTable!$A:$A,1,0))),"컨디션밸류없음",
  ""),
)))))</f>
        <v/>
      </c>
      <c r="I224" s="1">
        <v>-1</v>
      </c>
      <c r="J224" s="1">
        <v>1.5</v>
      </c>
      <c r="O224" s="7" t="str">
        <f t="shared" ref="O224" ca="1" si="68">IF(NOT(ISBLANK(N224)),N224,
IF(ISBLANK(M224),"",
VLOOKUP(M224,OFFSET(INDIRECT("$A:$B"),0,MATCH(M$1&amp;"_Verify",INDIRECT("$1:$1"),0)-1),2,0)
))</f>
        <v/>
      </c>
      <c r="S224" s="7" t="str">
        <f t="shared" ca="1" si="59"/>
        <v/>
      </c>
    </row>
    <row r="225" spans="1:19" x14ac:dyDescent="0.3">
      <c r="A225" s="1" t="str">
        <f t="shared" ref="A225:A234" si="69">B225&amp;"_"&amp;TEXT(D225,"00")</f>
        <v>LP_CritDmgUpOnLowerHpBetter_01</v>
      </c>
      <c r="B225" s="1" t="s">
        <v>324</v>
      </c>
      <c r="C225" s="1" t="str">
        <f>IF(ISERROR(VLOOKUP(B225,AffectorValueTable!$A:$A,1,0)),"어펙터밸류없음","")</f>
        <v/>
      </c>
      <c r="D225" s="1">
        <v>1</v>
      </c>
      <c r="E225" s="1" t="str">
        <f>VLOOKUP($B225,AffectorValueTable!$1:$1048576,MATCH(AffectorValueTable!$B$1,AffectorValueTable!$1:$1,0),0)</f>
        <v>AddCriticalDamageByTargetHp</v>
      </c>
      <c r="H225" s="1" t="str">
        <f>IF(ISBLANK(G225),"",
IF(ISERROR(FIND(",",G225)),
  IF(ISERROR(VLOOKUP(G225,ConditionValueTable!$A:$A,1,0)),"컨디션밸류없음",
  ""),
IF(ISERROR(FIND(",",G225,FIND(",",G225)+1)),
  IF(OR(ISERROR(VLOOKUP(LEFT(G225,FIND(",",G225)-1),ConditionValueTable!$A:$A,1,0)),ISERROR(VLOOKUP(TRIM(MID(G225,FIND(",",G225)+1,999)),ConditionValueTable!$A:$A,1,0))),"컨디션밸류없음",
  ""),
IF(ISERROR(FIND(",",G225,FIND(",",G225,FIND(",",G225)+1)+1)),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+1,999)),ConditionValueTable!$A:$A,1,0))),"컨디션밸류없음",
  ""),
IF(ISERROR(FIND(",",G225,FIND(",",G225,FIND(",",G225,FIND(",",G225)+1)+1)+1)),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FIND(",",G225,FIND(",",G225,FIND(",",G225)+1)+1)-FIND(",",G225,FIND(",",G225)+1)-1)),ConditionValueTable!$A:$A,1,0)),ISERROR(VLOOKUP(TRIM(MID(G225,FIND(",",G225,FIND(",",G225,FIND(",",G225)+1)+1)+1,999)),ConditionValueTable!$A:$A,1,0))),"컨디션밸류없음",
  ""),
)))))</f>
        <v/>
      </c>
      <c r="I225" s="1">
        <v>-1</v>
      </c>
      <c r="J225" s="1">
        <v>1</v>
      </c>
      <c r="O225" s="7" t="str">
        <f t="shared" ref="O225:O234" ca="1" si="70">IF(NOT(ISBLANK(N225)),N225,
IF(ISBLANK(M225),"",
VLOOKUP(M225,OFFSET(INDIRECT("$A:$B"),0,MATCH(M$1&amp;"_Verify",INDIRECT("$1:$1"),0)-1),2,0)
))</f>
        <v/>
      </c>
      <c r="S225" s="7" t="str">
        <f t="shared" ca="1" si="59"/>
        <v/>
      </c>
    </row>
    <row r="226" spans="1:19" x14ac:dyDescent="0.3">
      <c r="A226" s="1" t="str">
        <f t="shared" si="69"/>
        <v>LP_InstantKill_01</v>
      </c>
      <c r="B226" s="1" t="s">
        <v>325</v>
      </c>
      <c r="C226" s="1" t="str">
        <f>IF(ISERROR(VLOOKUP(B226,AffectorValueTable!$A:$A,1,0)),"어펙터밸류없음","")</f>
        <v/>
      </c>
      <c r="D226" s="1">
        <v>1</v>
      </c>
      <c r="E226" s="1" t="str">
        <f>VLOOKUP($B226,AffectorValueTable!$1:$1048576,MATCH(AffectorValueTable!$B$1,AffectorValueTable!$1:$1,0),0)</f>
        <v>InstantDeath</v>
      </c>
      <c r="H226" s="1" t="str">
        <f>IF(ISBLANK(G226),"",
IF(ISERROR(FIND(",",G226)),
  IF(ISERROR(VLOOKUP(G226,ConditionValueTable!$A:$A,1,0)),"컨디션밸류없음",
  ""),
IF(ISERROR(FIND(",",G226,FIND(",",G226)+1)),
  IF(OR(ISERROR(VLOOKUP(LEFT(G226,FIND(",",G226)-1),ConditionValueTable!$A:$A,1,0)),ISERROR(VLOOKUP(TRIM(MID(G226,FIND(",",G226)+1,999)),ConditionValueTable!$A:$A,1,0))),"컨디션밸류없음",
  ""),
IF(ISERROR(FIND(",",G226,FIND(",",G226,FIND(",",G226)+1)+1)),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+1,999)),ConditionValueTable!$A:$A,1,0))),"컨디션밸류없음",
  ""),
IF(ISERROR(FIND(",",G226,FIND(",",G226,FIND(",",G226,FIND(",",G226)+1)+1)+1)),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FIND(",",G226,FIND(",",G226,FIND(",",G226)+1)+1)-FIND(",",G226,FIND(",",G226)+1)-1)),ConditionValueTable!$A:$A,1,0)),ISERROR(VLOOKUP(TRIM(MID(G226,FIND(",",G226,FIND(",",G226,FIND(",",G226)+1)+1)+1,999)),ConditionValueTable!$A:$A,1,0))),"컨디션밸류없음",
  ""),
)))))</f>
        <v/>
      </c>
      <c r="I226" s="1">
        <v>-1</v>
      </c>
      <c r="J226" s="1">
        <v>0.25</v>
      </c>
      <c r="O226" s="7" t="str">
        <f t="shared" ca="1" si="70"/>
        <v/>
      </c>
      <c r="S226" s="7" t="str">
        <f t="shared" ca="1" si="59"/>
        <v/>
      </c>
    </row>
    <row r="227" spans="1:19" x14ac:dyDescent="0.3">
      <c r="A227" s="1" t="str">
        <f t="shared" si="69"/>
        <v>LP_InstantKill_02</v>
      </c>
      <c r="B227" s="1" t="s">
        <v>325</v>
      </c>
      <c r="C227" s="1" t="str">
        <f>IF(ISERROR(VLOOKUP(B227,AffectorValueTable!$A:$A,1,0)),"어펙터밸류없음","")</f>
        <v/>
      </c>
      <c r="D227" s="1">
        <v>2</v>
      </c>
      <c r="E227" s="1" t="str">
        <f>VLOOKUP($B227,AffectorValueTable!$1:$1048576,MATCH(AffectorValueTable!$B$1,AffectorValueTable!$1:$1,0),0)</f>
        <v>InstantDeath</v>
      </c>
      <c r="H227" s="1" t="str">
        <f>IF(ISBLANK(G227),"",
IF(ISERROR(FIND(",",G227)),
  IF(ISERROR(VLOOKUP(G227,ConditionValueTable!$A:$A,1,0)),"컨디션밸류없음",
  ""),
IF(ISERROR(FIND(",",G227,FIND(",",G227)+1)),
  IF(OR(ISERROR(VLOOKUP(LEFT(G227,FIND(",",G227)-1),ConditionValueTable!$A:$A,1,0)),ISERROR(VLOOKUP(TRIM(MID(G227,FIND(",",G227)+1,999)),ConditionValueTable!$A:$A,1,0))),"컨디션밸류없음",
  ""),
IF(ISERROR(FIND(",",G227,FIND(",",G227,FIND(",",G227)+1)+1)),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+1,999)),ConditionValueTable!$A:$A,1,0))),"컨디션밸류없음",
  ""),
IF(ISERROR(FIND(",",G227,FIND(",",G227,FIND(",",G227,FIND(",",G227)+1)+1)+1)),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FIND(",",G227,FIND(",",G227,FIND(",",G227)+1)+1)-FIND(",",G227,FIND(",",G227)+1)-1)),ConditionValueTable!$A:$A,1,0)),ISERROR(VLOOKUP(TRIM(MID(G227,FIND(",",G227,FIND(",",G227,FIND(",",G227)+1)+1)+1,999)),ConditionValueTable!$A:$A,1,0))),"컨디션밸류없음",
  ""),
)))))</f>
        <v/>
      </c>
      <c r="I227" s="1">
        <v>-1</v>
      </c>
      <c r="J227" s="1">
        <v>0.375</v>
      </c>
      <c r="O227" s="7" t="str">
        <f t="shared" ca="1" si="70"/>
        <v/>
      </c>
      <c r="S227" s="7" t="str">
        <f t="shared" ca="1" si="59"/>
        <v/>
      </c>
    </row>
    <row r="228" spans="1:19" x14ac:dyDescent="0.3">
      <c r="A228" s="1" t="str">
        <f t="shared" si="69"/>
        <v>LP_InstantKill_03</v>
      </c>
      <c r="B228" s="1" t="s">
        <v>325</v>
      </c>
      <c r="C228" s="1" t="str">
        <f>IF(ISERROR(VLOOKUP(B228,AffectorValueTable!$A:$A,1,0)),"어펙터밸류없음","")</f>
        <v/>
      </c>
      <c r="D228" s="1">
        <v>3</v>
      </c>
      <c r="E228" s="1" t="str">
        <f>VLOOKUP($B228,AffectorValueTable!$1:$1048576,MATCH(AffectorValueTable!$B$1,AffectorValueTable!$1:$1,0),0)</f>
        <v>InstantDeath</v>
      </c>
      <c r="H228" s="1" t="str">
        <f>IF(ISBLANK(G228),"",
IF(ISERROR(FIND(",",G228)),
  IF(ISERROR(VLOOKUP(G228,ConditionValueTable!$A:$A,1,0)),"컨디션밸류없음",
  ""),
IF(ISERROR(FIND(",",G228,FIND(",",G228)+1)),
  IF(OR(ISERROR(VLOOKUP(LEFT(G228,FIND(",",G228)-1),ConditionValueTable!$A:$A,1,0)),ISERROR(VLOOKUP(TRIM(MID(G228,FIND(",",G228)+1,999)),ConditionValueTable!$A:$A,1,0))),"컨디션밸류없음",
  ""),
IF(ISERROR(FIND(",",G228,FIND(",",G228,FIND(",",G228)+1)+1)),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+1,999)),ConditionValueTable!$A:$A,1,0))),"컨디션밸류없음",
  ""),
IF(ISERROR(FIND(",",G228,FIND(",",G228,FIND(",",G228,FIND(",",G228)+1)+1)+1)),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FIND(",",G228,FIND(",",G228,FIND(",",G228)+1)+1)-FIND(",",G228,FIND(",",G228)+1)-1)),ConditionValueTable!$A:$A,1,0)),ISERROR(VLOOKUP(TRIM(MID(G228,FIND(",",G228,FIND(",",G228,FIND(",",G228)+1)+1)+1,999)),ConditionValueTable!$A:$A,1,0))),"컨디션밸류없음",
  ""),
)))))</f>
        <v/>
      </c>
      <c r="I228" s="1">
        <v>-1</v>
      </c>
      <c r="J228" s="1">
        <v>0.438</v>
      </c>
      <c r="O228" s="7" t="str">
        <f t="shared" ca="1" si="70"/>
        <v/>
      </c>
      <c r="S228" s="7" t="str">
        <f t="shared" ca="1" si="59"/>
        <v/>
      </c>
    </row>
    <row r="229" spans="1:19" x14ac:dyDescent="0.3">
      <c r="A229" s="1" t="str">
        <f t="shared" si="69"/>
        <v>LP_InstantKill_04</v>
      </c>
      <c r="B229" s="1" t="s">
        <v>325</v>
      </c>
      <c r="C229" s="1" t="str">
        <f>IF(ISERROR(VLOOKUP(B229,AffectorValueTable!$A:$A,1,0)),"어펙터밸류없음","")</f>
        <v/>
      </c>
      <c r="D229" s="1">
        <v>4</v>
      </c>
      <c r="E229" s="1" t="str">
        <f>VLOOKUP($B229,AffectorValueTable!$1:$1048576,MATCH(AffectorValueTable!$B$1,AffectorValueTable!$1:$1,0),0)</f>
        <v>InstantDeath</v>
      </c>
      <c r="H229" s="1" t="str">
        <f>IF(ISBLANK(G229),"",
IF(ISERROR(FIND(",",G229)),
  IF(ISERROR(VLOOKUP(G229,ConditionValueTable!$A:$A,1,0)),"컨디션밸류없음",
  ""),
IF(ISERROR(FIND(",",G229,FIND(",",G229)+1)),
  IF(OR(ISERROR(VLOOKUP(LEFT(G229,FIND(",",G229)-1),ConditionValueTable!$A:$A,1,0)),ISERROR(VLOOKUP(TRIM(MID(G229,FIND(",",G229)+1,999)),ConditionValueTable!$A:$A,1,0))),"컨디션밸류없음",
  ""),
IF(ISERROR(FIND(",",G229,FIND(",",G229,FIND(",",G229)+1)+1)),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+1,999)),ConditionValueTable!$A:$A,1,0))),"컨디션밸류없음",
  ""),
IF(ISERROR(FIND(",",G229,FIND(",",G229,FIND(",",G229,FIND(",",G229)+1)+1)+1)),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FIND(",",G229,FIND(",",G229,FIND(",",G229)+1)+1)-FIND(",",G229,FIND(",",G229)+1)-1)),ConditionValueTable!$A:$A,1,0)),ISERROR(VLOOKUP(TRIM(MID(G229,FIND(",",G229,FIND(",",G229,FIND(",",G229)+1)+1)+1,999)),ConditionValueTable!$A:$A,1,0))),"컨디션밸류없음",
  ""),
)))))</f>
        <v/>
      </c>
      <c r="I229" s="1">
        <v>-1</v>
      </c>
      <c r="J229" s="1">
        <v>0.47899999999999998</v>
      </c>
      <c r="O229" s="7" t="str">
        <f t="shared" ca="1" si="70"/>
        <v/>
      </c>
      <c r="S229" s="7" t="str">
        <f t="shared" ca="1" si="59"/>
        <v/>
      </c>
    </row>
    <row r="230" spans="1:19" x14ac:dyDescent="0.3">
      <c r="A230" s="1" t="str">
        <f t="shared" si="69"/>
        <v>LP_InstantKill_05</v>
      </c>
      <c r="B230" s="1" t="s">
        <v>325</v>
      </c>
      <c r="C230" s="1" t="str">
        <f>IF(ISERROR(VLOOKUP(B230,AffectorValueTable!$A:$A,1,0)),"어펙터밸류없음","")</f>
        <v/>
      </c>
      <c r="D230" s="1">
        <v>5</v>
      </c>
      <c r="E230" s="1" t="str">
        <f>VLOOKUP($B230,AffectorValueTable!$1:$1048576,MATCH(AffectorValueTable!$B$1,AffectorValueTable!$1:$1,0),0)</f>
        <v>InstantDeath</v>
      </c>
      <c r="H230" s="1" t="str">
        <f>IF(ISBLANK(G230),"",
IF(ISERROR(FIND(",",G230)),
  IF(ISERROR(VLOOKUP(G230,ConditionValueTable!$A:$A,1,0)),"컨디션밸류없음",
  ""),
IF(ISERROR(FIND(",",G230,FIND(",",G230)+1)),
  IF(OR(ISERROR(VLOOKUP(LEFT(G230,FIND(",",G230)-1),ConditionValueTable!$A:$A,1,0)),ISERROR(VLOOKUP(TRIM(MID(G230,FIND(",",G230)+1,999)),ConditionValueTable!$A:$A,1,0))),"컨디션밸류없음",
  ""),
IF(ISERROR(FIND(",",G230,FIND(",",G230,FIND(",",G230)+1)+1)),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+1,999)),ConditionValueTable!$A:$A,1,0))),"컨디션밸류없음",
  ""),
IF(ISERROR(FIND(",",G230,FIND(",",G230,FIND(",",G230,FIND(",",G230)+1)+1)+1)),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FIND(",",G230,FIND(",",G230,FIND(",",G230)+1)+1)-FIND(",",G230,FIND(",",G230)+1)-1)),ConditionValueTable!$A:$A,1,0)),ISERROR(VLOOKUP(TRIM(MID(G230,FIND(",",G230,FIND(",",G230,FIND(",",G230)+1)+1)+1,999)),ConditionValueTable!$A:$A,1,0))),"컨디션밸류없음",
  ""),
)))))</f>
        <v/>
      </c>
      <c r="I230" s="1">
        <v>-1</v>
      </c>
      <c r="J230" s="1">
        <v>0.51</v>
      </c>
      <c r="O230" s="7" t="str">
        <f t="shared" ca="1" si="70"/>
        <v/>
      </c>
      <c r="S230" s="7" t="str">
        <f t="shared" ca="1" si="59"/>
        <v/>
      </c>
    </row>
    <row r="231" spans="1:19" x14ac:dyDescent="0.3">
      <c r="A231" s="1" t="str">
        <f t="shared" si="69"/>
        <v>LP_InstantKill_06</v>
      </c>
      <c r="B231" s="1" t="s">
        <v>325</v>
      </c>
      <c r="C231" s="1" t="str">
        <f>IF(ISERROR(VLOOKUP(B231,AffectorValueTable!$A:$A,1,0)),"어펙터밸류없음","")</f>
        <v/>
      </c>
      <c r="D231" s="1">
        <v>6</v>
      </c>
      <c r="E231" s="1" t="str">
        <f>VLOOKUP($B231,AffectorValueTable!$1:$1048576,MATCH(AffectorValueTable!$B$1,AffectorValueTable!$1:$1,0),0)</f>
        <v>InstantDeath</v>
      </c>
      <c r="H231" s="1" t="str">
        <f>IF(ISBLANK(G231),"",
IF(ISERROR(FIND(",",G231)),
  IF(ISERROR(VLOOKUP(G231,ConditionValueTable!$A:$A,1,0)),"컨디션밸류없음",
  ""),
IF(ISERROR(FIND(",",G231,FIND(",",G231)+1)),
  IF(OR(ISERROR(VLOOKUP(LEFT(G231,FIND(",",G231)-1),ConditionValueTable!$A:$A,1,0)),ISERROR(VLOOKUP(TRIM(MID(G231,FIND(",",G231)+1,999)),ConditionValueTable!$A:$A,1,0))),"컨디션밸류없음",
  ""),
IF(ISERROR(FIND(",",G231,FIND(",",G231,FIND(",",G231)+1)+1)),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+1,999)),ConditionValueTable!$A:$A,1,0))),"컨디션밸류없음",
  ""),
IF(ISERROR(FIND(",",G231,FIND(",",G231,FIND(",",G231,FIND(",",G231)+1)+1)+1)),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FIND(",",G231,FIND(",",G231,FIND(",",G231)+1)+1)-FIND(",",G231,FIND(",",G231)+1)-1)),ConditionValueTable!$A:$A,1,0)),ISERROR(VLOOKUP(TRIM(MID(G231,FIND(",",G231,FIND(",",G231,FIND(",",G231)+1)+1)+1,999)),ConditionValueTable!$A:$A,1,0))),"컨디션밸류없음",
  ""),
)))))</f>
        <v/>
      </c>
      <c r="I231" s="1">
        <v>-1</v>
      </c>
      <c r="J231" s="1">
        <v>0.53500000000000003</v>
      </c>
      <c r="O231" s="7" t="str">
        <f t="shared" ca="1" si="70"/>
        <v/>
      </c>
      <c r="S231" s="7" t="str">
        <f t="shared" ca="1" si="59"/>
        <v/>
      </c>
    </row>
    <row r="232" spans="1:19" x14ac:dyDescent="0.3">
      <c r="A232" s="1" t="str">
        <f t="shared" si="69"/>
        <v>LP_InstantKill_07</v>
      </c>
      <c r="B232" s="1" t="s">
        <v>325</v>
      </c>
      <c r="C232" s="1" t="str">
        <f>IF(ISERROR(VLOOKUP(B232,AffectorValueTable!$A:$A,1,0)),"어펙터밸류없음","")</f>
        <v/>
      </c>
      <c r="D232" s="1">
        <v>7</v>
      </c>
      <c r="E232" s="1" t="str">
        <f>VLOOKUP($B232,AffectorValueTable!$1:$1048576,MATCH(AffectorValueTable!$B$1,AffectorValueTable!$1:$1,0),0)</f>
        <v>InstantDeath</v>
      </c>
      <c r="H232" s="1" t="str">
        <f>IF(ISBLANK(G232),"",
IF(ISERROR(FIND(",",G232)),
  IF(ISERROR(VLOOKUP(G232,ConditionValueTable!$A:$A,1,0)),"컨디션밸류없음",
  ""),
IF(ISERROR(FIND(",",G232,FIND(",",G232)+1)),
  IF(OR(ISERROR(VLOOKUP(LEFT(G232,FIND(",",G232)-1),ConditionValueTable!$A:$A,1,0)),ISERROR(VLOOKUP(TRIM(MID(G232,FIND(",",G232)+1,999)),ConditionValueTable!$A:$A,1,0))),"컨디션밸류없음",
  ""),
IF(ISERROR(FIND(",",G232,FIND(",",G232,FIND(",",G232)+1)+1)),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+1,999)),ConditionValueTable!$A:$A,1,0))),"컨디션밸류없음",
  ""),
IF(ISERROR(FIND(",",G232,FIND(",",G232,FIND(",",G232,FIND(",",G232)+1)+1)+1)),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FIND(",",G232,FIND(",",G232,FIND(",",G232)+1)+1)-FIND(",",G232,FIND(",",G232)+1)-1)),ConditionValueTable!$A:$A,1,0)),ISERROR(VLOOKUP(TRIM(MID(G232,FIND(",",G232,FIND(",",G232,FIND(",",G232)+1)+1)+1,999)),ConditionValueTable!$A:$A,1,0))),"컨디션밸류없음",
  ""),
)))))</f>
        <v/>
      </c>
      <c r="I232" s="1">
        <v>-1</v>
      </c>
      <c r="J232" s="1">
        <v>0.55600000000000005</v>
      </c>
      <c r="O232" s="7" t="str">
        <f t="shared" ca="1" si="70"/>
        <v/>
      </c>
      <c r="S232" s="7" t="str">
        <f t="shared" ca="1" si="59"/>
        <v/>
      </c>
    </row>
    <row r="233" spans="1:19" x14ac:dyDescent="0.3">
      <c r="A233" s="1" t="str">
        <f t="shared" si="69"/>
        <v>LP_InstantKill_08</v>
      </c>
      <c r="B233" s="1" t="s">
        <v>325</v>
      </c>
      <c r="C233" s="1" t="str">
        <f>IF(ISERROR(VLOOKUP(B233,AffectorValueTable!$A:$A,1,0)),"어펙터밸류없음","")</f>
        <v/>
      </c>
      <c r="D233" s="1">
        <v>8</v>
      </c>
      <c r="E233" s="1" t="str">
        <f>VLOOKUP($B233,AffectorValueTable!$1:$1048576,MATCH(AffectorValueTable!$B$1,AffectorValueTable!$1:$1,0),0)</f>
        <v>InstantDeath</v>
      </c>
      <c r="H233" s="1" t="str">
        <f>IF(ISBLANK(G233),"",
IF(ISERROR(FIND(",",G233)),
  IF(ISERROR(VLOOKUP(G233,ConditionValueTable!$A:$A,1,0)),"컨디션밸류없음",
  ""),
IF(ISERROR(FIND(",",G233,FIND(",",G233)+1)),
  IF(OR(ISERROR(VLOOKUP(LEFT(G233,FIND(",",G233)-1),ConditionValueTable!$A:$A,1,0)),ISERROR(VLOOKUP(TRIM(MID(G233,FIND(",",G233)+1,999)),ConditionValueTable!$A:$A,1,0))),"컨디션밸류없음",
  ""),
IF(ISERROR(FIND(",",G233,FIND(",",G233,FIND(",",G233)+1)+1)),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+1,999)),ConditionValueTable!$A:$A,1,0))),"컨디션밸류없음",
  ""),
IF(ISERROR(FIND(",",G233,FIND(",",G233,FIND(",",G233,FIND(",",G233)+1)+1)+1)),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FIND(",",G233,FIND(",",G233,FIND(",",G233)+1)+1)-FIND(",",G233,FIND(",",G233)+1)-1)),ConditionValueTable!$A:$A,1,0)),ISERROR(VLOOKUP(TRIM(MID(G233,FIND(",",G233,FIND(",",G233,FIND(",",G233)+1)+1)+1,999)),ConditionValueTable!$A:$A,1,0))),"컨디션밸류없음",
  ""),
)))))</f>
        <v/>
      </c>
      <c r="I233" s="1">
        <v>-1</v>
      </c>
      <c r="J233" s="1">
        <v>0.57399999999999995</v>
      </c>
      <c r="O233" s="7" t="str">
        <f t="shared" ca="1" si="70"/>
        <v/>
      </c>
      <c r="S233" s="7" t="str">
        <f t="shared" ca="1" si="59"/>
        <v/>
      </c>
    </row>
    <row r="234" spans="1:19" x14ac:dyDescent="0.3">
      <c r="A234" s="1" t="str">
        <f t="shared" si="69"/>
        <v>LP_InstantKill_09</v>
      </c>
      <c r="B234" s="1" t="s">
        <v>325</v>
      </c>
      <c r="C234" s="1" t="str">
        <f>IF(ISERROR(VLOOKUP(B234,AffectorValueTable!$A:$A,1,0)),"어펙터밸류없음","")</f>
        <v/>
      </c>
      <c r="D234" s="1">
        <v>9</v>
      </c>
      <c r="E234" s="1" t="str">
        <f>VLOOKUP($B234,AffectorValueTable!$1:$1048576,MATCH(AffectorValueTable!$B$1,AffectorValueTable!$1:$1,0),0)</f>
        <v>InstantDeath</v>
      </c>
      <c r="H234" s="1" t="str">
        <f>IF(ISBLANK(G234),"",
IF(ISERROR(FIND(",",G234)),
  IF(ISERROR(VLOOKUP(G234,ConditionValueTable!$A:$A,1,0)),"컨디션밸류없음",
  ""),
IF(ISERROR(FIND(",",G234,FIND(",",G234)+1)),
  IF(OR(ISERROR(VLOOKUP(LEFT(G234,FIND(",",G234)-1),ConditionValueTable!$A:$A,1,0)),ISERROR(VLOOKUP(TRIM(MID(G234,FIND(",",G234)+1,999)),ConditionValueTable!$A:$A,1,0))),"컨디션밸류없음",
  ""),
IF(ISERROR(FIND(",",G234,FIND(",",G234,FIND(",",G234)+1)+1)),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+1,999)),ConditionValueTable!$A:$A,1,0))),"컨디션밸류없음",
  ""),
IF(ISERROR(FIND(",",G234,FIND(",",G234,FIND(",",G234,FIND(",",G234)+1)+1)+1)),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FIND(",",G234,FIND(",",G234,FIND(",",G234)+1)+1)-FIND(",",G234,FIND(",",G234)+1)-1)),ConditionValueTable!$A:$A,1,0)),ISERROR(VLOOKUP(TRIM(MID(G234,FIND(",",G234,FIND(",",G234,FIND(",",G234)+1)+1)+1,999)),ConditionValueTable!$A:$A,1,0))),"컨디션밸류없음",
  ""),
)))))</f>
        <v/>
      </c>
      <c r="I234" s="1">
        <v>-1</v>
      </c>
      <c r="J234" s="1">
        <v>0.59</v>
      </c>
      <c r="O234" s="7" t="str">
        <f t="shared" ca="1" si="70"/>
        <v/>
      </c>
      <c r="S234" s="7" t="str">
        <f t="shared" ca="1" si="59"/>
        <v/>
      </c>
    </row>
    <row r="235" spans="1:19" x14ac:dyDescent="0.3">
      <c r="A235" s="1" t="str">
        <f t="shared" ref="A235:A244" si="71">B235&amp;"_"&amp;TEXT(D235,"00")</f>
        <v>LP_InstantKillBetter_01</v>
      </c>
      <c r="B235" s="1" t="s">
        <v>327</v>
      </c>
      <c r="C235" s="1" t="str">
        <f>IF(ISERROR(VLOOKUP(B235,AffectorValueTable!$A:$A,1,0)),"어펙터밸류없음","")</f>
        <v/>
      </c>
      <c r="D235" s="1">
        <v>1</v>
      </c>
      <c r="E235" s="1" t="str">
        <f>VLOOKUP($B235,AffectorValueTable!$1:$1048576,MATCH(AffectorValueTable!$B$1,AffectorValueTable!$1:$1,0),0)</f>
        <v>InstantDeath</v>
      </c>
      <c r="H235" s="1" t="str">
        <f>IF(ISBLANK(G235),"",
IF(ISERROR(FIND(",",G235)),
  IF(ISERROR(VLOOKUP(G235,ConditionValueTable!$A:$A,1,0)),"컨디션밸류없음",
  ""),
IF(ISERROR(FIND(",",G235,FIND(",",G235)+1)),
  IF(OR(ISERROR(VLOOKUP(LEFT(G235,FIND(",",G235)-1),ConditionValueTable!$A:$A,1,0)),ISERROR(VLOOKUP(TRIM(MID(G235,FIND(",",G235)+1,999)),ConditionValueTable!$A:$A,1,0))),"컨디션밸류없음",
  ""),
IF(ISERROR(FIND(",",G235,FIND(",",G235,FIND(",",G235)+1)+1)),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+1,999)),ConditionValueTable!$A:$A,1,0))),"컨디션밸류없음",
  ""),
IF(ISERROR(FIND(",",G235,FIND(",",G235,FIND(",",G235,FIND(",",G235)+1)+1)+1)),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FIND(",",G235,FIND(",",G235,FIND(",",G235)+1)+1)-FIND(",",G235,FIND(",",G235)+1)-1)),ConditionValueTable!$A:$A,1,0)),ISERROR(VLOOKUP(TRIM(MID(G235,FIND(",",G235,FIND(",",G235,FIND(",",G235)+1)+1)+1,999)),ConditionValueTable!$A:$A,1,0))),"컨디션밸류없음",
  ""),
)))))</f>
        <v/>
      </c>
      <c r="I235" s="1">
        <v>-1</v>
      </c>
      <c r="J235" s="1">
        <v>0.375</v>
      </c>
      <c r="O235" s="7" t="str">
        <f t="shared" ref="O235:O244" ca="1" si="72">IF(NOT(ISBLANK(N235)),N235,
IF(ISBLANK(M235),"",
VLOOKUP(M235,OFFSET(INDIRECT("$A:$B"),0,MATCH(M$1&amp;"_Verify",INDIRECT("$1:$1"),0)-1),2,0)
))</f>
        <v/>
      </c>
      <c r="S235" s="7" t="str">
        <f t="shared" ca="1" si="59"/>
        <v/>
      </c>
    </row>
    <row r="236" spans="1:19" x14ac:dyDescent="0.3">
      <c r="A236" s="1" t="str">
        <f t="shared" si="71"/>
        <v>LP_InstantKillBetter_02</v>
      </c>
      <c r="B236" s="1" t="s">
        <v>327</v>
      </c>
      <c r="C236" s="1" t="str">
        <f>IF(ISERROR(VLOOKUP(B236,AffectorValueTable!$A:$A,1,0)),"어펙터밸류없음","")</f>
        <v/>
      </c>
      <c r="D236" s="1">
        <v>2</v>
      </c>
      <c r="E236" s="1" t="str">
        <f>VLOOKUP($B236,AffectorValueTable!$1:$1048576,MATCH(AffectorValueTable!$B$1,AffectorValueTable!$1:$1,0),0)</f>
        <v>InstantDeath</v>
      </c>
      <c r="H236" s="1" t="str">
        <f>IF(ISBLANK(G236),"",
IF(ISERROR(FIND(",",G236)),
  IF(ISERROR(VLOOKUP(G236,ConditionValueTable!$A:$A,1,0)),"컨디션밸류없음",
  ""),
IF(ISERROR(FIND(",",G236,FIND(",",G236)+1)),
  IF(OR(ISERROR(VLOOKUP(LEFT(G236,FIND(",",G236)-1),ConditionValueTable!$A:$A,1,0)),ISERROR(VLOOKUP(TRIM(MID(G236,FIND(",",G236)+1,999)),ConditionValueTable!$A:$A,1,0))),"컨디션밸류없음",
  ""),
IF(ISERROR(FIND(",",G236,FIND(",",G236,FIND(",",G236)+1)+1)),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+1,999)),ConditionValueTable!$A:$A,1,0))),"컨디션밸류없음",
  ""),
IF(ISERROR(FIND(",",G236,FIND(",",G236,FIND(",",G236,FIND(",",G236)+1)+1)+1)),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FIND(",",G236,FIND(",",G236,FIND(",",G236)+1)+1)-FIND(",",G236,FIND(",",G236)+1)-1)),ConditionValueTable!$A:$A,1,0)),ISERROR(VLOOKUP(TRIM(MID(G236,FIND(",",G236,FIND(",",G236,FIND(",",G236)+1)+1)+1,999)),ConditionValueTable!$A:$A,1,0))),"컨디션밸류없음",
  ""),
)))))</f>
        <v/>
      </c>
      <c r="I236" s="1">
        <v>-1</v>
      </c>
      <c r="J236" s="1">
        <v>0.47899999999999998</v>
      </c>
      <c r="O236" s="7" t="str">
        <f t="shared" ca="1" si="72"/>
        <v/>
      </c>
      <c r="S236" s="7" t="str">
        <f t="shared" ca="1" si="59"/>
        <v/>
      </c>
    </row>
    <row r="237" spans="1:19" x14ac:dyDescent="0.3">
      <c r="A237" s="1" t="str">
        <f t="shared" ref="A237:A239" si="73">B237&amp;"_"&amp;TEXT(D237,"00")</f>
        <v>LP_InstantKillBetter_03</v>
      </c>
      <c r="B237" s="1" t="s">
        <v>327</v>
      </c>
      <c r="C237" s="1" t="str">
        <f>IF(ISERROR(VLOOKUP(B237,AffectorValueTable!$A:$A,1,0)),"어펙터밸류없음","")</f>
        <v/>
      </c>
      <c r="D237" s="1">
        <v>3</v>
      </c>
      <c r="E237" s="1" t="str">
        <f>VLOOKUP($B237,AffectorValueTable!$1:$1048576,MATCH(AffectorValueTable!$B$1,AffectorValueTable!$1:$1,0),0)</f>
        <v>InstantDeath</v>
      </c>
      <c r="H237" s="1" t="str">
        <f>IF(ISBLANK(G237),"",
IF(ISERROR(FIND(",",G237)),
  IF(ISERROR(VLOOKUP(G237,ConditionValueTable!$A:$A,1,0)),"컨디션밸류없음",
  ""),
IF(ISERROR(FIND(",",G237,FIND(",",G237)+1)),
  IF(OR(ISERROR(VLOOKUP(LEFT(G237,FIND(",",G237)-1),ConditionValueTable!$A:$A,1,0)),ISERROR(VLOOKUP(TRIM(MID(G237,FIND(",",G237)+1,999)),ConditionValueTable!$A:$A,1,0))),"컨디션밸류없음",
  ""),
IF(ISERROR(FIND(",",G237,FIND(",",G237,FIND(",",G237)+1)+1)),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+1,999)),ConditionValueTable!$A:$A,1,0))),"컨디션밸류없음",
  ""),
IF(ISERROR(FIND(",",G237,FIND(",",G237,FIND(",",G237,FIND(",",G237)+1)+1)+1)),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FIND(",",G237,FIND(",",G237,FIND(",",G237)+1)+1)-FIND(",",G237,FIND(",",G237)+1)-1)),ConditionValueTable!$A:$A,1,0)),ISERROR(VLOOKUP(TRIM(MID(G237,FIND(",",G237,FIND(",",G237,FIND(",",G237)+1)+1)+1,999)),ConditionValueTable!$A:$A,1,0))),"컨디션밸류없음",
  ""),
)))))</f>
        <v/>
      </c>
      <c r="I237" s="1">
        <v>-1</v>
      </c>
      <c r="J237" s="1">
        <v>0.53500000000000003</v>
      </c>
      <c r="O237" s="7" t="str">
        <f t="shared" ref="O237:O239" ca="1" si="74">IF(NOT(ISBLANK(N237)),N237,
IF(ISBLANK(M237),"",
VLOOKUP(M237,OFFSET(INDIRECT("$A:$B"),0,MATCH(M$1&amp;"_Verify",INDIRECT("$1:$1"),0)-1),2,0)
))</f>
        <v/>
      </c>
      <c r="S237" s="7" t="str">
        <f t="shared" ca="1" si="59"/>
        <v/>
      </c>
    </row>
    <row r="238" spans="1:19" x14ac:dyDescent="0.3">
      <c r="A238" s="1" t="str">
        <f t="shared" si="73"/>
        <v>LP_InstantKillBetter_04</v>
      </c>
      <c r="B238" s="1" t="s">
        <v>327</v>
      </c>
      <c r="C238" s="1" t="str">
        <f>IF(ISERROR(VLOOKUP(B238,AffectorValueTable!$A:$A,1,0)),"어펙터밸류없음","")</f>
        <v/>
      </c>
      <c r="D238" s="1">
        <v>4</v>
      </c>
      <c r="E238" s="1" t="str">
        <f>VLOOKUP($B238,AffectorValueTable!$1:$1048576,MATCH(AffectorValueTable!$B$1,AffectorValueTable!$1:$1,0),0)</f>
        <v>InstantDeath</v>
      </c>
      <c r="H238" s="1" t="str">
        <f>IF(ISBLANK(G238),"",
IF(ISERROR(FIND(",",G238)),
  IF(ISERROR(VLOOKUP(G238,ConditionValueTable!$A:$A,1,0)),"컨디션밸류없음",
  ""),
IF(ISERROR(FIND(",",G238,FIND(",",G238)+1)),
  IF(OR(ISERROR(VLOOKUP(LEFT(G238,FIND(",",G238)-1),ConditionValueTable!$A:$A,1,0)),ISERROR(VLOOKUP(TRIM(MID(G238,FIND(",",G238)+1,999)),ConditionValueTable!$A:$A,1,0))),"컨디션밸류없음",
  ""),
IF(ISERROR(FIND(",",G238,FIND(",",G238,FIND(",",G238)+1)+1)),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+1,999)),ConditionValueTable!$A:$A,1,0))),"컨디션밸류없음",
  ""),
IF(ISERROR(FIND(",",G238,FIND(",",G238,FIND(",",G238,FIND(",",G238)+1)+1)+1)),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FIND(",",G238,FIND(",",G238,FIND(",",G238)+1)+1)-FIND(",",G238,FIND(",",G238)+1)-1)),ConditionValueTable!$A:$A,1,0)),ISERROR(VLOOKUP(TRIM(MID(G238,FIND(",",G238,FIND(",",G238,FIND(",",G238)+1)+1)+1,999)),ConditionValueTable!$A:$A,1,0))),"컨디션밸류없음",
  ""),
)))))</f>
        <v/>
      </c>
      <c r="I238" s="1">
        <v>-1</v>
      </c>
      <c r="J238" s="1">
        <v>0.57399999999999995</v>
      </c>
      <c r="O238" s="7" t="str">
        <f t="shared" ca="1" si="74"/>
        <v/>
      </c>
      <c r="S238" s="7" t="str">
        <f t="shared" ca="1" si="59"/>
        <v/>
      </c>
    </row>
    <row r="239" spans="1:19" x14ac:dyDescent="0.3">
      <c r="A239" s="1" t="str">
        <f t="shared" si="73"/>
        <v>LP_InstantKillBetter_05</v>
      </c>
      <c r="B239" s="1" t="s">
        <v>327</v>
      </c>
      <c r="C239" s="1" t="str">
        <f>IF(ISERROR(VLOOKUP(B239,AffectorValueTable!$A:$A,1,0)),"어펙터밸류없음","")</f>
        <v/>
      </c>
      <c r="D239" s="1">
        <v>5</v>
      </c>
      <c r="E239" s="1" t="str">
        <f>VLOOKUP($B239,AffectorValueTable!$1:$1048576,MATCH(AffectorValueTable!$B$1,AffectorValueTable!$1:$1,0),0)</f>
        <v>InstantDeath</v>
      </c>
      <c r="H239" s="1" t="str">
        <f>IF(ISBLANK(G239),"",
IF(ISERROR(FIND(",",G239)),
  IF(ISERROR(VLOOKUP(G239,ConditionValueTable!$A:$A,1,0)),"컨디션밸류없음",
  ""),
IF(ISERROR(FIND(",",G239,FIND(",",G239)+1)),
  IF(OR(ISERROR(VLOOKUP(LEFT(G239,FIND(",",G239)-1),ConditionValueTable!$A:$A,1,0)),ISERROR(VLOOKUP(TRIM(MID(G239,FIND(",",G239)+1,999)),ConditionValueTable!$A:$A,1,0))),"컨디션밸류없음",
  ""),
IF(ISERROR(FIND(",",G239,FIND(",",G239,FIND(",",G239)+1)+1)),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+1,999)),ConditionValueTable!$A:$A,1,0))),"컨디션밸류없음",
  ""),
IF(ISERROR(FIND(",",G239,FIND(",",G239,FIND(",",G239,FIND(",",G239)+1)+1)+1)),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FIND(",",G239,FIND(",",G239,FIND(",",G239)+1)+1)-FIND(",",G239,FIND(",",G239)+1)-1)),ConditionValueTable!$A:$A,1,0)),ISERROR(VLOOKUP(TRIM(MID(G239,FIND(",",G239,FIND(",",G239,FIND(",",G239)+1)+1)+1,999)),ConditionValueTable!$A:$A,1,0))),"컨디션밸류없음",
  ""),
)))))</f>
        <v/>
      </c>
      <c r="I239" s="1">
        <v>-1</v>
      </c>
      <c r="J239" s="1">
        <v>0.60399999999999998</v>
      </c>
      <c r="O239" s="7" t="str">
        <f t="shared" ca="1" si="74"/>
        <v/>
      </c>
      <c r="S239" s="7" t="str">
        <f t="shared" ca="1" si="59"/>
        <v/>
      </c>
    </row>
    <row r="240" spans="1:19" x14ac:dyDescent="0.3">
      <c r="A240" s="1" t="str">
        <f t="shared" si="71"/>
        <v>LP_ImmortalWill_01</v>
      </c>
      <c r="B240" s="1" t="s">
        <v>328</v>
      </c>
      <c r="C240" s="1" t="str">
        <f>IF(ISERROR(VLOOKUP(B240,AffectorValueTable!$A:$A,1,0)),"어펙터밸류없음","")</f>
        <v/>
      </c>
      <c r="D240" s="1">
        <v>1</v>
      </c>
      <c r="E240" s="1" t="str">
        <f>VLOOKUP($B240,AffectorValueTable!$1:$1048576,MATCH(AffectorValueTable!$B$1,AffectorValueTable!$1:$1,0),0)</f>
        <v>ImmortalWill</v>
      </c>
      <c r="H240" s="1" t="str">
        <f>IF(ISBLANK(G240),"",
IF(ISERROR(FIND(",",G240)),
  IF(ISERROR(VLOOKUP(G240,ConditionValueTable!$A:$A,1,0)),"컨디션밸류없음",
  ""),
IF(ISERROR(FIND(",",G240,FIND(",",G240)+1)),
  IF(OR(ISERROR(VLOOKUP(LEFT(G240,FIND(",",G240)-1),ConditionValueTable!$A:$A,1,0)),ISERROR(VLOOKUP(TRIM(MID(G240,FIND(",",G240)+1,999)),ConditionValueTable!$A:$A,1,0))),"컨디션밸류없음",
  ""),
IF(ISERROR(FIND(",",G240,FIND(",",G240,FIND(",",G240)+1)+1)),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+1,999)),ConditionValueTable!$A:$A,1,0))),"컨디션밸류없음",
  ""),
IF(ISERROR(FIND(",",G240,FIND(",",G240,FIND(",",G240,FIND(",",G240)+1)+1)+1)),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FIND(",",G240,FIND(",",G240,FIND(",",G240)+1)+1)-FIND(",",G240,FIND(",",G240)+1)-1)),ConditionValueTable!$A:$A,1,0)),ISERROR(VLOOKUP(TRIM(MID(G240,FIND(",",G240,FIND(",",G240,FIND(",",G240)+1)+1)+1,999)),ConditionValueTable!$A:$A,1,0))),"컨디션밸류없음",
  ""),
)))))</f>
        <v/>
      </c>
      <c r="I240" s="1">
        <v>-1</v>
      </c>
      <c r="J240" s="1">
        <v>0.1</v>
      </c>
      <c r="O240" s="7" t="str">
        <f t="shared" ca="1" si="72"/>
        <v/>
      </c>
      <c r="S240" s="7" t="str">
        <f t="shared" ca="1" si="59"/>
        <v/>
      </c>
    </row>
    <row r="241" spans="1:21" x14ac:dyDescent="0.3">
      <c r="A241" s="1" t="str">
        <f t="shared" si="71"/>
        <v>LP_ImmortalWill_02</v>
      </c>
      <c r="B241" s="1" t="s">
        <v>328</v>
      </c>
      <c r="C241" s="1" t="str">
        <f>IF(ISERROR(VLOOKUP(B241,AffectorValueTable!$A:$A,1,0)),"어펙터밸류없음","")</f>
        <v/>
      </c>
      <c r="D241" s="1">
        <v>2</v>
      </c>
      <c r="E241" s="1" t="str">
        <f>VLOOKUP($B241,AffectorValueTable!$1:$1048576,MATCH(AffectorValueTable!$B$1,AffectorValueTable!$1:$1,0),0)</f>
        <v>ImmortalWill</v>
      </c>
      <c r="H241" s="1" t="str">
        <f>IF(ISBLANK(G241),"",
IF(ISERROR(FIND(",",G241)),
  IF(ISERROR(VLOOKUP(G241,ConditionValueTable!$A:$A,1,0)),"컨디션밸류없음",
  ""),
IF(ISERROR(FIND(",",G241,FIND(",",G241)+1)),
  IF(OR(ISERROR(VLOOKUP(LEFT(G241,FIND(",",G241)-1),ConditionValueTable!$A:$A,1,0)),ISERROR(VLOOKUP(TRIM(MID(G241,FIND(",",G241)+1,999)),ConditionValueTable!$A:$A,1,0))),"컨디션밸류없음",
  ""),
IF(ISERROR(FIND(",",G241,FIND(",",G241,FIND(",",G241)+1)+1)),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+1,999)),ConditionValueTable!$A:$A,1,0))),"컨디션밸류없음",
  ""),
IF(ISERROR(FIND(",",G241,FIND(",",G241,FIND(",",G241,FIND(",",G241)+1)+1)+1)),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FIND(",",G241,FIND(",",G241,FIND(",",G241)+1)+1)-FIND(",",G241,FIND(",",G241)+1)-1)),ConditionValueTable!$A:$A,1,0)),ISERROR(VLOOKUP(TRIM(MID(G241,FIND(",",G241,FIND(",",G241,FIND(",",G241)+1)+1)+1,999)),ConditionValueTable!$A:$A,1,0))),"컨디션밸류없음",
  ""),
)))))</f>
        <v/>
      </c>
      <c r="I241" s="1">
        <v>-1</v>
      </c>
      <c r="J241" s="1">
        <v>0.2</v>
      </c>
      <c r="O241" s="7" t="str">
        <f t="shared" ca="1" si="72"/>
        <v/>
      </c>
      <c r="S241" s="7" t="str">
        <f t="shared" ca="1" si="59"/>
        <v/>
      </c>
    </row>
    <row r="242" spans="1:21" x14ac:dyDescent="0.3">
      <c r="A242" s="1" t="str">
        <f t="shared" si="71"/>
        <v>LP_ImmortalWill_03</v>
      </c>
      <c r="B242" s="1" t="s">
        <v>328</v>
      </c>
      <c r="C242" s="1" t="str">
        <f>IF(ISERROR(VLOOKUP(B242,AffectorValueTable!$A:$A,1,0)),"어펙터밸류없음","")</f>
        <v/>
      </c>
      <c r="D242" s="1">
        <v>3</v>
      </c>
      <c r="E242" s="1" t="str">
        <f>VLOOKUP($B242,AffectorValueTable!$1:$1048576,MATCH(AffectorValueTable!$B$1,AffectorValueTable!$1:$1,0),0)</f>
        <v>ImmortalWill</v>
      </c>
      <c r="H242" s="1" t="str">
        <f>IF(ISBLANK(G242),"",
IF(ISERROR(FIND(",",G242)),
  IF(ISERROR(VLOOKUP(G242,ConditionValueTable!$A:$A,1,0)),"컨디션밸류없음",
  ""),
IF(ISERROR(FIND(",",G242,FIND(",",G242)+1)),
  IF(OR(ISERROR(VLOOKUP(LEFT(G242,FIND(",",G242)-1),ConditionValueTable!$A:$A,1,0)),ISERROR(VLOOKUP(TRIM(MID(G242,FIND(",",G242)+1,999)),ConditionValueTable!$A:$A,1,0))),"컨디션밸류없음",
  ""),
IF(ISERROR(FIND(",",G242,FIND(",",G242,FIND(",",G242)+1)+1)),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+1,999)),ConditionValueTable!$A:$A,1,0))),"컨디션밸류없음",
  ""),
IF(ISERROR(FIND(",",G242,FIND(",",G242,FIND(",",G242,FIND(",",G242)+1)+1)+1)),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FIND(",",G242,FIND(",",G242,FIND(",",G242)+1)+1)-FIND(",",G242,FIND(",",G242)+1)-1)),ConditionValueTable!$A:$A,1,0)),ISERROR(VLOOKUP(TRIM(MID(G242,FIND(",",G242,FIND(",",G242,FIND(",",G242)+1)+1)+1,999)),ConditionValueTable!$A:$A,1,0))),"컨디션밸류없음",
  ""),
)))))</f>
        <v/>
      </c>
      <c r="I242" s="1">
        <v>-1</v>
      </c>
      <c r="J242" s="1">
        <v>0.3</v>
      </c>
      <c r="O242" s="7" t="str">
        <f t="shared" ca="1" si="72"/>
        <v/>
      </c>
      <c r="S242" s="7" t="str">
        <f t="shared" ca="1" si="59"/>
        <v/>
      </c>
    </row>
    <row r="243" spans="1:21" x14ac:dyDescent="0.3">
      <c r="A243" s="1" t="str">
        <f t="shared" si="71"/>
        <v>LP_ImmortalWill_04</v>
      </c>
      <c r="B243" s="1" t="s">
        <v>328</v>
      </c>
      <c r="C243" s="1" t="str">
        <f>IF(ISERROR(VLOOKUP(B243,AffectorValueTable!$A:$A,1,0)),"어펙터밸류없음","")</f>
        <v/>
      </c>
      <c r="D243" s="1">
        <v>4</v>
      </c>
      <c r="E243" s="1" t="str">
        <f>VLOOKUP($B243,AffectorValueTable!$1:$1048576,MATCH(AffectorValueTable!$B$1,AffectorValueTable!$1:$1,0),0)</f>
        <v>ImmortalWill</v>
      </c>
      <c r="H243" s="1" t="str">
        <f>IF(ISBLANK(G243),"",
IF(ISERROR(FIND(",",G243)),
  IF(ISERROR(VLOOKUP(G243,ConditionValueTable!$A:$A,1,0)),"컨디션밸류없음",
  ""),
IF(ISERROR(FIND(",",G243,FIND(",",G243)+1)),
  IF(OR(ISERROR(VLOOKUP(LEFT(G243,FIND(",",G243)-1),ConditionValueTable!$A:$A,1,0)),ISERROR(VLOOKUP(TRIM(MID(G243,FIND(",",G243)+1,999)),ConditionValueTable!$A:$A,1,0))),"컨디션밸류없음",
  ""),
IF(ISERROR(FIND(",",G243,FIND(",",G243,FIND(",",G243)+1)+1)),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+1,999)),ConditionValueTable!$A:$A,1,0))),"컨디션밸류없음",
  ""),
IF(ISERROR(FIND(",",G243,FIND(",",G243,FIND(",",G243,FIND(",",G243)+1)+1)+1)),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FIND(",",G243,FIND(",",G243,FIND(",",G243)+1)+1)-FIND(",",G243,FIND(",",G243)+1)-1)),ConditionValueTable!$A:$A,1,0)),ISERROR(VLOOKUP(TRIM(MID(G243,FIND(",",G243,FIND(",",G243,FIND(",",G243)+1)+1)+1,999)),ConditionValueTable!$A:$A,1,0))),"컨디션밸류없음",
  ""),
)))))</f>
        <v/>
      </c>
      <c r="I243" s="1">
        <v>-1</v>
      </c>
      <c r="J243" s="1">
        <v>0.4</v>
      </c>
      <c r="O243" s="7" t="str">
        <f t="shared" ca="1" si="72"/>
        <v/>
      </c>
      <c r="S243" s="7" t="str">
        <f t="shared" ca="1" si="59"/>
        <v/>
      </c>
    </row>
    <row r="244" spans="1:21" x14ac:dyDescent="0.3">
      <c r="A244" s="1" t="str">
        <f t="shared" si="71"/>
        <v>LP_ImmortalWill_05</v>
      </c>
      <c r="B244" s="1" t="s">
        <v>328</v>
      </c>
      <c r="C244" s="1" t="str">
        <f>IF(ISERROR(VLOOKUP(B244,AffectorValueTable!$A:$A,1,0)),"어펙터밸류없음","")</f>
        <v/>
      </c>
      <c r="D244" s="1">
        <v>5</v>
      </c>
      <c r="E244" s="1" t="str">
        <f>VLOOKUP($B244,AffectorValueTable!$1:$1048576,MATCH(AffectorValueTable!$B$1,AffectorValueTable!$1:$1,0),0)</f>
        <v>ImmortalWill</v>
      </c>
      <c r="H244" s="1" t="str">
        <f>IF(ISBLANK(G244),"",
IF(ISERROR(FIND(",",G244)),
  IF(ISERROR(VLOOKUP(G244,ConditionValueTable!$A:$A,1,0)),"컨디션밸류없음",
  ""),
IF(ISERROR(FIND(",",G244,FIND(",",G244)+1)),
  IF(OR(ISERROR(VLOOKUP(LEFT(G244,FIND(",",G244)-1),ConditionValueTable!$A:$A,1,0)),ISERROR(VLOOKUP(TRIM(MID(G244,FIND(",",G244)+1,999)),ConditionValueTable!$A:$A,1,0))),"컨디션밸류없음",
  ""),
IF(ISERROR(FIND(",",G244,FIND(",",G244,FIND(",",G244)+1)+1)),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+1,999)),ConditionValueTable!$A:$A,1,0))),"컨디션밸류없음",
  ""),
IF(ISERROR(FIND(",",G244,FIND(",",G244,FIND(",",G244,FIND(",",G244)+1)+1)+1)),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FIND(",",G244,FIND(",",G244,FIND(",",G244)+1)+1)-FIND(",",G244,FIND(",",G244)+1)-1)),ConditionValueTable!$A:$A,1,0)),ISERROR(VLOOKUP(TRIM(MID(G244,FIND(",",G244,FIND(",",G244,FIND(",",G244)+1)+1)+1,999)),ConditionValueTable!$A:$A,1,0))),"컨디션밸류없음",
  ""),
)))))</f>
        <v/>
      </c>
      <c r="I244" s="1">
        <v>-1</v>
      </c>
      <c r="J244" s="1">
        <v>0.5</v>
      </c>
      <c r="O244" s="7" t="str">
        <f t="shared" ca="1" si="72"/>
        <v/>
      </c>
      <c r="S244" s="7" t="str">
        <f t="shared" ca="1" si="59"/>
        <v/>
      </c>
    </row>
    <row r="245" spans="1:21" x14ac:dyDescent="0.3">
      <c r="A245" s="1" t="str">
        <f t="shared" ref="A245:A248" si="75">B245&amp;"_"&amp;TEXT(D245,"00")</f>
        <v>LP_ImmortalWill_06</v>
      </c>
      <c r="B245" s="1" t="s">
        <v>328</v>
      </c>
      <c r="C245" s="1" t="str">
        <f>IF(ISERROR(VLOOKUP(B245,AffectorValueTable!$A:$A,1,0)),"어펙터밸류없음","")</f>
        <v/>
      </c>
      <c r="D245" s="1">
        <v>6</v>
      </c>
      <c r="E245" s="1" t="str">
        <f>VLOOKUP($B245,AffectorValueTable!$1:$1048576,MATCH(AffectorValueTable!$B$1,AffectorValueTable!$1:$1,0),0)</f>
        <v>ImmortalWill</v>
      </c>
      <c r="H245" s="1" t="str">
        <f>IF(ISBLANK(G245),"",
IF(ISERROR(FIND(",",G245)),
  IF(ISERROR(VLOOKUP(G245,ConditionValueTable!$A:$A,1,0)),"컨디션밸류없음",
  ""),
IF(ISERROR(FIND(",",G245,FIND(",",G245)+1)),
  IF(OR(ISERROR(VLOOKUP(LEFT(G245,FIND(",",G245)-1),ConditionValueTable!$A:$A,1,0)),ISERROR(VLOOKUP(TRIM(MID(G245,FIND(",",G245)+1,999)),ConditionValueTable!$A:$A,1,0))),"컨디션밸류없음",
  ""),
IF(ISERROR(FIND(",",G245,FIND(",",G245,FIND(",",G245)+1)+1)),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+1,999)),ConditionValueTable!$A:$A,1,0))),"컨디션밸류없음",
  ""),
IF(ISERROR(FIND(",",G245,FIND(",",G245,FIND(",",G245,FIND(",",G245)+1)+1)+1)),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FIND(",",G245,FIND(",",G245,FIND(",",G245)+1)+1)-FIND(",",G245,FIND(",",G245)+1)-1)),ConditionValueTable!$A:$A,1,0)),ISERROR(VLOOKUP(TRIM(MID(G245,FIND(",",G245,FIND(",",G245,FIND(",",G245)+1)+1)+1,999)),ConditionValueTable!$A:$A,1,0))),"컨디션밸류없음",
  ""),
)))))</f>
        <v/>
      </c>
      <c r="I245" s="1">
        <v>-1</v>
      </c>
      <c r="J245" s="1">
        <v>0.6</v>
      </c>
      <c r="O245" s="7" t="str">
        <f t="shared" ref="O245:O248" ca="1" si="76">IF(NOT(ISBLANK(N245)),N245,
IF(ISBLANK(M245),"",
VLOOKUP(M245,OFFSET(INDIRECT("$A:$B"),0,MATCH(M$1&amp;"_Verify",INDIRECT("$1:$1"),0)-1),2,0)
))</f>
        <v/>
      </c>
      <c r="S245" s="7" t="str">
        <f t="shared" ca="1" si="59"/>
        <v/>
      </c>
    </row>
    <row r="246" spans="1:21" x14ac:dyDescent="0.3">
      <c r="A246" s="1" t="str">
        <f t="shared" si="75"/>
        <v>LP_ImmortalWill_07</v>
      </c>
      <c r="B246" s="1" t="s">
        <v>328</v>
      </c>
      <c r="C246" s="1" t="str">
        <f>IF(ISERROR(VLOOKUP(B246,AffectorValueTable!$A:$A,1,0)),"어펙터밸류없음","")</f>
        <v/>
      </c>
      <c r="D246" s="1">
        <v>7</v>
      </c>
      <c r="E246" s="1" t="str">
        <f>VLOOKUP($B246,AffectorValueTable!$1:$1048576,MATCH(AffectorValueTable!$B$1,AffectorValueTable!$1:$1,0),0)</f>
        <v>ImmortalWill</v>
      </c>
      <c r="H246" s="1" t="str">
        <f>IF(ISBLANK(G246),"",
IF(ISERROR(FIND(",",G246)),
  IF(ISERROR(VLOOKUP(G246,ConditionValueTable!$A:$A,1,0)),"컨디션밸류없음",
  ""),
IF(ISERROR(FIND(",",G246,FIND(",",G246)+1)),
  IF(OR(ISERROR(VLOOKUP(LEFT(G246,FIND(",",G246)-1),ConditionValueTable!$A:$A,1,0)),ISERROR(VLOOKUP(TRIM(MID(G246,FIND(",",G246)+1,999)),ConditionValueTable!$A:$A,1,0))),"컨디션밸류없음",
  ""),
IF(ISERROR(FIND(",",G246,FIND(",",G246,FIND(",",G246)+1)+1)),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+1,999)),ConditionValueTable!$A:$A,1,0))),"컨디션밸류없음",
  ""),
IF(ISERROR(FIND(",",G246,FIND(",",G246,FIND(",",G246,FIND(",",G246)+1)+1)+1)),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FIND(",",G246,FIND(",",G246,FIND(",",G246)+1)+1)-FIND(",",G246,FIND(",",G246)+1)-1)),ConditionValueTable!$A:$A,1,0)),ISERROR(VLOOKUP(TRIM(MID(G246,FIND(",",G246,FIND(",",G246,FIND(",",G246)+1)+1)+1,999)),ConditionValueTable!$A:$A,1,0))),"컨디션밸류없음",
  ""),
)))))</f>
        <v/>
      </c>
      <c r="I246" s="1">
        <v>-1</v>
      </c>
      <c r="J246" s="1">
        <v>0.7</v>
      </c>
      <c r="O246" s="7" t="str">
        <f t="shared" ca="1" si="76"/>
        <v/>
      </c>
      <c r="S246" s="7" t="str">
        <f t="shared" ca="1" si="59"/>
        <v/>
      </c>
    </row>
    <row r="247" spans="1:21" x14ac:dyDescent="0.3">
      <c r="A247" s="1" t="str">
        <f t="shared" si="75"/>
        <v>LP_ImmortalWill_08</v>
      </c>
      <c r="B247" s="1" t="s">
        <v>328</v>
      </c>
      <c r="C247" s="1" t="str">
        <f>IF(ISERROR(VLOOKUP(B247,AffectorValueTable!$A:$A,1,0)),"어펙터밸류없음","")</f>
        <v/>
      </c>
      <c r="D247" s="1">
        <v>8</v>
      </c>
      <c r="E247" s="1" t="str">
        <f>VLOOKUP($B247,AffectorValueTable!$1:$1048576,MATCH(AffectorValueTable!$B$1,AffectorValueTable!$1:$1,0),0)</f>
        <v>ImmortalWill</v>
      </c>
      <c r="H247" s="1" t="str">
        <f>IF(ISBLANK(G247),"",
IF(ISERROR(FIND(",",G247)),
  IF(ISERROR(VLOOKUP(G247,ConditionValueTable!$A:$A,1,0)),"컨디션밸류없음",
  ""),
IF(ISERROR(FIND(",",G247,FIND(",",G247)+1)),
  IF(OR(ISERROR(VLOOKUP(LEFT(G247,FIND(",",G247)-1),ConditionValueTable!$A:$A,1,0)),ISERROR(VLOOKUP(TRIM(MID(G247,FIND(",",G247)+1,999)),ConditionValueTable!$A:$A,1,0))),"컨디션밸류없음",
  ""),
IF(ISERROR(FIND(",",G247,FIND(",",G247,FIND(",",G247)+1)+1)),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+1,999)),ConditionValueTable!$A:$A,1,0))),"컨디션밸류없음",
  ""),
IF(ISERROR(FIND(",",G247,FIND(",",G247,FIND(",",G247,FIND(",",G247)+1)+1)+1)),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FIND(",",G247,FIND(",",G247,FIND(",",G247)+1)+1)-FIND(",",G247,FIND(",",G247)+1)-1)),ConditionValueTable!$A:$A,1,0)),ISERROR(VLOOKUP(TRIM(MID(G247,FIND(",",G247,FIND(",",G247,FIND(",",G247)+1)+1)+1,999)),ConditionValueTable!$A:$A,1,0))),"컨디션밸류없음",
  ""),
)))))</f>
        <v/>
      </c>
      <c r="I247" s="1">
        <v>-1</v>
      </c>
      <c r="J247" s="1">
        <v>0.8</v>
      </c>
      <c r="O247" s="7" t="str">
        <f t="shared" ca="1" si="76"/>
        <v/>
      </c>
      <c r="S247" s="7" t="str">
        <f t="shared" ca="1" si="59"/>
        <v/>
      </c>
    </row>
    <row r="248" spans="1:21" x14ac:dyDescent="0.3">
      <c r="A248" s="1" t="str">
        <f t="shared" si="75"/>
        <v>LP_ImmortalWill_09</v>
      </c>
      <c r="B248" s="1" t="s">
        <v>328</v>
      </c>
      <c r="C248" s="1" t="str">
        <f>IF(ISERROR(VLOOKUP(B248,AffectorValueTable!$A:$A,1,0)),"어펙터밸류없음","")</f>
        <v/>
      </c>
      <c r="D248" s="1">
        <v>9</v>
      </c>
      <c r="E248" s="1" t="str">
        <f>VLOOKUP($B248,AffectorValueTable!$1:$1048576,MATCH(AffectorValueTable!$B$1,AffectorValueTable!$1:$1,0),0)</f>
        <v>ImmortalWill</v>
      </c>
      <c r="H248" s="1" t="str">
        <f>IF(ISBLANK(G248),"",
IF(ISERROR(FIND(",",G248)),
  IF(ISERROR(VLOOKUP(G248,ConditionValueTable!$A:$A,1,0)),"컨디션밸류없음",
  ""),
IF(ISERROR(FIND(",",G248,FIND(",",G248)+1)),
  IF(OR(ISERROR(VLOOKUP(LEFT(G248,FIND(",",G248)-1),ConditionValueTable!$A:$A,1,0)),ISERROR(VLOOKUP(TRIM(MID(G248,FIND(",",G248)+1,999)),ConditionValueTable!$A:$A,1,0))),"컨디션밸류없음",
  ""),
IF(ISERROR(FIND(",",G248,FIND(",",G248,FIND(",",G248)+1)+1)),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+1,999)),ConditionValueTable!$A:$A,1,0))),"컨디션밸류없음",
  ""),
IF(ISERROR(FIND(",",G248,FIND(",",G248,FIND(",",G248,FIND(",",G248)+1)+1)+1)),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FIND(",",G248,FIND(",",G248,FIND(",",G248)+1)+1)-FIND(",",G248,FIND(",",G248)+1)-1)),ConditionValueTable!$A:$A,1,0)),ISERROR(VLOOKUP(TRIM(MID(G248,FIND(",",G248,FIND(",",G248,FIND(",",G248)+1)+1)+1,999)),ConditionValueTable!$A:$A,1,0))),"컨디션밸류없음",
  ""),
)))))</f>
        <v/>
      </c>
      <c r="I248" s="1">
        <v>-1</v>
      </c>
      <c r="J248" s="1">
        <v>0.9</v>
      </c>
      <c r="O248" s="7" t="str">
        <f t="shared" ca="1" si="76"/>
        <v/>
      </c>
      <c r="S248" s="7" t="str">
        <f t="shared" ca="1" si="59"/>
        <v/>
      </c>
    </row>
    <row r="249" spans="1:21" x14ac:dyDescent="0.3">
      <c r="A249" s="1" t="str">
        <f t="shared" ref="A249:A271" si="77">B249&amp;"_"&amp;TEXT(D249,"00")</f>
        <v>LP_ImmortalWillBetter_01</v>
      </c>
      <c r="B249" s="1" t="s">
        <v>329</v>
      </c>
      <c r="C249" s="1" t="str">
        <f>IF(ISERROR(VLOOKUP(B249,AffectorValueTable!$A:$A,1,0)),"어펙터밸류없음","")</f>
        <v/>
      </c>
      <c r="D249" s="1">
        <v>1</v>
      </c>
      <c r="E249" s="1" t="str">
        <f>VLOOKUP($B249,AffectorValueTable!$1:$1048576,MATCH(AffectorValueTable!$B$1,AffectorValueTable!$1:$1,0),0)</f>
        <v>ImmortalWill</v>
      </c>
      <c r="H249" s="1" t="str">
        <f>IF(ISBLANK(G249),"",
IF(ISERROR(FIND(",",G249)),
  IF(ISERROR(VLOOKUP(G249,ConditionValueTable!$A:$A,1,0)),"컨디션밸류없음",
  ""),
IF(ISERROR(FIND(",",G249,FIND(",",G249)+1)),
  IF(OR(ISERROR(VLOOKUP(LEFT(G249,FIND(",",G249)-1),ConditionValueTable!$A:$A,1,0)),ISERROR(VLOOKUP(TRIM(MID(G249,FIND(",",G249)+1,999)),ConditionValueTable!$A:$A,1,0))),"컨디션밸류없음",
  ""),
IF(ISERROR(FIND(",",G249,FIND(",",G249,FIND(",",G249)+1)+1)),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+1,999)),ConditionValueTable!$A:$A,1,0))),"컨디션밸류없음",
  ""),
IF(ISERROR(FIND(",",G249,FIND(",",G249,FIND(",",G249,FIND(",",G249)+1)+1)+1)),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FIND(",",G249,FIND(",",G249,FIND(",",G249)+1)+1)-FIND(",",G249,FIND(",",G249)+1)-1)),ConditionValueTable!$A:$A,1,0)),ISERROR(VLOOKUP(TRIM(MID(G249,FIND(",",G249,FIND(",",G249,FIND(",",G249)+1)+1)+1,999)),ConditionValueTable!$A:$A,1,0))),"컨디션밸류없음",
  ""),
)))))</f>
        <v/>
      </c>
      <c r="I249" s="1">
        <v>-1</v>
      </c>
      <c r="J249" s="1">
        <v>0.2</v>
      </c>
      <c r="O249" s="7" t="str">
        <f t="shared" ref="O249:O271" ca="1" si="78">IF(NOT(ISBLANK(N249)),N249,
IF(ISBLANK(M249),"",
VLOOKUP(M249,OFFSET(INDIRECT("$A:$B"),0,MATCH(M$1&amp;"_Verify",INDIRECT("$1:$1"),0)-1),2,0)
))</f>
        <v/>
      </c>
      <c r="S249" s="7" t="str">
        <f t="shared" ca="1" si="59"/>
        <v/>
      </c>
    </row>
    <row r="250" spans="1:21" x14ac:dyDescent="0.3">
      <c r="A250" s="1" t="str">
        <f t="shared" si="77"/>
        <v>LP_ImmortalWillBetter_02</v>
      </c>
      <c r="B250" s="1" t="s">
        <v>329</v>
      </c>
      <c r="C250" s="1" t="str">
        <f>IF(ISERROR(VLOOKUP(B250,AffectorValueTable!$A:$A,1,0)),"어펙터밸류없음","")</f>
        <v/>
      </c>
      <c r="D250" s="1">
        <v>2</v>
      </c>
      <c r="E250" s="1" t="str">
        <f>VLOOKUP($B250,AffectorValueTable!$1:$1048576,MATCH(AffectorValueTable!$B$1,AffectorValueTable!$1:$1,0),0)</f>
        <v>ImmortalWill</v>
      </c>
      <c r="H250" s="1" t="str">
        <f>IF(ISBLANK(G250),"",
IF(ISERROR(FIND(",",G250)),
  IF(ISERROR(VLOOKUP(G250,ConditionValueTable!$A:$A,1,0)),"컨디션밸류없음",
  ""),
IF(ISERROR(FIND(",",G250,FIND(",",G250)+1)),
  IF(OR(ISERROR(VLOOKUP(LEFT(G250,FIND(",",G250)-1),ConditionValueTable!$A:$A,1,0)),ISERROR(VLOOKUP(TRIM(MID(G250,FIND(",",G250)+1,999)),ConditionValueTable!$A:$A,1,0))),"컨디션밸류없음",
  ""),
IF(ISERROR(FIND(",",G250,FIND(",",G250,FIND(",",G250)+1)+1)),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+1,999)),ConditionValueTable!$A:$A,1,0))),"컨디션밸류없음",
  ""),
IF(ISERROR(FIND(",",G250,FIND(",",G250,FIND(",",G250,FIND(",",G250)+1)+1)+1)),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FIND(",",G250,FIND(",",G250,FIND(",",G250)+1)+1)-FIND(",",G250,FIND(",",G250)+1)-1)),ConditionValueTable!$A:$A,1,0)),ISERROR(VLOOKUP(TRIM(MID(G250,FIND(",",G250,FIND(",",G250,FIND(",",G250)+1)+1)+1,999)),ConditionValueTable!$A:$A,1,0))),"컨디션밸류없음",
  ""),
)))))</f>
        <v/>
      </c>
      <c r="I250" s="1">
        <v>-1</v>
      </c>
      <c r="J250" s="1">
        <v>0.4</v>
      </c>
      <c r="O250" s="7" t="str">
        <f t="shared" ca="1" si="78"/>
        <v/>
      </c>
      <c r="S250" s="7" t="str">
        <f t="shared" ca="1" si="59"/>
        <v/>
      </c>
    </row>
    <row r="251" spans="1:21" x14ac:dyDescent="0.3">
      <c r="A251" s="1" t="str">
        <f t="shared" ref="A251:A253" si="79">B251&amp;"_"&amp;TEXT(D251,"00")</f>
        <v>LP_ImmortalWillBetter_03</v>
      </c>
      <c r="B251" s="1" t="s">
        <v>329</v>
      </c>
      <c r="C251" s="1" t="str">
        <f>IF(ISERROR(VLOOKUP(B251,AffectorValueTable!$A:$A,1,0)),"어펙터밸류없음","")</f>
        <v/>
      </c>
      <c r="D251" s="1">
        <v>3</v>
      </c>
      <c r="E251" s="1" t="str">
        <f>VLOOKUP($B251,AffectorValueTable!$1:$1048576,MATCH(AffectorValueTable!$B$1,AffectorValueTable!$1:$1,0),0)</f>
        <v>ImmortalWill</v>
      </c>
      <c r="H251" s="1" t="str">
        <f>IF(ISBLANK(G251),"",
IF(ISERROR(FIND(",",G251)),
  IF(ISERROR(VLOOKUP(G251,ConditionValueTable!$A:$A,1,0)),"컨디션밸류없음",
  ""),
IF(ISERROR(FIND(",",G251,FIND(",",G251)+1)),
  IF(OR(ISERROR(VLOOKUP(LEFT(G251,FIND(",",G251)-1),ConditionValueTable!$A:$A,1,0)),ISERROR(VLOOKUP(TRIM(MID(G251,FIND(",",G251)+1,999)),ConditionValueTable!$A:$A,1,0))),"컨디션밸류없음",
  ""),
IF(ISERROR(FIND(",",G251,FIND(",",G251,FIND(",",G251)+1)+1)),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+1,999)),ConditionValueTable!$A:$A,1,0))),"컨디션밸류없음",
  ""),
IF(ISERROR(FIND(",",G251,FIND(",",G251,FIND(",",G251,FIND(",",G251)+1)+1)+1)),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FIND(",",G251,FIND(",",G251,FIND(",",G251)+1)+1)-FIND(",",G251,FIND(",",G251)+1)-1)),ConditionValueTable!$A:$A,1,0)),ISERROR(VLOOKUP(TRIM(MID(G251,FIND(",",G251,FIND(",",G251,FIND(",",G251)+1)+1)+1,999)),ConditionValueTable!$A:$A,1,0))),"컨디션밸류없음",
  ""),
)))))</f>
        <v/>
      </c>
      <c r="I251" s="1">
        <v>-1</v>
      </c>
      <c r="J251" s="1">
        <v>0.6</v>
      </c>
      <c r="O251" s="7" t="str">
        <f t="shared" ref="O251:O253" ca="1" si="80">IF(NOT(ISBLANK(N251)),N251,
IF(ISBLANK(M251),"",
VLOOKUP(M251,OFFSET(INDIRECT("$A:$B"),0,MATCH(M$1&amp;"_Verify",INDIRECT("$1:$1"),0)-1),2,0)
))</f>
        <v/>
      </c>
      <c r="S251" s="7" t="str">
        <f t="shared" ca="1" si="59"/>
        <v/>
      </c>
    </row>
    <row r="252" spans="1:21" x14ac:dyDescent="0.3">
      <c r="A252" s="1" t="str">
        <f t="shared" si="79"/>
        <v>LP_ImmortalWillBetter_04</v>
      </c>
      <c r="B252" s="1" t="s">
        <v>329</v>
      </c>
      <c r="C252" s="1" t="str">
        <f>IF(ISERROR(VLOOKUP(B252,AffectorValueTable!$A:$A,1,0)),"어펙터밸류없음","")</f>
        <v/>
      </c>
      <c r="D252" s="1">
        <v>4</v>
      </c>
      <c r="E252" s="1" t="str">
        <f>VLOOKUP($B252,AffectorValueTable!$1:$1048576,MATCH(AffectorValueTable!$B$1,AffectorValueTable!$1:$1,0),0)</f>
        <v>ImmortalWill</v>
      </c>
      <c r="H252" s="1" t="str">
        <f>IF(ISBLANK(G252),"",
IF(ISERROR(FIND(",",G252)),
  IF(ISERROR(VLOOKUP(G252,ConditionValueTable!$A:$A,1,0)),"컨디션밸류없음",
  ""),
IF(ISERROR(FIND(",",G252,FIND(",",G252)+1)),
  IF(OR(ISERROR(VLOOKUP(LEFT(G252,FIND(",",G252)-1),ConditionValueTable!$A:$A,1,0)),ISERROR(VLOOKUP(TRIM(MID(G252,FIND(",",G252)+1,999)),ConditionValueTable!$A:$A,1,0))),"컨디션밸류없음",
  ""),
IF(ISERROR(FIND(",",G252,FIND(",",G252,FIND(",",G252)+1)+1)),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+1,999)),ConditionValueTable!$A:$A,1,0))),"컨디션밸류없음",
  ""),
IF(ISERROR(FIND(",",G252,FIND(",",G252,FIND(",",G252,FIND(",",G252)+1)+1)+1)),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FIND(",",G252,FIND(",",G252,FIND(",",G252)+1)+1)-FIND(",",G252,FIND(",",G252)+1)-1)),ConditionValueTable!$A:$A,1,0)),ISERROR(VLOOKUP(TRIM(MID(G252,FIND(",",G252,FIND(",",G252,FIND(",",G252)+1)+1)+1,999)),ConditionValueTable!$A:$A,1,0))),"컨디션밸류없음",
  ""),
)))))</f>
        <v/>
      </c>
      <c r="I252" s="1">
        <v>-1</v>
      </c>
      <c r="J252" s="1">
        <v>0.8</v>
      </c>
      <c r="O252" s="7" t="str">
        <f t="shared" ca="1" si="80"/>
        <v/>
      </c>
      <c r="S252" s="7" t="str">
        <f t="shared" ca="1" si="59"/>
        <v/>
      </c>
    </row>
    <row r="253" spans="1:21" x14ac:dyDescent="0.3">
      <c r="A253" s="1" t="str">
        <f t="shared" si="79"/>
        <v>LP_ImmortalWillBetter_05</v>
      </c>
      <c r="B253" s="1" t="s">
        <v>329</v>
      </c>
      <c r="C253" s="1" t="str">
        <f>IF(ISERROR(VLOOKUP(B253,AffectorValueTable!$A:$A,1,0)),"어펙터밸류없음","")</f>
        <v/>
      </c>
      <c r="D253" s="1">
        <v>5</v>
      </c>
      <c r="E253" s="1" t="str">
        <f>VLOOKUP($B253,AffectorValueTable!$1:$1048576,MATCH(AffectorValueTable!$B$1,AffectorValueTable!$1:$1,0),0)</f>
        <v>ImmortalWill</v>
      </c>
      <c r="H253" s="1" t="str">
        <f>IF(ISBLANK(G253),"",
IF(ISERROR(FIND(",",G253)),
  IF(ISERROR(VLOOKUP(G253,ConditionValueTable!$A:$A,1,0)),"컨디션밸류없음",
  ""),
IF(ISERROR(FIND(",",G253,FIND(",",G253)+1)),
  IF(OR(ISERROR(VLOOKUP(LEFT(G253,FIND(",",G253)-1),ConditionValueTable!$A:$A,1,0)),ISERROR(VLOOKUP(TRIM(MID(G253,FIND(",",G253)+1,999)),ConditionValueTable!$A:$A,1,0))),"컨디션밸류없음",
  ""),
IF(ISERROR(FIND(",",G253,FIND(",",G253,FIND(",",G253)+1)+1)),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+1,999)),ConditionValueTable!$A:$A,1,0))),"컨디션밸류없음",
  ""),
IF(ISERROR(FIND(",",G253,FIND(",",G253,FIND(",",G253,FIND(",",G253)+1)+1)+1)),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FIND(",",G253,FIND(",",G253,FIND(",",G253)+1)+1)-FIND(",",G253,FIND(",",G253)+1)-1)),ConditionValueTable!$A:$A,1,0)),ISERROR(VLOOKUP(TRIM(MID(G253,FIND(",",G253,FIND(",",G253,FIND(",",G253)+1)+1)+1,999)),ConditionValueTable!$A:$A,1,0))),"컨디션밸류없음",
  ""),
)))))</f>
        <v/>
      </c>
      <c r="I253" s="1">
        <v>-1</v>
      </c>
      <c r="J253" s="1">
        <v>1</v>
      </c>
      <c r="O253" s="7" t="str">
        <f t="shared" ca="1" si="80"/>
        <v/>
      </c>
      <c r="S253" s="7" t="str">
        <f t="shared" ca="1" si="59"/>
        <v/>
      </c>
    </row>
    <row r="254" spans="1:21" x14ac:dyDescent="0.3">
      <c r="A254" s="1" t="str">
        <f t="shared" si="77"/>
        <v>LP_HealAreaOnEncounter_01</v>
      </c>
      <c r="B254" s="1" t="s">
        <v>380</v>
      </c>
      <c r="C254" s="1" t="str">
        <f>IF(ISERROR(VLOOKUP(B254,AffectorValueTable!$A:$A,1,0)),"어펙터밸류없음","")</f>
        <v/>
      </c>
      <c r="D254" s="1">
        <v>1</v>
      </c>
      <c r="E254" s="1" t="str">
        <f>VLOOKUP($B254,AffectorValueTable!$1:$1048576,MATCH(AffectorValueTable!$B$1,AffectorValueTable!$1:$1,0),0)</f>
        <v>CallAffectorValue</v>
      </c>
      <c r="H254" s="1" t="str">
        <f>IF(ISBLANK(G254),"",
IF(ISERROR(FIND(",",G254)),
  IF(ISERROR(VLOOKUP(G254,ConditionValueTable!$A:$A,1,0)),"컨디션밸류없음",
  ""),
IF(ISERROR(FIND(",",G254,FIND(",",G254)+1)),
  IF(OR(ISERROR(VLOOKUP(LEFT(G254,FIND(",",G254)-1),ConditionValueTable!$A:$A,1,0)),ISERROR(VLOOKUP(TRIM(MID(G254,FIND(",",G254)+1,999)),ConditionValueTable!$A:$A,1,0))),"컨디션밸류없음",
  ""),
IF(ISERROR(FIND(",",G254,FIND(",",G254,FIND(",",G254)+1)+1)),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+1,999)),ConditionValueTable!$A:$A,1,0))),"컨디션밸류없음",
  ""),
IF(ISERROR(FIND(",",G254,FIND(",",G254,FIND(",",G254,FIND(",",G254)+1)+1)+1)),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FIND(",",G254,FIND(",",G254,FIND(",",G254)+1)+1)-FIND(",",G254,FIND(",",G254)+1)-1)),ConditionValueTable!$A:$A,1,0)),ISERROR(VLOOKUP(TRIM(MID(G254,FIND(",",G254,FIND(",",G254,FIND(",",G254)+1)+1)+1,999)),ConditionValueTable!$A:$A,1,0))),"컨디션밸류없음",
  ""),
)))))</f>
        <v/>
      </c>
      <c r="I254" s="1">
        <v>-1</v>
      </c>
      <c r="O254" s="7" t="str">
        <f t="shared" ca="1" si="78"/>
        <v/>
      </c>
      <c r="Q254" s="1" t="s">
        <v>383</v>
      </c>
      <c r="S254" s="7">
        <f t="shared" ca="1" si="59"/>
        <v>1</v>
      </c>
      <c r="U254" s="1" t="s">
        <v>381</v>
      </c>
    </row>
    <row r="255" spans="1:21" x14ac:dyDescent="0.3">
      <c r="A255" s="1" t="str">
        <f t="shared" si="77"/>
        <v>LP_HealAreaOnEncounter_02</v>
      </c>
      <c r="B255" s="1" t="s">
        <v>380</v>
      </c>
      <c r="C255" s="1" t="str">
        <f>IF(ISERROR(VLOOKUP(B255,AffectorValueTable!$A:$A,1,0)),"어펙터밸류없음","")</f>
        <v/>
      </c>
      <c r="D255" s="1">
        <v>2</v>
      </c>
      <c r="E255" s="1" t="str">
        <f>VLOOKUP($B255,AffectorValueTable!$1:$1048576,MATCH(AffectorValueTable!$B$1,AffectorValueTable!$1:$1,0),0)</f>
        <v>CallAffectorValue</v>
      </c>
      <c r="H255" s="1" t="str">
        <f>IF(ISBLANK(G255),"",
IF(ISERROR(FIND(",",G255)),
  IF(ISERROR(VLOOKUP(G255,ConditionValueTable!$A:$A,1,0)),"컨디션밸류없음",
  ""),
IF(ISERROR(FIND(",",G255,FIND(",",G255)+1)),
  IF(OR(ISERROR(VLOOKUP(LEFT(G255,FIND(",",G255)-1),ConditionValueTable!$A:$A,1,0)),ISERROR(VLOOKUP(TRIM(MID(G255,FIND(",",G255)+1,999)),ConditionValueTable!$A:$A,1,0))),"컨디션밸류없음",
  ""),
IF(ISERROR(FIND(",",G255,FIND(",",G255,FIND(",",G255)+1)+1)),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+1,999)),ConditionValueTable!$A:$A,1,0))),"컨디션밸류없음",
  ""),
IF(ISERROR(FIND(",",G255,FIND(",",G255,FIND(",",G255,FIND(",",G255)+1)+1)+1)),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FIND(",",G255,FIND(",",G255,FIND(",",G255)+1)+1)-FIND(",",G255,FIND(",",G255)+1)-1)),ConditionValueTable!$A:$A,1,0)),ISERROR(VLOOKUP(TRIM(MID(G255,FIND(",",G255,FIND(",",G255,FIND(",",G255)+1)+1)+1,999)),ConditionValueTable!$A:$A,1,0))),"컨디션밸류없음",
  ""),
)))))</f>
        <v/>
      </c>
      <c r="I255" s="1">
        <v>-1</v>
      </c>
      <c r="O255" s="7" t="str">
        <f t="shared" ca="1" si="78"/>
        <v/>
      </c>
      <c r="Q255" s="1" t="s">
        <v>383</v>
      </c>
      <c r="S255" s="7">
        <f t="shared" ca="1" si="59"/>
        <v>1</v>
      </c>
      <c r="U255" s="1" t="s">
        <v>381</v>
      </c>
    </row>
    <row r="256" spans="1:21" x14ac:dyDescent="0.3">
      <c r="A256" s="1" t="str">
        <f t="shared" si="77"/>
        <v>LP_HealAreaOnEncounter_03</v>
      </c>
      <c r="B256" s="1" t="s">
        <v>380</v>
      </c>
      <c r="C256" s="1" t="str">
        <f>IF(ISERROR(VLOOKUP(B256,AffectorValueTable!$A:$A,1,0)),"어펙터밸류없음","")</f>
        <v/>
      </c>
      <c r="D256" s="1">
        <v>3</v>
      </c>
      <c r="E256" s="1" t="str">
        <f>VLOOKUP($B256,AffectorValueTable!$1:$1048576,MATCH(AffectorValueTable!$B$1,AffectorValueTable!$1:$1,0),0)</f>
        <v>CallAffectorValue</v>
      </c>
      <c r="H256" s="1" t="str">
        <f>IF(ISBLANK(G256),"",
IF(ISERROR(FIND(",",G256)),
  IF(ISERROR(VLOOKUP(G256,ConditionValueTable!$A:$A,1,0)),"컨디션밸류없음",
  ""),
IF(ISERROR(FIND(",",G256,FIND(",",G256)+1)),
  IF(OR(ISERROR(VLOOKUP(LEFT(G256,FIND(",",G256)-1),ConditionValueTable!$A:$A,1,0)),ISERROR(VLOOKUP(TRIM(MID(G256,FIND(",",G256)+1,999)),ConditionValueTable!$A:$A,1,0))),"컨디션밸류없음",
  ""),
IF(ISERROR(FIND(",",G256,FIND(",",G256,FIND(",",G256)+1)+1)),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+1,999)),ConditionValueTable!$A:$A,1,0))),"컨디션밸류없음",
  ""),
IF(ISERROR(FIND(",",G256,FIND(",",G256,FIND(",",G256,FIND(",",G256)+1)+1)+1)),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FIND(",",G256,FIND(",",G256,FIND(",",G256)+1)+1)-FIND(",",G256,FIND(",",G256)+1)-1)),ConditionValueTable!$A:$A,1,0)),ISERROR(VLOOKUP(TRIM(MID(G256,FIND(",",G256,FIND(",",G256,FIND(",",G256)+1)+1)+1,999)),ConditionValueTable!$A:$A,1,0))),"컨디션밸류없음",
  ""),
)))))</f>
        <v/>
      </c>
      <c r="I256" s="1">
        <v>-1</v>
      </c>
      <c r="O256" s="7" t="str">
        <f t="shared" ca="1" si="78"/>
        <v/>
      </c>
      <c r="Q256" s="1" t="s">
        <v>383</v>
      </c>
      <c r="S256" s="7">
        <f t="shared" ca="1" si="59"/>
        <v>1</v>
      </c>
      <c r="U256" s="1" t="s">
        <v>381</v>
      </c>
    </row>
    <row r="257" spans="1:21" x14ac:dyDescent="0.3">
      <c r="A257" s="1" t="str">
        <f t="shared" si="77"/>
        <v>LP_HealAreaOnEncounter_04</v>
      </c>
      <c r="B257" s="1" t="s">
        <v>380</v>
      </c>
      <c r="C257" s="1" t="str">
        <f>IF(ISERROR(VLOOKUP(B257,AffectorValueTable!$A:$A,1,0)),"어펙터밸류없음","")</f>
        <v/>
      </c>
      <c r="D257" s="1">
        <v>4</v>
      </c>
      <c r="E257" s="1" t="str">
        <f>VLOOKUP($B257,AffectorValueTable!$1:$1048576,MATCH(AffectorValueTable!$B$1,AffectorValueTable!$1:$1,0),0)</f>
        <v>CallAffectorValue</v>
      </c>
      <c r="H257" s="1" t="str">
        <f>IF(ISBLANK(G257),"",
IF(ISERROR(FIND(",",G257)),
  IF(ISERROR(VLOOKUP(G257,ConditionValueTable!$A:$A,1,0)),"컨디션밸류없음",
  ""),
IF(ISERROR(FIND(",",G257,FIND(",",G257)+1)),
  IF(OR(ISERROR(VLOOKUP(LEFT(G257,FIND(",",G257)-1),ConditionValueTable!$A:$A,1,0)),ISERROR(VLOOKUP(TRIM(MID(G257,FIND(",",G257)+1,999)),ConditionValueTable!$A:$A,1,0))),"컨디션밸류없음",
  ""),
IF(ISERROR(FIND(",",G257,FIND(",",G257,FIND(",",G257)+1)+1)),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+1,999)),ConditionValueTable!$A:$A,1,0))),"컨디션밸류없음",
  ""),
IF(ISERROR(FIND(",",G257,FIND(",",G257,FIND(",",G257,FIND(",",G257)+1)+1)+1)),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FIND(",",G257,FIND(",",G257,FIND(",",G257)+1)+1)-FIND(",",G257,FIND(",",G257)+1)-1)),ConditionValueTable!$A:$A,1,0)),ISERROR(VLOOKUP(TRIM(MID(G257,FIND(",",G257,FIND(",",G257,FIND(",",G257)+1)+1)+1,999)),ConditionValueTable!$A:$A,1,0))),"컨디션밸류없음",
  ""),
)))))</f>
        <v/>
      </c>
      <c r="I257" s="1">
        <v>-1</v>
      </c>
      <c r="O257" s="7" t="str">
        <f t="shared" ca="1" si="78"/>
        <v/>
      </c>
      <c r="Q257" s="1" t="s">
        <v>383</v>
      </c>
      <c r="S257" s="7">
        <f t="shared" ca="1" si="59"/>
        <v>1</v>
      </c>
      <c r="U257" s="1" t="s">
        <v>381</v>
      </c>
    </row>
    <row r="258" spans="1:21" x14ac:dyDescent="0.3">
      <c r="A258" s="1" t="str">
        <f t="shared" si="77"/>
        <v>LP_HealAreaOnEncounter_05</v>
      </c>
      <c r="B258" s="1" t="s">
        <v>380</v>
      </c>
      <c r="C258" s="1" t="str">
        <f>IF(ISERROR(VLOOKUP(B258,AffectorValueTable!$A:$A,1,0)),"어펙터밸류없음","")</f>
        <v/>
      </c>
      <c r="D258" s="1">
        <v>5</v>
      </c>
      <c r="E258" s="1" t="str">
        <f>VLOOKUP($B258,AffectorValueTable!$1:$1048576,MATCH(AffectorValueTable!$B$1,AffectorValueTable!$1:$1,0),0)</f>
        <v>CallAffectorValue</v>
      </c>
      <c r="H258" s="1" t="str">
        <f>IF(ISBLANK(G258),"",
IF(ISERROR(FIND(",",G258)),
  IF(ISERROR(VLOOKUP(G258,ConditionValueTable!$A:$A,1,0)),"컨디션밸류없음",
  ""),
IF(ISERROR(FIND(",",G258,FIND(",",G258)+1)),
  IF(OR(ISERROR(VLOOKUP(LEFT(G258,FIND(",",G258)-1),ConditionValueTable!$A:$A,1,0)),ISERROR(VLOOKUP(TRIM(MID(G258,FIND(",",G258)+1,999)),ConditionValueTable!$A:$A,1,0))),"컨디션밸류없음",
  ""),
IF(ISERROR(FIND(",",G258,FIND(",",G258,FIND(",",G258)+1)+1)),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+1,999)),ConditionValueTable!$A:$A,1,0))),"컨디션밸류없음",
  ""),
IF(ISERROR(FIND(",",G258,FIND(",",G258,FIND(",",G258,FIND(",",G258)+1)+1)+1)),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FIND(",",G258,FIND(",",G258,FIND(",",G258)+1)+1)-FIND(",",G258,FIND(",",G258)+1)-1)),ConditionValueTable!$A:$A,1,0)),ISERROR(VLOOKUP(TRIM(MID(G258,FIND(",",G258,FIND(",",G258,FIND(",",G258)+1)+1)+1,999)),ConditionValueTable!$A:$A,1,0))),"컨디션밸류없음",
  ""),
)))))</f>
        <v/>
      </c>
      <c r="I258" s="1">
        <v>-1</v>
      </c>
      <c r="O258" s="7" t="str">
        <f t="shared" ca="1" si="78"/>
        <v/>
      </c>
      <c r="Q258" s="1" t="s">
        <v>383</v>
      </c>
      <c r="S258" s="7">
        <f t="shared" ca="1" si="59"/>
        <v>1</v>
      </c>
      <c r="U258" s="1" t="s">
        <v>381</v>
      </c>
    </row>
    <row r="259" spans="1:21" x14ac:dyDescent="0.3">
      <c r="A259" s="1" t="str">
        <f t="shared" si="77"/>
        <v>LP_HealAreaOnEncounter_06</v>
      </c>
      <c r="B259" s="1" t="s">
        <v>380</v>
      </c>
      <c r="C259" s="1" t="str">
        <f>IF(ISERROR(VLOOKUP(B259,AffectorValueTable!$A:$A,1,0)),"어펙터밸류없음","")</f>
        <v/>
      </c>
      <c r="D259" s="1">
        <v>6</v>
      </c>
      <c r="E259" s="1" t="str">
        <f>VLOOKUP($B259,AffectorValueTable!$1:$1048576,MATCH(AffectorValueTable!$B$1,AffectorValueTable!$1:$1,0),0)</f>
        <v>CallAffectorValue</v>
      </c>
      <c r="H259" s="1" t="str">
        <f>IF(ISBLANK(G259),"",
IF(ISERROR(FIND(",",G259)),
  IF(ISERROR(VLOOKUP(G259,ConditionValueTable!$A:$A,1,0)),"컨디션밸류없음",
  ""),
IF(ISERROR(FIND(",",G259,FIND(",",G259)+1)),
  IF(OR(ISERROR(VLOOKUP(LEFT(G259,FIND(",",G259)-1),ConditionValueTable!$A:$A,1,0)),ISERROR(VLOOKUP(TRIM(MID(G259,FIND(",",G259)+1,999)),ConditionValueTable!$A:$A,1,0))),"컨디션밸류없음",
  ""),
IF(ISERROR(FIND(",",G259,FIND(",",G259,FIND(",",G259)+1)+1)),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+1,999)),ConditionValueTable!$A:$A,1,0))),"컨디션밸류없음",
  ""),
IF(ISERROR(FIND(",",G259,FIND(",",G259,FIND(",",G259,FIND(",",G259)+1)+1)+1)),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FIND(",",G259,FIND(",",G259,FIND(",",G259)+1)+1)-FIND(",",G259,FIND(",",G259)+1)-1)),ConditionValueTable!$A:$A,1,0)),ISERROR(VLOOKUP(TRIM(MID(G259,FIND(",",G259,FIND(",",G259,FIND(",",G259)+1)+1)+1,999)),ConditionValueTable!$A:$A,1,0))),"컨디션밸류없음",
  ""),
)))))</f>
        <v/>
      </c>
      <c r="I259" s="1">
        <v>-1</v>
      </c>
      <c r="O259" s="7" t="str">
        <f t="shared" ca="1" si="78"/>
        <v/>
      </c>
      <c r="Q259" s="1" t="s">
        <v>383</v>
      </c>
      <c r="S259" s="7">
        <f t="shared" ca="1" si="59"/>
        <v>1</v>
      </c>
      <c r="U259" s="1" t="s">
        <v>381</v>
      </c>
    </row>
    <row r="260" spans="1:21" x14ac:dyDescent="0.3">
      <c r="A260" s="1" t="str">
        <f t="shared" si="77"/>
        <v>LP_HealAreaOnEncounter_CreateHit_01</v>
      </c>
      <c r="B260" s="1" t="s">
        <v>381</v>
      </c>
      <c r="C260" s="1" t="str">
        <f>IF(ISERROR(VLOOKUP(B260,AffectorValueTable!$A:$A,1,0)),"어펙터밸류없음","")</f>
        <v/>
      </c>
      <c r="D260" s="1">
        <v>1</v>
      </c>
      <c r="E260" s="1" t="str">
        <f>VLOOKUP($B260,AffectorValueTable!$1:$1048576,MATCH(AffectorValueTable!$B$1,AffectorValueTable!$1:$1,0),0)</f>
        <v>CreateHitObject</v>
      </c>
      <c r="H260" s="1" t="str">
        <f>IF(ISBLANK(G260),"",
IF(ISERROR(FIND(",",G260)),
  IF(ISERROR(VLOOKUP(G260,ConditionValueTable!$A:$A,1,0)),"컨디션밸류없음",
  ""),
IF(ISERROR(FIND(",",G260,FIND(",",G260)+1)),
  IF(OR(ISERROR(VLOOKUP(LEFT(G260,FIND(",",G260)-1),ConditionValueTable!$A:$A,1,0)),ISERROR(VLOOKUP(TRIM(MID(G260,FIND(",",G260)+1,999)),ConditionValueTable!$A:$A,1,0))),"컨디션밸류없음",
  ""),
IF(ISERROR(FIND(",",G260,FIND(",",G260,FIND(",",G260)+1)+1)),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+1,999)),ConditionValueTable!$A:$A,1,0))),"컨디션밸류없음",
  ""),
IF(ISERROR(FIND(",",G260,FIND(",",G260,FIND(",",G260,FIND(",",G260)+1)+1)+1)),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FIND(",",G260,FIND(",",G260,FIND(",",G260)+1)+1)-FIND(",",G260,FIND(",",G260)+1)-1)),ConditionValueTable!$A:$A,1,0)),ISERROR(VLOOKUP(TRIM(MID(G260,FIND(",",G260,FIND(",",G260,FIND(",",G260)+1)+1)+1,999)),ConditionValueTable!$A:$A,1,0))),"컨디션밸류없음",
  ""),
)))))</f>
        <v/>
      </c>
      <c r="O260" s="7" t="str">
        <f t="shared" ca="1" si="78"/>
        <v/>
      </c>
      <c r="S260" s="7" t="str">
        <f t="shared" ca="1" si="59"/>
        <v/>
      </c>
      <c r="T260" s="1" t="s">
        <v>384</v>
      </c>
    </row>
    <row r="261" spans="1:21" x14ac:dyDescent="0.3">
      <c r="A261" s="1" t="str">
        <f t="shared" si="77"/>
        <v>LP_HealAreaOnEncounter_CreateHit_02</v>
      </c>
      <c r="B261" s="1" t="s">
        <v>381</v>
      </c>
      <c r="C261" s="1" t="str">
        <f>IF(ISERROR(VLOOKUP(B261,AffectorValueTable!$A:$A,1,0)),"어펙터밸류없음","")</f>
        <v/>
      </c>
      <c r="D261" s="1">
        <v>2</v>
      </c>
      <c r="E261" s="1" t="str">
        <f>VLOOKUP($B261,AffectorValueTable!$1:$1048576,MATCH(AffectorValueTable!$B$1,AffectorValueTable!$1:$1,0),0)</f>
        <v>CreateHitObject</v>
      </c>
      <c r="H261" s="1" t="str">
        <f>IF(ISBLANK(G261),"",
IF(ISERROR(FIND(",",G261)),
  IF(ISERROR(VLOOKUP(G261,ConditionValueTable!$A:$A,1,0)),"컨디션밸류없음",
  ""),
IF(ISERROR(FIND(",",G261,FIND(",",G261)+1)),
  IF(OR(ISERROR(VLOOKUP(LEFT(G261,FIND(",",G261)-1),ConditionValueTable!$A:$A,1,0)),ISERROR(VLOOKUP(TRIM(MID(G261,FIND(",",G261)+1,999)),ConditionValueTable!$A:$A,1,0))),"컨디션밸류없음",
  ""),
IF(ISERROR(FIND(",",G261,FIND(",",G261,FIND(",",G261)+1)+1)),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+1,999)),ConditionValueTable!$A:$A,1,0))),"컨디션밸류없음",
  ""),
IF(ISERROR(FIND(",",G261,FIND(",",G261,FIND(",",G261,FIND(",",G261)+1)+1)+1)),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FIND(",",G261,FIND(",",G261,FIND(",",G261)+1)+1)-FIND(",",G261,FIND(",",G261)+1)-1)),ConditionValueTable!$A:$A,1,0)),ISERROR(VLOOKUP(TRIM(MID(G261,FIND(",",G261,FIND(",",G261,FIND(",",G261)+1)+1)+1,999)),ConditionValueTable!$A:$A,1,0))),"컨디션밸류없음",
  ""),
)))))</f>
        <v/>
      </c>
      <c r="O261" s="7" t="str">
        <f t="shared" ca="1" si="78"/>
        <v/>
      </c>
      <c r="S261" s="7" t="str">
        <f t="shared" ca="1" si="59"/>
        <v/>
      </c>
      <c r="T261" s="1" t="s">
        <v>384</v>
      </c>
    </row>
    <row r="262" spans="1:21" x14ac:dyDescent="0.3">
      <c r="A262" s="1" t="str">
        <f t="shared" si="77"/>
        <v>LP_HealAreaOnEncounter_CreateHit_03</v>
      </c>
      <c r="B262" s="1" t="s">
        <v>381</v>
      </c>
      <c r="C262" s="1" t="str">
        <f>IF(ISERROR(VLOOKUP(B262,AffectorValueTable!$A:$A,1,0)),"어펙터밸류없음","")</f>
        <v/>
      </c>
      <c r="D262" s="1">
        <v>3</v>
      </c>
      <c r="E262" s="1" t="str">
        <f>VLOOKUP($B262,AffectorValueTable!$1:$1048576,MATCH(AffectorValueTable!$B$1,AffectorValueTable!$1:$1,0),0)</f>
        <v>CreateHitObject</v>
      </c>
      <c r="H262" s="1" t="str">
        <f>IF(ISBLANK(G262),"",
IF(ISERROR(FIND(",",G262)),
  IF(ISERROR(VLOOKUP(G262,ConditionValueTable!$A:$A,1,0)),"컨디션밸류없음",
  ""),
IF(ISERROR(FIND(",",G262,FIND(",",G262)+1)),
  IF(OR(ISERROR(VLOOKUP(LEFT(G262,FIND(",",G262)-1),ConditionValueTable!$A:$A,1,0)),ISERROR(VLOOKUP(TRIM(MID(G262,FIND(",",G262)+1,999)),ConditionValueTable!$A:$A,1,0))),"컨디션밸류없음",
  ""),
IF(ISERROR(FIND(",",G262,FIND(",",G262,FIND(",",G262)+1)+1)),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+1,999)),ConditionValueTable!$A:$A,1,0))),"컨디션밸류없음",
  ""),
IF(ISERROR(FIND(",",G262,FIND(",",G262,FIND(",",G262,FIND(",",G262)+1)+1)+1)),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FIND(",",G262,FIND(",",G262,FIND(",",G262)+1)+1)-FIND(",",G262,FIND(",",G262)+1)-1)),ConditionValueTable!$A:$A,1,0)),ISERROR(VLOOKUP(TRIM(MID(G262,FIND(",",G262,FIND(",",G262,FIND(",",G262)+1)+1)+1,999)),ConditionValueTable!$A:$A,1,0))),"컨디션밸류없음",
  ""),
)))))</f>
        <v/>
      </c>
      <c r="O262" s="7" t="str">
        <f t="shared" ca="1" si="78"/>
        <v/>
      </c>
      <c r="S262" s="7" t="str">
        <f t="shared" ca="1" si="59"/>
        <v/>
      </c>
      <c r="T262" s="1" t="s">
        <v>384</v>
      </c>
    </row>
    <row r="263" spans="1:21" x14ac:dyDescent="0.3">
      <c r="A263" s="1" t="str">
        <f t="shared" si="77"/>
        <v>LP_HealAreaOnEncounter_CreateHit_04</v>
      </c>
      <c r="B263" s="1" t="s">
        <v>381</v>
      </c>
      <c r="C263" s="1" t="str">
        <f>IF(ISERROR(VLOOKUP(B263,AffectorValueTable!$A:$A,1,0)),"어펙터밸류없음","")</f>
        <v/>
      </c>
      <c r="D263" s="1">
        <v>4</v>
      </c>
      <c r="E263" s="1" t="str">
        <f>VLOOKUP($B263,AffectorValueTable!$1:$1048576,MATCH(AffectorValueTable!$B$1,AffectorValueTable!$1:$1,0),0)</f>
        <v>CreateHitObject</v>
      </c>
      <c r="H263" s="1" t="str">
        <f>IF(ISBLANK(G263),"",
IF(ISERROR(FIND(",",G263)),
  IF(ISERROR(VLOOKUP(G263,ConditionValueTable!$A:$A,1,0)),"컨디션밸류없음",
  ""),
IF(ISERROR(FIND(",",G263,FIND(",",G263)+1)),
  IF(OR(ISERROR(VLOOKUP(LEFT(G263,FIND(",",G263)-1),ConditionValueTable!$A:$A,1,0)),ISERROR(VLOOKUP(TRIM(MID(G263,FIND(",",G263)+1,999)),ConditionValueTable!$A:$A,1,0))),"컨디션밸류없음",
  ""),
IF(ISERROR(FIND(",",G263,FIND(",",G263,FIND(",",G263)+1)+1)),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+1,999)),ConditionValueTable!$A:$A,1,0))),"컨디션밸류없음",
  ""),
IF(ISERROR(FIND(",",G263,FIND(",",G263,FIND(",",G263,FIND(",",G263)+1)+1)+1)),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FIND(",",G263,FIND(",",G263,FIND(",",G263)+1)+1)-FIND(",",G263,FIND(",",G263)+1)-1)),ConditionValueTable!$A:$A,1,0)),ISERROR(VLOOKUP(TRIM(MID(G263,FIND(",",G263,FIND(",",G263,FIND(",",G263)+1)+1)+1,999)),ConditionValueTable!$A:$A,1,0))),"컨디션밸류없음",
  ""),
)))))</f>
        <v/>
      </c>
      <c r="O263" s="7" t="str">
        <f t="shared" ca="1" si="78"/>
        <v/>
      </c>
      <c r="S263" s="7" t="str">
        <f t="shared" ca="1" si="59"/>
        <v/>
      </c>
      <c r="T263" s="1" t="s">
        <v>384</v>
      </c>
    </row>
    <row r="264" spans="1:21" x14ac:dyDescent="0.3">
      <c r="A264" s="1" t="str">
        <f t="shared" si="77"/>
        <v>LP_HealAreaOnEncounter_CreateHit_05</v>
      </c>
      <c r="B264" s="1" t="s">
        <v>381</v>
      </c>
      <c r="C264" s="1" t="str">
        <f>IF(ISERROR(VLOOKUP(B264,AffectorValueTable!$A:$A,1,0)),"어펙터밸류없음","")</f>
        <v/>
      </c>
      <c r="D264" s="1">
        <v>5</v>
      </c>
      <c r="E264" s="1" t="str">
        <f>VLOOKUP($B264,AffectorValueTable!$1:$1048576,MATCH(AffectorValueTable!$B$1,AffectorValueTable!$1:$1,0),0)</f>
        <v>CreateHitObject</v>
      </c>
      <c r="H264" s="1" t="str">
        <f>IF(ISBLANK(G264),"",
IF(ISERROR(FIND(",",G264)),
  IF(ISERROR(VLOOKUP(G264,ConditionValueTable!$A:$A,1,0)),"컨디션밸류없음",
  ""),
IF(ISERROR(FIND(",",G264,FIND(",",G264)+1)),
  IF(OR(ISERROR(VLOOKUP(LEFT(G264,FIND(",",G264)-1),ConditionValueTable!$A:$A,1,0)),ISERROR(VLOOKUP(TRIM(MID(G264,FIND(",",G264)+1,999)),ConditionValueTable!$A:$A,1,0))),"컨디션밸류없음",
  ""),
IF(ISERROR(FIND(",",G264,FIND(",",G264,FIND(",",G264)+1)+1)),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+1,999)),ConditionValueTable!$A:$A,1,0))),"컨디션밸류없음",
  ""),
IF(ISERROR(FIND(",",G264,FIND(",",G264,FIND(",",G264,FIND(",",G264)+1)+1)+1)),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FIND(",",G264,FIND(",",G264,FIND(",",G264)+1)+1)-FIND(",",G264,FIND(",",G264)+1)-1)),ConditionValueTable!$A:$A,1,0)),ISERROR(VLOOKUP(TRIM(MID(G264,FIND(",",G264,FIND(",",G264,FIND(",",G264)+1)+1)+1,999)),ConditionValueTable!$A:$A,1,0))),"컨디션밸류없음",
  ""),
)))))</f>
        <v/>
      </c>
      <c r="O264" s="7" t="str">
        <f t="shared" ca="1" si="78"/>
        <v/>
      </c>
      <c r="S264" s="7" t="str">
        <f t="shared" ca="1" si="59"/>
        <v/>
      </c>
      <c r="T264" s="1" t="s">
        <v>384</v>
      </c>
    </row>
    <row r="265" spans="1:21" x14ac:dyDescent="0.3">
      <c r="A265" s="1" t="str">
        <f t="shared" si="77"/>
        <v>LP_HealAreaOnEncounter_CreateHit_06</v>
      </c>
      <c r="B265" s="1" t="s">
        <v>381</v>
      </c>
      <c r="C265" s="1" t="str">
        <f>IF(ISERROR(VLOOKUP(B265,AffectorValueTable!$A:$A,1,0)),"어펙터밸류없음","")</f>
        <v/>
      </c>
      <c r="D265" s="1">
        <v>6</v>
      </c>
      <c r="E265" s="1" t="str">
        <f>VLOOKUP($B265,AffectorValueTable!$1:$1048576,MATCH(AffectorValueTable!$B$1,AffectorValueTable!$1:$1,0),0)</f>
        <v>CreateHitObject</v>
      </c>
      <c r="H265" s="1" t="str">
        <f>IF(ISBLANK(G265),"",
IF(ISERROR(FIND(",",G265)),
  IF(ISERROR(VLOOKUP(G265,ConditionValueTable!$A:$A,1,0)),"컨디션밸류없음",
  ""),
IF(ISERROR(FIND(",",G265,FIND(",",G265)+1)),
  IF(OR(ISERROR(VLOOKUP(LEFT(G265,FIND(",",G265)-1),ConditionValueTable!$A:$A,1,0)),ISERROR(VLOOKUP(TRIM(MID(G265,FIND(",",G265)+1,999)),ConditionValueTable!$A:$A,1,0))),"컨디션밸류없음",
  ""),
IF(ISERROR(FIND(",",G265,FIND(",",G265,FIND(",",G265)+1)+1)),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+1,999)),ConditionValueTable!$A:$A,1,0))),"컨디션밸류없음",
  ""),
IF(ISERROR(FIND(",",G265,FIND(",",G265,FIND(",",G265,FIND(",",G265)+1)+1)+1)),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FIND(",",G265,FIND(",",G265,FIND(",",G265)+1)+1)-FIND(",",G265,FIND(",",G265)+1)-1)),ConditionValueTable!$A:$A,1,0)),ISERROR(VLOOKUP(TRIM(MID(G265,FIND(",",G265,FIND(",",G265,FIND(",",G265)+1)+1)+1,999)),ConditionValueTable!$A:$A,1,0))),"컨디션밸류없음",
  ""),
)))))</f>
        <v/>
      </c>
      <c r="O265" s="7" t="str">
        <f t="shared" ca="1" si="78"/>
        <v/>
      </c>
      <c r="S265" s="7" t="str">
        <f t="shared" ca="1" si="59"/>
        <v/>
      </c>
      <c r="T265" s="1" t="s">
        <v>384</v>
      </c>
    </row>
    <row r="266" spans="1:21" x14ac:dyDescent="0.3">
      <c r="A266" s="1" t="str">
        <f t="shared" si="77"/>
        <v>LP_HealAreaOnEncounter_CH_Heal_01</v>
      </c>
      <c r="B266" s="1" t="s">
        <v>385</v>
      </c>
      <c r="C266" s="1" t="str">
        <f>IF(ISERROR(VLOOKUP(B266,AffectorValueTable!$A:$A,1,0)),"어펙터밸류없음","")</f>
        <v/>
      </c>
      <c r="D266" s="1">
        <v>1</v>
      </c>
      <c r="E266" s="1" t="str">
        <f>VLOOKUP($B266,AffectorValueTable!$1:$1048576,MATCH(AffectorValueTable!$B$1,AffectorValueTable!$1:$1,0),0)</f>
        <v>Heal</v>
      </c>
      <c r="H266" s="1" t="str">
        <f>IF(ISBLANK(G266),"",
IF(ISERROR(FIND(",",G266)),
  IF(ISERROR(VLOOKUP(G266,ConditionValueTable!$A:$A,1,0)),"컨디션밸류없음",
  ""),
IF(ISERROR(FIND(",",G266,FIND(",",G266)+1)),
  IF(OR(ISERROR(VLOOKUP(LEFT(G266,FIND(",",G266)-1),ConditionValueTable!$A:$A,1,0)),ISERROR(VLOOKUP(TRIM(MID(G266,FIND(",",G266)+1,999)),ConditionValueTable!$A:$A,1,0))),"컨디션밸류없음",
  ""),
IF(ISERROR(FIND(",",G266,FIND(",",G266,FIND(",",G266)+1)+1)),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+1,999)),ConditionValueTable!$A:$A,1,0))),"컨디션밸류없음",
  ""),
IF(ISERROR(FIND(",",G266,FIND(",",G266,FIND(",",G266,FIND(",",G266)+1)+1)+1)),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FIND(",",G266,FIND(",",G266,FIND(",",G266)+1)+1)-FIND(",",G266,FIND(",",G266)+1)-1)),ConditionValueTable!$A:$A,1,0)),ISERROR(VLOOKUP(TRIM(MID(G266,FIND(",",G266,FIND(",",G266,FIND(",",G266)+1)+1)+1,999)),ConditionValueTable!$A:$A,1,0))),"컨디션밸류없음",
  ""),
)))))</f>
        <v/>
      </c>
      <c r="K266" s="1">
        <v>2.5000000000000001E-2</v>
      </c>
      <c r="O266" s="7" t="str">
        <f t="shared" ca="1" si="78"/>
        <v/>
      </c>
      <c r="S266" s="7" t="str">
        <f t="shared" ref="S266:S271" ca="1" si="81">IF(NOT(ISBLANK(R266)),R266,
IF(ISBLANK(Q266),"",
VLOOKUP(Q266,OFFSET(INDIRECT("$A:$B"),0,MATCH(Q$1&amp;"_Verify",INDIRECT("$1:$1"),0)-1),2,0)
))</f>
        <v/>
      </c>
    </row>
    <row r="267" spans="1:21" x14ac:dyDescent="0.3">
      <c r="A267" s="1" t="str">
        <f t="shared" si="77"/>
        <v>LP_HealAreaOnEncounter_CH_Heal_02</v>
      </c>
      <c r="B267" s="1" t="s">
        <v>385</v>
      </c>
      <c r="C267" s="1" t="str">
        <f>IF(ISERROR(VLOOKUP(B267,AffectorValueTable!$A:$A,1,0)),"어펙터밸류없음","")</f>
        <v/>
      </c>
      <c r="D267" s="1">
        <v>2</v>
      </c>
      <c r="E267" s="1" t="str">
        <f>VLOOKUP($B267,AffectorValueTable!$1:$1048576,MATCH(AffectorValueTable!$B$1,AffectorValueTable!$1:$1,0),0)</f>
        <v>Heal</v>
      </c>
      <c r="H267" s="1" t="str">
        <f>IF(ISBLANK(G267),"",
IF(ISERROR(FIND(",",G267)),
  IF(ISERROR(VLOOKUP(G267,ConditionValueTable!$A:$A,1,0)),"컨디션밸류없음",
  ""),
IF(ISERROR(FIND(",",G267,FIND(",",G267)+1)),
  IF(OR(ISERROR(VLOOKUP(LEFT(G267,FIND(",",G267)-1),ConditionValueTable!$A:$A,1,0)),ISERROR(VLOOKUP(TRIM(MID(G267,FIND(",",G267)+1,999)),ConditionValueTable!$A:$A,1,0))),"컨디션밸류없음",
  ""),
IF(ISERROR(FIND(",",G267,FIND(",",G267,FIND(",",G267)+1)+1)),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+1,999)),ConditionValueTable!$A:$A,1,0))),"컨디션밸류없음",
  ""),
IF(ISERROR(FIND(",",G267,FIND(",",G267,FIND(",",G267,FIND(",",G267)+1)+1)+1)),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FIND(",",G267,FIND(",",G267,FIND(",",G267)+1)+1)-FIND(",",G267,FIND(",",G267)+1)-1)),ConditionValueTable!$A:$A,1,0)),ISERROR(VLOOKUP(TRIM(MID(G267,FIND(",",G267,FIND(",",G267,FIND(",",G267)+1)+1)+1,999)),ConditionValueTable!$A:$A,1,0))),"컨디션밸류없음",
  ""),
)))))</f>
        <v/>
      </c>
      <c r="K267" s="1">
        <v>0.03</v>
      </c>
      <c r="O267" s="7" t="str">
        <f t="shared" ca="1" si="78"/>
        <v/>
      </c>
      <c r="S267" s="7" t="str">
        <f t="shared" ca="1" si="81"/>
        <v/>
      </c>
    </row>
    <row r="268" spans="1:21" x14ac:dyDescent="0.3">
      <c r="A268" s="1" t="str">
        <f t="shared" si="77"/>
        <v>LP_HealAreaOnEncounter_CH_Heal_03</v>
      </c>
      <c r="B268" s="1" t="s">
        <v>385</v>
      </c>
      <c r="C268" s="1" t="str">
        <f>IF(ISERROR(VLOOKUP(B268,AffectorValueTable!$A:$A,1,0)),"어펙터밸류없음","")</f>
        <v/>
      </c>
      <c r="D268" s="1">
        <v>3</v>
      </c>
      <c r="E268" s="1" t="str">
        <f>VLOOKUP($B268,AffectorValueTable!$1:$1048576,MATCH(AffectorValueTable!$B$1,AffectorValueTable!$1:$1,0),0)</f>
        <v>Heal</v>
      </c>
      <c r="H268" s="1" t="str">
        <f>IF(ISBLANK(G268),"",
IF(ISERROR(FIND(",",G268)),
  IF(ISERROR(VLOOKUP(G268,ConditionValueTable!$A:$A,1,0)),"컨디션밸류없음",
  ""),
IF(ISERROR(FIND(",",G268,FIND(",",G268)+1)),
  IF(OR(ISERROR(VLOOKUP(LEFT(G268,FIND(",",G268)-1),ConditionValueTable!$A:$A,1,0)),ISERROR(VLOOKUP(TRIM(MID(G268,FIND(",",G268)+1,999)),ConditionValueTable!$A:$A,1,0))),"컨디션밸류없음",
  ""),
IF(ISERROR(FIND(",",G268,FIND(",",G268,FIND(",",G268)+1)+1)),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+1,999)),ConditionValueTable!$A:$A,1,0))),"컨디션밸류없음",
  ""),
IF(ISERROR(FIND(",",G268,FIND(",",G268,FIND(",",G268,FIND(",",G268)+1)+1)+1)),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FIND(",",G268,FIND(",",G268,FIND(",",G268)+1)+1)-FIND(",",G268,FIND(",",G268)+1)-1)),ConditionValueTable!$A:$A,1,0)),ISERROR(VLOOKUP(TRIM(MID(G268,FIND(",",G268,FIND(",",G268,FIND(",",G268)+1)+1)+1,999)),ConditionValueTable!$A:$A,1,0))),"컨디션밸류없음",
  ""),
)))))</f>
        <v/>
      </c>
      <c r="K268" s="1">
        <v>3.5000000000000003E-2</v>
      </c>
      <c r="O268" s="7" t="str">
        <f t="shared" ca="1" si="78"/>
        <v/>
      </c>
      <c r="S268" s="7" t="str">
        <f t="shared" ca="1" si="81"/>
        <v/>
      </c>
    </row>
    <row r="269" spans="1:21" x14ac:dyDescent="0.3">
      <c r="A269" s="1" t="str">
        <f t="shared" si="77"/>
        <v>LP_HealAreaOnEncounter_CH_Heal_04</v>
      </c>
      <c r="B269" s="1" t="s">
        <v>385</v>
      </c>
      <c r="C269" s="1" t="str">
        <f>IF(ISERROR(VLOOKUP(B269,AffectorValueTable!$A:$A,1,0)),"어펙터밸류없음","")</f>
        <v/>
      </c>
      <c r="D269" s="1">
        <v>4</v>
      </c>
      <c r="E269" s="1" t="str">
        <f>VLOOKUP($B269,AffectorValueTable!$1:$1048576,MATCH(AffectorValueTable!$B$1,AffectorValueTable!$1:$1,0),0)</f>
        <v>Heal</v>
      </c>
      <c r="H269" s="1" t="str">
        <f>IF(ISBLANK(G269),"",
IF(ISERROR(FIND(",",G269)),
  IF(ISERROR(VLOOKUP(G269,ConditionValueTable!$A:$A,1,0)),"컨디션밸류없음",
  ""),
IF(ISERROR(FIND(",",G269,FIND(",",G269)+1)),
  IF(OR(ISERROR(VLOOKUP(LEFT(G269,FIND(",",G269)-1),ConditionValueTable!$A:$A,1,0)),ISERROR(VLOOKUP(TRIM(MID(G269,FIND(",",G269)+1,999)),ConditionValueTable!$A:$A,1,0))),"컨디션밸류없음",
  ""),
IF(ISERROR(FIND(",",G269,FIND(",",G269,FIND(",",G269)+1)+1)),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+1,999)),ConditionValueTable!$A:$A,1,0))),"컨디션밸류없음",
  ""),
IF(ISERROR(FIND(",",G269,FIND(",",G269,FIND(",",G269,FIND(",",G269)+1)+1)+1)),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FIND(",",G269,FIND(",",G269,FIND(",",G269)+1)+1)-FIND(",",G269,FIND(",",G269)+1)-1)),ConditionValueTable!$A:$A,1,0)),ISERROR(VLOOKUP(TRIM(MID(G269,FIND(",",G269,FIND(",",G269,FIND(",",G269)+1)+1)+1,999)),ConditionValueTable!$A:$A,1,0))),"컨디션밸류없음",
  ""),
)))))</f>
        <v/>
      </c>
      <c r="K269" s="1">
        <v>0.04</v>
      </c>
      <c r="O269" s="7" t="str">
        <f t="shared" ca="1" si="78"/>
        <v/>
      </c>
      <c r="S269" s="7" t="str">
        <f t="shared" ca="1" si="81"/>
        <v/>
      </c>
    </row>
    <row r="270" spans="1:21" x14ac:dyDescent="0.3">
      <c r="A270" s="1" t="str">
        <f t="shared" si="77"/>
        <v>LP_HealAreaOnEncounter_CH_Heal_05</v>
      </c>
      <c r="B270" s="1" t="s">
        <v>385</v>
      </c>
      <c r="C270" s="1" t="str">
        <f>IF(ISERROR(VLOOKUP(B270,AffectorValueTable!$A:$A,1,0)),"어펙터밸류없음","")</f>
        <v/>
      </c>
      <c r="D270" s="1">
        <v>5</v>
      </c>
      <c r="E270" s="1" t="str">
        <f>VLOOKUP($B270,AffectorValueTable!$1:$1048576,MATCH(AffectorValueTable!$B$1,AffectorValueTable!$1:$1,0),0)</f>
        <v>Heal</v>
      </c>
      <c r="H270" s="1" t="str">
        <f>IF(ISBLANK(G270),"",
IF(ISERROR(FIND(",",G270)),
  IF(ISERROR(VLOOKUP(G270,ConditionValueTable!$A:$A,1,0)),"컨디션밸류없음",
  ""),
IF(ISERROR(FIND(",",G270,FIND(",",G270)+1)),
  IF(OR(ISERROR(VLOOKUP(LEFT(G270,FIND(",",G270)-1),ConditionValueTable!$A:$A,1,0)),ISERROR(VLOOKUP(TRIM(MID(G270,FIND(",",G270)+1,999)),ConditionValueTable!$A:$A,1,0))),"컨디션밸류없음",
  ""),
IF(ISERROR(FIND(",",G270,FIND(",",G270,FIND(",",G270)+1)+1)),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+1,999)),ConditionValueTable!$A:$A,1,0))),"컨디션밸류없음",
  ""),
IF(ISERROR(FIND(",",G270,FIND(",",G270,FIND(",",G270,FIND(",",G270)+1)+1)+1)),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FIND(",",G270,FIND(",",G270,FIND(",",G270)+1)+1)-FIND(",",G270,FIND(",",G270)+1)-1)),ConditionValueTable!$A:$A,1,0)),ISERROR(VLOOKUP(TRIM(MID(G270,FIND(",",G270,FIND(",",G270,FIND(",",G270)+1)+1)+1,999)),ConditionValueTable!$A:$A,1,0))),"컨디션밸류없음",
  ""),
)))))</f>
        <v/>
      </c>
      <c r="K270" s="1">
        <v>4.4999999999999998E-2</v>
      </c>
      <c r="O270" s="7" t="str">
        <f t="shared" ca="1" si="78"/>
        <v/>
      </c>
      <c r="S270" s="7" t="str">
        <f t="shared" ca="1" si="81"/>
        <v/>
      </c>
    </row>
    <row r="271" spans="1:21" x14ac:dyDescent="0.3">
      <c r="A271" s="1" t="str">
        <f t="shared" si="77"/>
        <v>LP_HealAreaOnEncounter_CH_Heal_06</v>
      </c>
      <c r="B271" s="1" t="s">
        <v>385</v>
      </c>
      <c r="C271" s="1" t="str">
        <f>IF(ISERROR(VLOOKUP(B271,AffectorValueTable!$A:$A,1,0)),"어펙터밸류없음","")</f>
        <v/>
      </c>
      <c r="D271" s="1">
        <v>6</v>
      </c>
      <c r="E271" s="1" t="str">
        <f>VLOOKUP($B271,AffectorValueTable!$1:$1048576,MATCH(AffectorValueTable!$B$1,AffectorValueTable!$1:$1,0),0)</f>
        <v>Heal</v>
      </c>
      <c r="H271" s="1" t="str">
        <f>IF(ISBLANK(G271),"",
IF(ISERROR(FIND(",",G271)),
  IF(ISERROR(VLOOKUP(G271,ConditionValueTable!$A:$A,1,0)),"컨디션밸류없음",
  ""),
IF(ISERROR(FIND(",",G271,FIND(",",G271)+1)),
  IF(OR(ISERROR(VLOOKUP(LEFT(G271,FIND(",",G271)-1),ConditionValueTable!$A:$A,1,0)),ISERROR(VLOOKUP(TRIM(MID(G271,FIND(",",G271)+1,999)),ConditionValueTable!$A:$A,1,0))),"컨디션밸류없음",
  ""),
IF(ISERROR(FIND(",",G271,FIND(",",G271,FIND(",",G271)+1)+1)),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+1,999)),ConditionValueTable!$A:$A,1,0))),"컨디션밸류없음",
  ""),
IF(ISERROR(FIND(",",G271,FIND(",",G271,FIND(",",G271,FIND(",",G271)+1)+1)+1)),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FIND(",",G271,FIND(",",G271,FIND(",",G271)+1)+1)-FIND(",",G271,FIND(",",G271)+1)-1)),ConditionValueTable!$A:$A,1,0)),ISERROR(VLOOKUP(TRIM(MID(G271,FIND(",",G271,FIND(",",G271,FIND(",",G271)+1)+1)+1,999)),ConditionValueTable!$A:$A,1,0))),"컨디션밸류없음",
  ""),
)))))</f>
        <v/>
      </c>
      <c r="K271" s="1">
        <v>0.05</v>
      </c>
      <c r="O271" s="7" t="str">
        <f t="shared" ca="1" si="78"/>
        <v/>
      </c>
      <c r="S271" s="7" t="str">
        <f t="shared" ca="1" si="81"/>
        <v/>
      </c>
    </row>
    <row r="272" spans="1:21" x14ac:dyDescent="0.3">
      <c r="A272" s="1" t="str">
        <f t="shared" ref="A272:A295" si="82">B272&amp;"_"&amp;TEXT(D272,"00")</f>
        <v>LP_MoveSpeedUpOnAttacked_01</v>
      </c>
      <c r="B272" s="1" t="s">
        <v>330</v>
      </c>
      <c r="C272" s="1" t="str">
        <f>IF(ISERROR(VLOOKUP(B272,AffectorValueTable!$A:$A,1,0)),"어펙터밸류없음","")</f>
        <v/>
      </c>
      <c r="D272" s="1">
        <v>1</v>
      </c>
      <c r="E272" s="1" t="str">
        <f>VLOOKUP($B272,AffectorValueTable!$1:$1048576,MATCH(AffectorValueTable!$B$1,AffectorValueTable!$1:$1,0),0)</f>
        <v>CallAffectorValue</v>
      </c>
      <c r="H272" s="1" t="str">
        <f>IF(ISBLANK(G272),"",
IF(ISERROR(FIND(",",G272)),
  IF(ISERROR(VLOOKUP(G272,ConditionValueTable!$A:$A,1,0)),"컨디션밸류없음",
  ""),
IF(ISERROR(FIND(",",G272,FIND(",",G272)+1)),
  IF(OR(ISERROR(VLOOKUP(LEFT(G272,FIND(",",G272)-1),ConditionValueTable!$A:$A,1,0)),ISERROR(VLOOKUP(TRIM(MID(G272,FIND(",",G272)+1,999)),ConditionValueTable!$A:$A,1,0))),"컨디션밸류없음",
  ""),
IF(ISERROR(FIND(",",G272,FIND(",",G272,FIND(",",G272)+1)+1)),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+1,999)),ConditionValueTable!$A:$A,1,0))),"컨디션밸류없음",
  ""),
IF(ISERROR(FIND(",",G272,FIND(",",G272,FIND(",",G272,FIND(",",G272)+1)+1)+1)),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FIND(",",G272,FIND(",",G272,FIND(",",G272)+1)+1)-FIND(",",G272,FIND(",",G272)+1)-1)),ConditionValueTable!$A:$A,1,0)),ISERROR(VLOOKUP(TRIM(MID(G272,FIND(",",G272,FIND(",",G272,FIND(",",G272)+1)+1)+1,999)),ConditionValueTable!$A:$A,1,0))),"컨디션밸류없음",
  ""),
)))))</f>
        <v/>
      </c>
      <c r="I272" s="1">
        <v>-1</v>
      </c>
      <c r="O272" s="7" t="str">
        <f t="shared" ref="O272:O295" ca="1" si="83">IF(NOT(ISBLANK(N272)),N272,
IF(ISBLANK(M272),"",
VLOOKUP(M272,OFFSET(INDIRECT("$A:$B"),0,MATCH(M$1&amp;"_Verify",INDIRECT("$1:$1"),0)-1),2,0)
))</f>
        <v/>
      </c>
      <c r="Q272" s="1" t="s">
        <v>229</v>
      </c>
      <c r="S272" s="7">
        <f t="shared" ref="S272:S295" ca="1" si="84">IF(NOT(ISBLANK(R272)),R272,
IF(ISBLANK(Q272),"",
VLOOKUP(Q272,OFFSET(INDIRECT("$A:$B"),0,MATCH(Q$1&amp;"_Verify",INDIRECT("$1:$1"),0)-1),2,0)
))</f>
        <v>4</v>
      </c>
      <c r="U272" s="1" t="s">
        <v>332</v>
      </c>
    </row>
    <row r="273" spans="1:23" x14ac:dyDescent="0.3">
      <c r="A273" s="1" t="str">
        <f t="shared" si="82"/>
        <v>LP_MoveSpeedUpOnAttacked_02</v>
      </c>
      <c r="B273" s="1" t="s">
        <v>330</v>
      </c>
      <c r="C273" s="1" t="str">
        <f>IF(ISERROR(VLOOKUP(B273,AffectorValueTable!$A:$A,1,0)),"어펙터밸류없음","")</f>
        <v/>
      </c>
      <c r="D273" s="1">
        <v>2</v>
      </c>
      <c r="E273" s="1" t="str">
        <f>VLOOKUP($B273,AffectorValueTable!$1:$1048576,MATCH(AffectorValueTable!$B$1,AffectorValueTable!$1:$1,0),0)</f>
        <v>CallAffectorValue</v>
      </c>
      <c r="H273" s="1" t="str">
        <f>IF(ISBLANK(G273),"",
IF(ISERROR(FIND(",",G273)),
  IF(ISERROR(VLOOKUP(G273,ConditionValueTable!$A:$A,1,0)),"컨디션밸류없음",
  ""),
IF(ISERROR(FIND(",",G273,FIND(",",G273)+1)),
  IF(OR(ISERROR(VLOOKUP(LEFT(G273,FIND(",",G273)-1),ConditionValueTable!$A:$A,1,0)),ISERROR(VLOOKUP(TRIM(MID(G273,FIND(",",G273)+1,999)),ConditionValueTable!$A:$A,1,0))),"컨디션밸류없음",
  ""),
IF(ISERROR(FIND(",",G273,FIND(",",G273,FIND(",",G273)+1)+1)),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+1,999)),ConditionValueTable!$A:$A,1,0))),"컨디션밸류없음",
  ""),
IF(ISERROR(FIND(",",G273,FIND(",",G273,FIND(",",G273,FIND(",",G273)+1)+1)+1)),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FIND(",",G273,FIND(",",G273,FIND(",",G273)+1)+1)-FIND(",",G273,FIND(",",G273)+1)-1)),ConditionValueTable!$A:$A,1,0)),ISERROR(VLOOKUP(TRIM(MID(G273,FIND(",",G273,FIND(",",G273,FIND(",",G273)+1)+1)+1,999)),ConditionValueTable!$A:$A,1,0))),"컨디션밸류없음",
  ""),
)))))</f>
        <v/>
      </c>
      <c r="I273" s="1">
        <v>-1</v>
      </c>
      <c r="O273" s="7" t="str">
        <f t="shared" ca="1" si="83"/>
        <v/>
      </c>
      <c r="Q273" s="1" t="s">
        <v>229</v>
      </c>
      <c r="S273" s="7">
        <f t="shared" ca="1" si="84"/>
        <v>4</v>
      </c>
      <c r="U273" s="1" t="s">
        <v>332</v>
      </c>
    </row>
    <row r="274" spans="1:23" x14ac:dyDescent="0.3">
      <c r="A274" s="1" t="str">
        <f t="shared" si="82"/>
        <v>LP_MoveSpeedUpOnAttacked_03</v>
      </c>
      <c r="B274" s="1" t="s">
        <v>330</v>
      </c>
      <c r="C274" s="1" t="str">
        <f>IF(ISERROR(VLOOKUP(B274,AffectorValueTable!$A:$A,1,0)),"어펙터밸류없음","")</f>
        <v/>
      </c>
      <c r="D274" s="1">
        <v>3</v>
      </c>
      <c r="E274" s="1" t="str">
        <f>VLOOKUP($B274,AffectorValueTable!$1:$1048576,MATCH(AffectorValueTable!$B$1,AffectorValueTable!$1:$1,0),0)</f>
        <v>CallAffectorValue</v>
      </c>
      <c r="H274" s="1" t="str">
        <f>IF(ISBLANK(G274),"",
IF(ISERROR(FIND(",",G274)),
  IF(ISERROR(VLOOKUP(G274,ConditionValueTable!$A:$A,1,0)),"컨디션밸류없음",
  ""),
IF(ISERROR(FIND(",",G274,FIND(",",G274)+1)),
  IF(OR(ISERROR(VLOOKUP(LEFT(G274,FIND(",",G274)-1),ConditionValueTable!$A:$A,1,0)),ISERROR(VLOOKUP(TRIM(MID(G274,FIND(",",G274)+1,999)),ConditionValueTable!$A:$A,1,0))),"컨디션밸류없음",
  ""),
IF(ISERROR(FIND(",",G274,FIND(",",G274,FIND(",",G274)+1)+1)),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+1,999)),ConditionValueTable!$A:$A,1,0))),"컨디션밸류없음",
  ""),
IF(ISERROR(FIND(",",G274,FIND(",",G274,FIND(",",G274,FIND(",",G274)+1)+1)+1)),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FIND(",",G274,FIND(",",G274,FIND(",",G274)+1)+1)-FIND(",",G274,FIND(",",G274)+1)-1)),ConditionValueTable!$A:$A,1,0)),ISERROR(VLOOKUP(TRIM(MID(G274,FIND(",",G274,FIND(",",G274,FIND(",",G274)+1)+1)+1,999)),ConditionValueTable!$A:$A,1,0))),"컨디션밸류없음",
  ""),
)))))</f>
        <v/>
      </c>
      <c r="I274" s="1">
        <v>-1</v>
      </c>
      <c r="O274" s="7" t="str">
        <f t="shared" ca="1" si="83"/>
        <v/>
      </c>
      <c r="Q274" s="1" t="s">
        <v>229</v>
      </c>
      <c r="S274" s="7">
        <f t="shared" ca="1" si="84"/>
        <v>4</v>
      </c>
      <c r="U274" s="1" t="s">
        <v>332</v>
      </c>
    </row>
    <row r="275" spans="1:23" x14ac:dyDescent="0.3">
      <c r="A275" s="1" t="str">
        <f t="shared" si="82"/>
        <v>LP_MoveSpeedUpOnAttacked_04</v>
      </c>
      <c r="B275" s="1" t="s">
        <v>330</v>
      </c>
      <c r="C275" s="1" t="str">
        <f>IF(ISERROR(VLOOKUP(B275,AffectorValueTable!$A:$A,1,0)),"어펙터밸류없음","")</f>
        <v/>
      </c>
      <c r="D275" s="1">
        <v>4</v>
      </c>
      <c r="E275" s="1" t="str">
        <f>VLOOKUP($B275,AffectorValueTable!$1:$1048576,MATCH(AffectorValueTable!$B$1,AffectorValueTable!$1:$1,0),0)</f>
        <v>CallAffectorValue</v>
      </c>
      <c r="H275" s="1" t="str">
        <f>IF(ISBLANK(G275),"",
IF(ISERROR(FIND(",",G275)),
  IF(ISERROR(VLOOKUP(G275,ConditionValueTable!$A:$A,1,0)),"컨디션밸류없음",
  ""),
IF(ISERROR(FIND(",",G275,FIND(",",G275)+1)),
  IF(OR(ISERROR(VLOOKUP(LEFT(G275,FIND(",",G275)-1),ConditionValueTable!$A:$A,1,0)),ISERROR(VLOOKUP(TRIM(MID(G275,FIND(",",G275)+1,999)),ConditionValueTable!$A:$A,1,0))),"컨디션밸류없음",
  ""),
IF(ISERROR(FIND(",",G275,FIND(",",G275,FIND(",",G275)+1)+1)),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+1,999)),ConditionValueTable!$A:$A,1,0))),"컨디션밸류없음",
  ""),
IF(ISERROR(FIND(",",G275,FIND(",",G275,FIND(",",G275,FIND(",",G275)+1)+1)+1)),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FIND(",",G275,FIND(",",G275,FIND(",",G275)+1)+1)-FIND(",",G275,FIND(",",G275)+1)-1)),ConditionValueTable!$A:$A,1,0)),ISERROR(VLOOKUP(TRIM(MID(G275,FIND(",",G275,FIND(",",G275,FIND(",",G275)+1)+1)+1,999)),ConditionValueTable!$A:$A,1,0))),"컨디션밸류없음",
  ""),
)))))</f>
        <v/>
      </c>
      <c r="I275" s="1">
        <v>-1</v>
      </c>
      <c r="O275" s="7" t="str">
        <f t="shared" ca="1" si="83"/>
        <v/>
      </c>
      <c r="Q275" s="1" t="s">
        <v>229</v>
      </c>
      <c r="S275" s="7">
        <f t="shared" ca="1" si="84"/>
        <v>4</v>
      </c>
      <c r="U275" s="1" t="s">
        <v>332</v>
      </c>
    </row>
    <row r="276" spans="1:23" x14ac:dyDescent="0.3">
      <c r="A276" s="1" t="str">
        <f t="shared" si="82"/>
        <v>LP_MoveSpeedUpOnAttacked_05</v>
      </c>
      <c r="B276" s="1" t="s">
        <v>330</v>
      </c>
      <c r="C276" s="1" t="str">
        <f>IF(ISERROR(VLOOKUP(B276,AffectorValueTable!$A:$A,1,0)),"어펙터밸류없음","")</f>
        <v/>
      </c>
      <c r="D276" s="1">
        <v>5</v>
      </c>
      <c r="E276" s="1" t="str">
        <f>VLOOKUP($B276,AffectorValueTable!$1:$1048576,MATCH(AffectorValueTable!$B$1,AffectorValueTable!$1:$1,0),0)</f>
        <v>CallAffectorValue</v>
      </c>
      <c r="H276" s="1" t="str">
        <f>IF(ISBLANK(G276),"",
IF(ISERROR(FIND(",",G276)),
  IF(ISERROR(VLOOKUP(G276,ConditionValueTable!$A:$A,1,0)),"컨디션밸류없음",
  ""),
IF(ISERROR(FIND(",",G276,FIND(",",G276)+1)),
  IF(OR(ISERROR(VLOOKUP(LEFT(G276,FIND(",",G276)-1),ConditionValueTable!$A:$A,1,0)),ISERROR(VLOOKUP(TRIM(MID(G276,FIND(",",G276)+1,999)),ConditionValueTable!$A:$A,1,0))),"컨디션밸류없음",
  ""),
IF(ISERROR(FIND(",",G276,FIND(",",G276,FIND(",",G276)+1)+1)),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+1,999)),ConditionValueTable!$A:$A,1,0))),"컨디션밸류없음",
  ""),
IF(ISERROR(FIND(",",G276,FIND(",",G276,FIND(",",G276,FIND(",",G276)+1)+1)+1)),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FIND(",",G276,FIND(",",G276,FIND(",",G276)+1)+1)-FIND(",",G276,FIND(",",G276)+1)-1)),ConditionValueTable!$A:$A,1,0)),ISERROR(VLOOKUP(TRIM(MID(G276,FIND(",",G276,FIND(",",G276,FIND(",",G276)+1)+1)+1,999)),ConditionValueTable!$A:$A,1,0))),"컨디션밸류없음",
  ""),
)))))</f>
        <v/>
      </c>
      <c r="I276" s="1">
        <v>-1</v>
      </c>
      <c r="O276" s="7" t="str">
        <f t="shared" ca="1" si="83"/>
        <v/>
      </c>
      <c r="Q276" s="1" t="s">
        <v>229</v>
      </c>
      <c r="S276" s="7">
        <f t="shared" ca="1" si="84"/>
        <v>4</v>
      </c>
      <c r="U276" s="1" t="s">
        <v>332</v>
      </c>
    </row>
    <row r="277" spans="1:23" x14ac:dyDescent="0.3">
      <c r="A277" s="1" t="str">
        <f t="shared" si="82"/>
        <v>LP_MoveSpeedUpOnAttacked_06</v>
      </c>
      <c r="B277" s="1" t="s">
        <v>330</v>
      </c>
      <c r="C277" s="1" t="str">
        <f>IF(ISERROR(VLOOKUP(B277,AffectorValueTable!$A:$A,1,0)),"어펙터밸류없음","")</f>
        <v/>
      </c>
      <c r="D277" s="1">
        <v>6</v>
      </c>
      <c r="E277" s="1" t="str">
        <f>VLOOKUP($B277,AffectorValueTable!$1:$1048576,MATCH(AffectorValueTable!$B$1,AffectorValueTable!$1:$1,0),0)</f>
        <v>CallAffectorValue</v>
      </c>
      <c r="H277" s="1" t="str">
        <f>IF(ISBLANK(G277),"",
IF(ISERROR(FIND(",",G277)),
  IF(ISERROR(VLOOKUP(G277,ConditionValueTable!$A:$A,1,0)),"컨디션밸류없음",
  ""),
IF(ISERROR(FIND(",",G277,FIND(",",G277)+1)),
  IF(OR(ISERROR(VLOOKUP(LEFT(G277,FIND(",",G277)-1),ConditionValueTable!$A:$A,1,0)),ISERROR(VLOOKUP(TRIM(MID(G277,FIND(",",G277)+1,999)),ConditionValueTable!$A:$A,1,0))),"컨디션밸류없음",
  ""),
IF(ISERROR(FIND(",",G277,FIND(",",G277,FIND(",",G277)+1)+1)),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+1,999)),ConditionValueTable!$A:$A,1,0))),"컨디션밸류없음",
  ""),
IF(ISERROR(FIND(",",G277,FIND(",",G277,FIND(",",G277,FIND(",",G277)+1)+1)+1)),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FIND(",",G277,FIND(",",G277,FIND(",",G277)+1)+1)-FIND(",",G277,FIND(",",G277)+1)-1)),ConditionValueTable!$A:$A,1,0)),ISERROR(VLOOKUP(TRIM(MID(G277,FIND(",",G277,FIND(",",G277,FIND(",",G277)+1)+1)+1,999)),ConditionValueTable!$A:$A,1,0))),"컨디션밸류없음",
  ""),
)))))</f>
        <v/>
      </c>
      <c r="I277" s="1">
        <v>-1</v>
      </c>
      <c r="O277" s="7" t="str">
        <f t="shared" ca="1" si="83"/>
        <v/>
      </c>
      <c r="Q277" s="1" t="s">
        <v>229</v>
      </c>
      <c r="S277" s="7">
        <f t="shared" ca="1" si="84"/>
        <v>4</v>
      </c>
      <c r="U277" s="1" t="s">
        <v>332</v>
      </c>
    </row>
    <row r="278" spans="1:23" x14ac:dyDescent="0.3">
      <c r="A278" s="1" t="str">
        <f t="shared" ref="A278:A283" si="85">B278&amp;"_"&amp;TEXT(D278,"00")</f>
        <v>LP_MoveSpeedUpOnAttacked_Move_01</v>
      </c>
      <c r="B278" s="1" t="s">
        <v>331</v>
      </c>
      <c r="C278" s="1" t="str">
        <f>IF(ISERROR(VLOOKUP(B278,AffectorValueTable!$A:$A,1,0)),"어펙터밸류없음","")</f>
        <v/>
      </c>
      <c r="D278" s="1">
        <v>1</v>
      </c>
      <c r="E278" s="1" t="str">
        <f>VLOOKUP($B278,AffectorValueTable!$1:$1048576,MATCH(AffectorValueTable!$B$1,AffectorValueTable!$1:$1,0),0)</f>
        <v>ChangeActorStatus</v>
      </c>
      <c r="H278" s="1" t="str">
        <f>IF(ISBLANK(G278),"",
IF(ISERROR(FIND(",",G278)),
  IF(ISERROR(VLOOKUP(G278,ConditionValueTable!$A:$A,1,0)),"컨디션밸류없음",
  ""),
IF(ISERROR(FIND(",",G278,FIND(",",G278)+1)),
  IF(OR(ISERROR(VLOOKUP(LEFT(G278,FIND(",",G278)-1),ConditionValueTable!$A:$A,1,0)),ISERROR(VLOOKUP(TRIM(MID(G278,FIND(",",G278)+1,999)),ConditionValueTable!$A:$A,1,0))),"컨디션밸류없음",
  ""),
IF(ISERROR(FIND(",",G278,FIND(",",G278,FIND(",",G278)+1)+1)),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+1,999)),ConditionValueTable!$A:$A,1,0))),"컨디션밸류없음",
  ""),
IF(ISERROR(FIND(",",G278,FIND(",",G278,FIND(",",G278,FIND(",",G278)+1)+1)+1)),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FIND(",",G278,FIND(",",G278,FIND(",",G278)+1)+1)-FIND(",",G278,FIND(",",G278)+1)-1)),ConditionValueTable!$A:$A,1,0)),ISERROR(VLOOKUP(TRIM(MID(G278,FIND(",",G278,FIND(",",G278,FIND(",",G278)+1)+1)+1,999)),ConditionValueTable!$A:$A,1,0))),"컨디션밸류없음",
  ""),
)))))</f>
        <v/>
      </c>
      <c r="I278" s="1">
        <v>5</v>
      </c>
      <c r="J278" s="1">
        <v>0.25</v>
      </c>
      <c r="M278" s="1" t="s">
        <v>160</v>
      </c>
      <c r="O278" s="7">
        <f t="shared" ref="O278:O283" ca="1" si="86">IF(NOT(ISBLANK(N278)),N278,
IF(ISBLANK(M278),"",
VLOOKUP(M278,OFFSET(INDIRECT("$A:$B"),0,MATCH(M$1&amp;"_Verify",INDIRECT("$1:$1"),0)-1),2,0)
))</f>
        <v>10</v>
      </c>
      <c r="R278" s="1">
        <v>1</v>
      </c>
      <c r="S278" s="7">
        <f t="shared" ref="S278:S283" ca="1" si="87">IF(NOT(ISBLANK(R278)),R278,
IF(ISBLANK(Q278),"",
VLOOKUP(Q278,OFFSET(INDIRECT("$A:$B"),0,MATCH(Q$1&amp;"_Verify",INDIRECT("$1:$1"),0)-1),2,0)
))</f>
        <v>1</v>
      </c>
      <c r="W278" s="1" t="s">
        <v>376</v>
      </c>
    </row>
    <row r="279" spans="1:23" x14ac:dyDescent="0.3">
      <c r="A279" s="1" t="str">
        <f t="shared" si="85"/>
        <v>LP_MoveSpeedUpOnAttacked_Move_02</v>
      </c>
      <c r="B279" s="1" t="s">
        <v>331</v>
      </c>
      <c r="C279" s="1" t="str">
        <f>IF(ISERROR(VLOOKUP(B279,AffectorValueTable!$A:$A,1,0)),"어펙터밸류없음","")</f>
        <v/>
      </c>
      <c r="D279" s="1">
        <v>2</v>
      </c>
      <c r="E279" s="1" t="str">
        <f>VLOOKUP($B279,AffectorValueTable!$1:$1048576,MATCH(AffectorValueTable!$B$1,AffectorValueTable!$1:$1,0),0)</f>
        <v>ChangeActorStatus</v>
      </c>
      <c r="H279" s="1" t="str">
        <f>IF(ISBLANK(G279),"",
IF(ISERROR(FIND(",",G279)),
  IF(ISERROR(VLOOKUP(G279,ConditionValueTable!$A:$A,1,0)),"컨디션밸류없음",
  ""),
IF(ISERROR(FIND(",",G279,FIND(",",G279)+1)),
  IF(OR(ISERROR(VLOOKUP(LEFT(G279,FIND(",",G279)-1),ConditionValueTable!$A:$A,1,0)),ISERROR(VLOOKUP(TRIM(MID(G279,FIND(",",G279)+1,999)),ConditionValueTable!$A:$A,1,0))),"컨디션밸류없음",
  ""),
IF(ISERROR(FIND(",",G279,FIND(",",G279,FIND(",",G279)+1)+1)),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+1,999)),ConditionValueTable!$A:$A,1,0))),"컨디션밸류없음",
  ""),
IF(ISERROR(FIND(",",G279,FIND(",",G279,FIND(",",G279,FIND(",",G279)+1)+1)+1)),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FIND(",",G279,FIND(",",G279,FIND(",",G279)+1)+1)-FIND(",",G279,FIND(",",G279)+1)-1)),ConditionValueTable!$A:$A,1,0)),ISERROR(VLOOKUP(TRIM(MID(G279,FIND(",",G279,FIND(",",G279,FIND(",",G279)+1)+1)+1,999)),ConditionValueTable!$A:$A,1,0))),"컨디션밸류없음",
  ""),
)))))</f>
        <v/>
      </c>
      <c r="I279" s="1">
        <v>7</v>
      </c>
      <c r="J279" s="1">
        <v>0.3</v>
      </c>
      <c r="M279" s="1" t="s">
        <v>160</v>
      </c>
      <c r="O279" s="7">
        <f t="shared" ca="1" si="86"/>
        <v>10</v>
      </c>
      <c r="R279" s="1">
        <v>1</v>
      </c>
      <c r="S279" s="7">
        <f t="shared" ca="1" si="87"/>
        <v>1</v>
      </c>
      <c r="W279" s="1" t="s">
        <v>376</v>
      </c>
    </row>
    <row r="280" spans="1:23" x14ac:dyDescent="0.3">
      <c r="A280" s="1" t="str">
        <f t="shared" si="85"/>
        <v>LP_MoveSpeedUpOnAttacked_Move_03</v>
      </c>
      <c r="B280" s="1" t="s">
        <v>331</v>
      </c>
      <c r="C280" s="1" t="str">
        <f>IF(ISERROR(VLOOKUP(B280,AffectorValueTable!$A:$A,1,0)),"어펙터밸류없음","")</f>
        <v/>
      </c>
      <c r="D280" s="1">
        <v>3</v>
      </c>
      <c r="E280" s="1" t="str">
        <f>VLOOKUP($B280,AffectorValueTable!$1:$1048576,MATCH(AffectorValueTable!$B$1,AffectorValueTable!$1:$1,0),0)</f>
        <v>ChangeActorStatus</v>
      </c>
      <c r="H280" s="1" t="str">
        <f>IF(ISBLANK(G280),"",
IF(ISERROR(FIND(",",G280)),
  IF(ISERROR(VLOOKUP(G280,ConditionValueTable!$A:$A,1,0)),"컨디션밸류없음",
  ""),
IF(ISERROR(FIND(",",G280,FIND(",",G280)+1)),
  IF(OR(ISERROR(VLOOKUP(LEFT(G280,FIND(",",G280)-1),ConditionValueTable!$A:$A,1,0)),ISERROR(VLOOKUP(TRIM(MID(G280,FIND(",",G280)+1,999)),ConditionValueTable!$A:$A,1,0))),"컨디션밸류없음",
  ""),
IF(ISERROR(FIND(",",G280,FIND(",",G280,FIND(",",G280)+1)+1)),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+1,999)),ConditionValueTable!$A:$A,1,0))),"컨디션밸류없음",
  ""),
IF(ISERROR(FIND(",",G280,FIND(",",G280,FIND(",",G280,FIND(",",G280)+1)+1)+1)),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FIND(",",G280,FIND(",",G280,FIND(",",G280)+1)+1)-FIND(",",G280,FIND(",",G280)+1)-1)),ConditionValueTable!$A:$A,1,0)),ISERROR(VLOOKUP(TRIM(MID(G280,FIND(",",G280,FIND(",",G280,FIND(",",G280)+1)+1)+1,999)),ConditionValueTable!$A:$A,1,0))),"컨디션밸류없음",
  ""),
)))))</f>
        <v/>
      </c>
      <c r="I280" s="1">
        <v>9</v>
      </c>
      <c r="J280" s="1">
        <v>0.35</v>
      </c>
      <c r="M280" s="1" t="s">
        <v>160</v>
      </c>
      <c r="O280" s="7">
        <f t="shared" ca="1" si="86"/>
        <v>10</v>
      </c>
      <c r="R280" s="1">
        <v>1</v>
      </c>
      <c r="S280" s="7">
        <f t="shared" ca="1" si="87"/>
        <v>1</v>
      </c>
      <c r="W280" s="1" t="s">
        <v>376</v>
      </c>
    </row>
    <row r="281" spans="1:23" x14ac:dyDescent="0.3">
      <c r="A281" s="1" t="str">
        <f t="shared" si="85"/>
        <v>LP_MoveSpeedUpOnAttacked_Move_04</v>
      </c>
      <c r="B281" s="1" t="s">
        <v>331</v>
      </c>
      <c r="C281" s="1" t="str">
        <f>IF(ISERROR(VLOOKUP(B281,AffectorValueTable!$A:$A,1,0)),"어펙터밸류없음","")</f>
        <v/>
      </c>
      <c r="D281" s="1">
        <v>4</v>
      </c>
      <c r="E281" s="1" t="str">
        <f>VLOOKUP($B281,AffectorValueTable!$1:$1048576,MATCH(AffectorValueTable!$B$1,AffectorValueTable!$1:$1,0),0)</f>
        <v>ChangeActorStatus</v>
      </c>
      <c r="H281" s="1" t="str">
        <f>IF(ISBLANK(G281),"",
IF(ISERROR(FIND(",",G281)),
  IF(ISERROR(VLOOKUP(G281,ConditionValueTable!$A:$A,1,0)),"컨디션밸류없음",
  ""),
IF(ISERROR(FIND(",",G281,FIND(",",G281)+1)),
  IF(OR(ISERROR(VLOOKUP(LEFT(G281,FIND(",",G281)-1),ConditionValueTable!$A:$A,1,0)),ISERROR(VLOOKUP(TRIM(MID(G281,FIND(",",G281)+1,999)),ConditionValueTable!$A:$A,1,0))),"컨디션밸류없음",
  ""),
IF(ISERROR(FIND(",",G281,FIND(",",G281,FIND(",",G281)+1)+1)),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+1,999)),ConditionValueTable!$A:$A,1,0))),"컨디션밸류없음",
  ""),
IF(ISERROR(FIND(",",G281,FIND(",",G281,FIND(",",G281,FIND(",",G281)+1)+1)+1)),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FIND(",",G281,FIND(",",G281,FIND(",",G281)+1)+1)-FIND(",",G281,FIND(",",G281)+1)-1)),ConditionValueTable!$A:$A,1,0)),ISERROR(VLOOKUP(TRIM(MID(G281,FIND(",",G281,FIND(",",G281,FIND(",",G281)+1)+1)+1,999)),ConditionValueTable!$A:$A,1,0))),"컨디션밸류없음",
  ""),
)))))</f>
        <v/>
      </c>
      <c r="I281" s="1">
        <v>11</v>
      </c>
      <c r="J281" s="1">
        <v>0.4</v>
      </c>
      <c r="M281" s="1" t="s">
        <v>160</v>
      </c>
      <c r="O281" s="7">
        <f t="shared" ca="1" si="86"/>
        <v>10</v>
      </c>
      <c r="R281" s="1">
        <v>1</v>
      </c>
      <c r="S281" s="7">
        <f t="shared" ca="1" si="87"/>
        <v>1</v>
      </c>
      <c r="W281" s="1" t="s">
        <v>376</v>
      </c>
    </row>
    <row r="282" spans="1:23" x14ac:dyDescent="0.3">
      <c r="A282" s="1" t="str">
        <f t="shared" si="85"/>
        <v>LP_MoveSpeedUpOnAttacked_Move_05</v>
      </c>
      <c r="B282" s="1" t="s">
        <v>331</v>
      </c>
      <c r="C282" s="1" t="str">
        <f>IF(ISERROR(VLOOKUP(B282,AffectorValueTable!$A:$A,1,0)),"어펙터밸류없음","")</f>
        <v/>
      </c>
      <c r="D282" s="1">
        <v>5</v>
      </c>
      <c r="E282" s="1" t="str">
        <f>VLOOKUP($B282,AffectorValueTable!$1:$1048576,MATCH(AffectorValueTable!$B$1,AffectorValueTable!$1:$1,0),0)</f>
        <v>ChangeActorStatus</v>
      </c>
      <c r="H282" s="1" t="str">
        <f>IF(ISBLANK(G282),"",
IF(ISERROR(FIND(",",G282)),
  IF(ISERROR(VLOOKUP(G282,ConditionValueTable!$A:$A,1,0)),"컨디션밸류없음",
  ""),
IF(ISERROR(FIND(",",G282,FIND(",",G282)+1)),
  IF(OR(ISERROR(VLOOKUP(LEFT(G282,FIND(",",G282)-1),ConditionValueTable!$A:$A,1,0)),ISERROR(VLOOKUP(TRIM(MID(G282,FIND(",",G282)+1,999)),ConditionValueTable!$A:$A,1,0))),"컨디션밸류없음",
  ""),
IF(ISERROR(FIND(",",G282,FIND(",",G282,FIND(",",G282)+1)+1)),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+1,999)),ConditionValueTable!$A:$A,1,0))),"컨디션밸류없음",
  ""),
IF(ISERROR(FIND(",",G282,FIND(",",G282,FIND(",",G282,FIND(",",G282)+1)+1)+1)),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FIND(",",G282,FIND(",",G282,FIND(",",G282)+1)+1)-FIND(",",G282,FIND(",",G282)+1)-1)),ConditionValueTable!$A:$A,1,0)),ISERROR(VLOOKUP(TRIM(MID(G282,FIND(",",G282,FIND(",",G282,FIND(",",G282)+1)+1)+1,999)),ConditionValueTable!$A:$A,1,0))),"컨디션밸류없음",
  ""),
)))))</f>
        <v/>
      </c>
      <c r="I282" s="1">
        <v>13</v>
      </c>
      <c r="J282" s="1">
        <v>0.45</v>
      </c>
      <c r="M282" s="1" t="s">
        <v>160</v>
      </c>
      <c r="O282" s="7">
        <f t="shared" ca="1" si="86"/>
        <v>10</v>
      </c>
      <c r="R282" s="1">
        <v>1</v>
      </c>
      <c r="S282" s="7">
        <f t="shared" ca="1" si="87"/>
        <v>1</v>
      </c>
      <c r="W282" s="1" t="s">
        <v>376</v>
      </c>
    </row>
    <row r="283" spans="1:23" x14ac:dyDescent="0.3">
      <c r="A283" s="1" t="str">
        <f t="shared" si="85"/>
        <v>LP_MoveSpeedUpOnAttacked_Move_06</v>
      </c>
      <c r="B283" s="1" t="s">
        <v>331</v>
      </c>
      <c r="C283" s="1" t="str">
        <f>IF(ISERROR(VLOOKUP(B283,AffectorValueTable!$A:$A,1,0)),"어펙터밸류없음","")</f>
        <v/>
      </c>
      <c r="D283" s="1">
        <v>6</v>
      </c>
      <c r="E283" s="1" t="str">
        <f>VLOOKUP($B283,AffectorValueTable!$1:$1048576,MATCH(AffectorValueTable!$B$1,AffectorValueTable!$1:$1,0),0)</f>
        <v>ChangeActorStatus</v>
      </c>
      <c r="H283" s="1" t="str">
        <f>IF(ISBLANK(G283),"",
IF(ISERROR(FIND(",",G283)),
  IF(ISERROR(VLOOKUP(G283,ConditionValueTable!$A:$A,1,0)),"컨디션밸류없음",
  ""),
IF(ISERROR(FIND(",",G283,FIND(",",G283)+1)),
  IF(OR(ISERROR(VLOOKUP(LEFT(G283,FIND(",",G283)-1),ConditionValueTable!$A:$A,1,0)),ISERROR(VLOOKUP(TRIM(MID(G283,FIND(",",G283)+1,999)),ConditionValueTable!$A:$A,1,0))),"컨디션밸류없음",
  ""),
IF(ISERROR(FIND(",",G283,FIND(",",G283,FIND(",",G283)+1)+1)),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+1,999)),ConditionValueTable!$A:$A,1,0))),"컨디션밸류없음",
  ""),
IF(ISERROR(FIND(",",G283,FIND(",",G283,FIND(",",G283,FIND(",",G283)+1)+1)+1)),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FIND(",",G283,FIND(",",G283,FIND(",",G283)+1)+1)-FIND(",",G283,FIND(",",G283)+1)-1)),ConditionValueTable!$A:$A,1,0)),ISERROR(VLOOKUP(TRIM(MID(G283,FIND(",",G283,FIND(",",G283,FIND(",",G283)+1)+1)+1,999)),ConditionValueTable!$A:$A,1,0))),"컨디션밸류없음",
  ""),
)))))</f>
        <v/>
      </c>
      <c r="I283" s="1">
        <v>15</v>
      </c>
      <c r="J283" s="1">
        <v>0.5</v>
      </c>
      <c r="M283" s="1" t="s">
        <v>160</v>
      </c>
      <c r="O283" s="7">
        <f t="shared" ca="1" si="86"/>
        <v>10</v>
      </c>
      <c r="R283" s="1">
        <v>1</v>
      </c>
      <c r="S283" s="7">
        <f t="shared" ca="1" si="87"/>
        <v>1</v>
      </c>
      <c r="W283" s="1" t="s">
        <v>376</v>
      </c>
    </row>
    <row r="284" spans="1:23" x14ac:dyDescent="0.3">
      <c r="A284" s="1" t="str">
        <f t="shared" si="82"/>
        <v>LP_MineOnMove_01</v>
      </c>
      <c r="B284" s="1" t="s">
        <v>387</v>
      </c>
      <c r="C284" s="1" t="str">
        <f>IF(ISERROR(VLOOKUP(B284,AffectorValueTable!$A:$A,1,0)),"어펙터밸류없음","")</f>
        <v/>
      </c>
      <c r="D284" s="1">
        <v>1</v>
      </c>
      <c r="E284" s="1" t="str">
        <f>VLOOKUP($B284,AffectorValueTable!$1:$1048576,MATCH(AffectorValueTable!$B$1,AffectorValueTable!$1:$1,0),0)</f>
        <v>CreateHitObjectMoving</v>
      </c>
      <c r="H284" s="1" t="str">
        <f>IF(ISBLANK(G284),"",
IF(ISERROR(FIND(",",G284)),
  IF(ISERROR(VLOOKUP(G284,ConditionValueTable!$A:$A,1,0)),"컨디션밸류없음",
  ""),
IF(ISERROR(FIND(",",G284,FIND(",",G284)+1)),
  IF(OR(ISERROR(VLOOKUP(LEFT(G284,FIND(",",G284)-1),ConditionValueTable!$A:$A,1,0)),ISERROR(VLOOKUP(TRIM(MID(G284,FIND(",",G284)+1,999)),ConditionValueTable!$A:$A,1,0))),"컨디션밸류없음",
  ""),
IF(ISERROR(FIND(",",G284,FIND(",",G284,FIND(",",G284)+1)+1)),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+1,999)),ConditionValueTable!$A:$A,1,0))),"컨디션밸류없음",
  ""),
IF(ISERROR(FIND(",",G284,FIND(",",G284,FIND(",",G284,FIND(",",G284)+1)+1)+1)),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FIND(",",G284,FIND(",",G284,FIND(",",G284)+1)+1)-FIND(",",G284,FIND(",",G284)+1)-1)),ConditionValueTable!$A:$A,1,0)),ISERROR(VLOOKUP(TRIM(MID(G284,FIND(",",G284,FIND(",",G284,FIND(",",G284)+1)+1)+1,999)),ConditionValueTable!$A:$A,1,0))),"컨디션밸류없음",
  ""),
)))))</f>
        <v/>
      </c>
      <c r="I284" s="1">
        <v>-1</v>
      </c>
      <c r="J284" s="1">
        <v>10</v>
      </c>
      <c r="O284" s="7" t="str">
        <f t="shared" ca="1" si="83"/>
        <v/>
      </c>
      <c r="S284" s="7" t="str">
        <f t="shared" ca="1" si="84"/>
        <v/>
      </c>
      <c r="T284" s="1" t="s">
        <v>390</v>
      </c>
    </row>
    <row r="285" spans="1:23" x14ac:dyDescent="0.3">
      <c r="A285" s="1" t="str">
        <f t="shared" si="82"/>
        <v>LP_MineOnMove_02</v>
      </c>
      <c r="B285" s="1" t="s">
        <v>387</v>
      </c>
      <c r="C285" s="1" t="str">
        <f>IF(ISERROR(VLOOKUP(B285,AffectorValueTable!$A:$A,1,0)),"어펙터밸류없음","")</f>
        <v/>
      </c>
      <c r="D285" s="1">
        <v>2</v>
      </c>
      <c r="E285" s="1" t="str">
        <f>VLOOKUP($B285,AffectorValueTable!$1:$1048576,MATCH(AffectorValueTable!$B$1,AffectorValueTable!$1:$1,0),0)</f>
        <v>CreateHitObjectMoving</v>
      </c>
      <c r="H285" s="1" t="str">
        <f>IF(ISBLANK(G285),"",
IF(ISERROR(FIND(",",G285)),
  IF(ISERROR(VLOOKUP(G285,ConditionValueTable!$A:$A,1,0)),"컨디션밸류없음",
  ""),
IF(ISERROR(FIND(",",G285,FIND(",",G285)+1)),
  IF(OR(ISERROR(VLOOKUP(LEFT(G285,FIND(",",G285)-1),ConditionValueTable!$A:$A,1,0)),ISERROR(VLOOKUP(TRIM(MID(G285,FIND(",",G285)+1,999)),ConditionValueTable!$A:$A,1,0))),"컨디션밸류없음",
  ""),
IF(ISERROR(FIND(",",G285,FIND(",",G285,FIND(",",G285)+1)+1)),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+1,999)),ConditionValueTable!$A:$A,1,0))),"컨디션밸류없음",
  ""),
IF(ISERROR(FIND(",",G285,FIND(",",G285,FIND(",",G285,FIND(",",G285)+1)+1)+1)),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FIND(",",G285,FIND(",",G285,FIND(",",G285)+1)+1)-FIND(",",G285,FIND(",",G285)+1)-1)),ConditionValueTable!$A:$A,1,0)),ISERROR(VLOOKUP(TRIM(MID(G285,FIND(",",G285,FIND(",",G285,FIND(",",G285)+1)+1)+1,999)),ConditionValueTable!$A:$A,1,0))),"컨디션밸류없음",
  ""),
)))))</f>
        <v/>
      </c>
      <c r="I285" s="1">
        <v>-1</v>
      </c>
      <c r="J285" s="1">
        <v>9.5</v>
      </c>
      <c r="O285" s="7" t="str">
        <f t="shared" ca="1" si="83"/>
        <v/>
      </c>
      <c r="S285" s="7" t="str">
        <f t="shared" ca="1" si="84"/>
        <v/>
      </c>
      <c r="T285" s="1" t="s">
        <v>390</v>
      </c>
    </row>
    <row r="286" spans="1:23" x14ac:dyDescent="0.3">
      <c r="A286" s="1" t="str">
        <f t="shared" si="82"/>
        <v>LP_MineOnMove_03</v>
      </c>
      <c r="B286" s="1" t="s">
        <v>387</v>
      </c>
      <c r="C286" s="1" t="str">
        <f>IF(ISERROR(VLOOKUP(B286,AffectorValueTable!$A:$A,1,0)),"어펙터밸류없음","")</f>
        <v/>
      </c>
      <c r="D286" s="1">
        <v>3</v>
      </c>
      <c r="E286" s="1" t="str">
        <f>VLOOKUP($B286,AffectorValueTable!$1:$1048576,MATCH(AffectorValueTable!$B$1,AffectorValueTable!$1:$1,0),0)</f>
        <v>CreateHitObjectMoving</v>
      </c>
      <c r="H286" s="1" t="str">
        <f>IF(ISBLANK(G286),"",
IF(ISERROR(FIND(",",G286)),
  IF(ISERROR(VLOOKUP(G286,ConditionValueTable!$A:$A,1,0)),"컨디션밸류없음",
  ""),
IF(ISERROR(FIND(",",G286,FIND(",",G286)+1)),
  IF(OR(ISERROR(VLOOKUP(LEFT(G286,FIND(",",G286)-1),ConditionValueTable!$A:$A,1,0)),ISERROR(VLOOKUP(TRIM(MID(G286,FIND(",",G286)+1,999)),ConditionValueTable!$A:$A,1,0))),"컨디션밸류없음",
  ""),
IF(ISERROR(FIND(",",G286,FIND(",",G286,FIND(",",G286)+1)+1)),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+1,999)),ConditionValueTable!$A:$A,1,0))),"컨디션밸류없음",
  ""),
IF(ISERROR(FIND(",",G286,FIND(",",G286,FIND(",",G286,FIND(",",G286)+1)+1)+1)),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FIND(",",G286,FIND(",",G286,FIND(",",G286)+1)+1)-FIND(",",G286,FIND(",",G286)+1)-1)),ConditionValueTable!$A:$A,1,0)),ISERROR(VLOOKUP(TRIM(MID(G286,FIND(",",G286,FIND(",",G286,FIND(",",G286)+1)+1)+1,999)),ConditionValueTable!$A:$A,1,0))),"컨디션밸류없음",
  ""),
)))))</f>
        <v/>
      </c>
      <c r="I286" s="1">
        <v>-1</v>
      </c>
      <c r="J286" s="1">
        <v>9</v>
      </c>
      <c r="O286" s="7" t="str">
        <f t="shared" ca="1" si="83"/>
        <v/>
      </c>
      <c r="S286" s="7" t="str">
        <f t="shared" ca="1" si="84"/>
        <v/>
      </c>
      <c r="T286" s="1" t="s">
        <v>390</v>
      </c>
    </row>
    <row r="287" spans="1:23" x14ac:dyDescent="0.3">
      <c r="A287" s="1" t="str">
        <f t="shared" si="82"/>
        <v>LP_MineOnMove_04</v>
      </c>
      <c r="B287" s="1" t="s">
        <v>387</v>
      </c>
      <c r="C287" s="1" t="str">
        <f>IF(ISERROR(VLOOKUP(B287,AffectorValueTable!$A:$A,1,0)),"어펙터밸류없음","")</f>
        <v/>
      </c>
      <c r="D287" s="1">
        <v>4</v>
      </c>
      <c r="E287" s="1" t="str">
        <f>VLOOKUP($B287,AffectorValueTable!$1:$1048576,MATCH(AffectorValueTable!$B$1,AffectorValueTable!$1:$1,0),0)</f>
        <v>CreateHitObjectMoving</v>
      </c>
      <c r="H287" s="1" t="str">
        <f>IF(ISBLANK(G287),"",
IF(ISERROR(FIND(",",G287)),
  IF(ISERROR(VLOOKUP(G287,ConditionValueTable!$A:$A,1,0)),"컨디션밸류없음",
  ""),
IF(ISERROR(FIND(",",G287,FIND(",",G287)+1)),
  IF(OR(ISERROR(VLOOKUP(LEFT(G287,FIND(",",G287)-1),ConditionValueTable!$A:$A,1,0)),ISERROR(VLOOKUP(TRIM(MID(G287,FIND(",",G287)+1,999)),ConditionValueTable!$A:$A,1,0))),"컨디션밸류없음",
  ""),
IF(ISERROR(FIND(",",G287,FIND(",",G287,FIND(",",G287)+1)+1)),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+1,999)),ConditionValueTable!$A:$A,1,0))),"컨디션밸류없음",
  ""),
IF(ISERROR(FIND(",",G287,FIND(",",G287,FIND(",",G287,FIND(",",G287)+1)+1)+1)),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FIND(",",G287,FIND(",",G287,FIND(",",G287)+1)+1)-FIND(",",G287,FIND(",",G287)+1)-1)),ConditionValueTable!$A:$A,1,0)),ISERROR(VLOOKUP(TRIM(MID(G287,FIND(",",G287,FIND(",",G287,FIND(",",G287)+1)+1)+1,999)),ConditionValueTable!$A:$A,1,0))),"컨디션밸류없음",
  ""),
)))))</f>
        <v/>
      </c>
      <c r="I287" s="1">
        <v>-1</v>
      </c>
      <c r="J287" s="1">
        <v>8.5</v>
      </c>
      <c r="O287" s="7" t="str">
        <f t="shared" ca="1" si="83"/>
        <v/>
      </c>
      <c r="S287" s="7" t="str">
        <f t="shared" ca="1" si="84"/>
        <v/>
      </c>
      <c r="T287" s="1" t="s">
        <v>390</v>
      </c>
    </row>
    <row r="288" spans="1:23" x14ac:dyDescent="0.3">
      <c r="A288" s="1" t="str">
        <f t="shared" si="82"/>
        <v>LP_MineOnMove_05</v>
      </c>
      <c r="B288" s="1" t="s">
        <v>387</v>
      </c>
      <c r="C288" s="1" t="str">
        <f>IF(ISERROR(VLOOKUP(B288,AffectorValueTable!$A:$A,1,0)),"어펙터밸류없음","")</f>
        <v/>
      </c>
      <c r="D288" s="1">
        <v>5</v>
      </c>
      <c r="E288" s="1" t="str">
        <f>VLOOKUP($B288,AffectorValueTable!$1:$1048576,MATCH(AffectorValueTable!$B$1,AffectorValueTable!$1:$1,0),0)</f>
        <v>CreateHitObjectMoving</v>
      </c>
      <c r="H288" s="1" t="str">
        <f>IF(ISBLANK(G288),"",
IF(ISERROR(FIND(",",G288)),
  IF(ISERROR(VLOOKUP(G288,ConditionValueTable!$A:$A,1,0)),"컨디션밸류없음",
  ""),
IF(ISERROR(FIND(",",G288,FIND(",",G288)+1)),
  IF(OR(ISERROR(VLOOKUP(LEFT(G288,FIND(",",G288)-1),ConditionValueTable!$A:$A,1,0)),ISERROR(VLOOKUP(TRIM(MID(G288,FIND(",",G288)+1,999)),ConditionValueTable!$A:$A,1,0))),"컨디션밸류없음",
  ""),
IF(ISERROR(FIND(",",G288,FIND(",",G288,FIND(",",G288)+1)+1)),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+1,999)),ConditionValueTable!$A:$A,1,0))),"컨디션밸류없음",
  ""),
IF(ISERROR(FIND(",",G288,FIND(",",G288,FIND(",",G288,FIND(",",G288)+1)+1)+1)),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FIND(",",G288,FIND(",",G288,FIND(",",G288)+1)+1)-FIND(",",G288,FIND(",",G288)+1)-1)),ConditionValueTable!$A:$A,1,0)),ISERROR(VLOOKUP(TRIM(MID(G288,FIND(",",G288,FIND(",",G288,FIND(",",G288)+1)+1)+1,999)),ConditionValueTable!$A:$A,1,0))),"컨디션밸류없음",
  ""),
)))))</f>
        <v/>
      </c>
      <c r="I288" s="1">
        <v>-1</v>
      </c>
      <c r="J288" s="1">
        <v>8</v>
      </c>
      <c r="O288" s="7" t="str">
        <f t="shared" ca="1" si="83"/>
        <v/>
      </c>
      <c r="S288" s="7" t="str">
        <f t="shared" ca="1" si="84"/>
        <v/>
      </c>
      <c r="T288" s="1" t="s">
        <v>390</v>
      </c>
    </row>
    <row r="289" spans="1:23" x14ac:dyDescent="0.3">
      <c r="A289" s="1" t="str">
        <f t="shared" si="82"/>
        <v>LP_MineOnMove_06</v>
      </c>
      <c r="B289" s="1" t="s">
        <v>387</v>
      </c>
      <c r="C289" s="1" t="str">
        <f>IF(ISERROR(VLOOKUP(B289,AffectorValueTable!$A:$A,1,0)),"어펙터밸류없음","")</f>
        <v/>
      </c>
      <c r="D289" s="1">
        <v>6</v>
      </c>
      <c r="E289" s="1" t="str">
        <f>VLOOKUP($B289,AffectorValueTable!$1:$1048576,MATCH(AffectorValueTable!$B$1,AffectorValueTable!$1:$1,0),0)</f>
        <v>CreateHitObjectMoving</v>
      </c>
      <c r="H289" s="1" t="str">
        <f>IF(ISBLANK(G289),"",
IF(ISERROR(FIND(",",G289)),
  IF(ISERROR(VLOOKUP(G289,ConditionValueTable!$A:$A,1,0)),"컨디션밸류없음",
  ""),
IF(ISERROR(FIND(",",G289,FIND(",",G289)+1)),
  IF(OR(ISERROR(VLOOKUP(LEFT(G289,FIND(",",G289)-1),ConditionValueTable!$A:$A,1,0)),ISERROR(VLOOKUP(TRIM(MID(G289,FIND(",",G289)+1,999)),ConditionValueTable!$A:$A,1,0))),"컨디션밸류없음",
  ""),
IF(ISERROR(FIND(",",G289,FIND(",",G289,FIND(",",G289)+1)+1)),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+1,999)),ConditionValueTable!$A:$A,1,0))),"컨디션밸류없음",
  ""),
IF(ISERROR(FIND(",",G289,FIND(",",G289,FIND(",",G289,FIND(",",G289)+1)+1)+1)),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FIND(",",G289,FIND(",",G289,FIND(",",G289)+1)+1)-FIND(",",G289,FIND(",",G289)+1)-1)),ConditionValueTable!$A:$A,1,0)),ISERROR(VLOOKUP(TRIM(MID(G289,FIND(",",G289,FIND(",",G289,FIND(",",G289)+1)+1)+1,999)),ConditionValueTable!$A:$A,1,0))),"컨디션밸류없음",
  ""),
)))))</f>
        <v/>
      </c>
      <c r="I289" s="1">
        <v>-1</v>
      </c>
      <c r="J289" s="1">
        <v>7.5</v>
      </c>
      <c r="O289" s="7" t="str">
        <f t="shared" ca="1" si="83"/>
        <v/>
      </c>
      <c r="S289" s="7" t="str">
        <f t="shared" ca="1" si="84"/>
        <v/>
      </c>
      <c r="T289" s="1" t="s">
        <v>390</v>
      </c>
    </row>
    <row r="290" spans="1:23" x14ac:dyDescent="0.3">
      <c r="A290" s="1" t="str">
        <f t="shared" si="82"/>
        <v>LP_MineOnMove_Damage_01</v>
      </c>
      <c r="B290" s="1" t="s">
        <v>389</v>
      </c>
      <c r="C290" s="1" t="str">
        <f>IF(ISERROR(VLOOKUP(B290,AffectorValueTable!$A:$A,1,0)),"어펙터밸류없음","")</f>
        <v/>
      </c>
      <c r="D290" s="1">
        <v>1</v>
      </c>
      <c r="E290" s="1" t="str">
        <f>VLOOKUP($B290,AffectorValueTable!$1:$1048576,MATCH(AffectorValueTable!$B$1,AffectorValueTable!$1:$1,0),0)</f>
        <v>CollisionDamage</v>
      </c>
      <c r="H290" s="1" t="str">
        <f>IF(ISBLANK(G290),"",
IF(ISERROR(FIND(",",G290)),
  IF(ISERROR(VLOOKUP(G290,ConditionValueTable!$A:$A,1,0)),"컨디션밸류없음",
  ""),
IF(ISERROR(FIND(",",G290,FIND(",",G290)+1)),
  IF(OR(ISERROR(VLOOKUP(LEFT(G290,FIND(",",G290)-1),ConditionValueTable!$A:$A,1,0)),ISERROR(VLOOKUP(TRIM(MID(G290,FIND(",",G290)+1,999)),ConditionValueTable!$A:$A,1,0))),"컨디션밸류없음",
  ""),
IF(ISERROR(FIND(",",G290,FIND(",",G290,FIND(",",G290)+1)+1)),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+1,999)),ConditionValueTable!$A:$A,1,0))),"컨디션밸류없음",
  ""),
IF(ISERROR(FIND(",",G290,FIND(",",G290,FIND(",",G290,FIND(",",G290)+1)+1)+1)),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FIND(",",G290,FIND(",",G290,FIND(",",G290)+1)+1)-FIND(",",G290,FIND(",",G290)+1)-1)),ConditionValueTable!$A:$A,1,0)),ISERROR(VLOOKUP(TRIM(MID(G290,FIND(",",G290,FIND(",",G290,FIND(",",G290)+1)+1)+1,999)),ConditionValueTable!$A:$A,1,0))),"컨디션밸류없음",
  ""),
)))))</f>
        <v/>
      </c>
      <c r="I290" s="1">
        <v>5</v>
      </c>
      <c r="O290" s="7" t="str">
        <f t="shared" ca="1" si="83"/>
        <v/>
      </c>
      <c r="S290" s="7" t="str">
        <f t="shared" ca="1" si="84"/>
        <v/>
      </c>
    </row>
    <row r="291" spans="1:23" x14ac:dyDescent="0.3">
      <c r="A291" s="1" t="str">
        <f t="shared" si="82"/>
        <v>LP_MineOnMove_Damage_02</v>
      </c>
      <c r="B291" s="1" t="s">
        <v>389</v>
      </c>
      <c r="C291" s="1" t="str">
        <f>IF(ISERROR(VLOOKUP(B291,AffectorValueTable!$A:$A,1,0)),"어펙터밸류없음","")</f>
        <v/>
      </c>
      <c r="D291" s="1">
        <v>2</v>
      </c>
      <c r="E291" s="1" t="str">
        <f>VLOOKUP($B291,AffectorValueTable!$1:$1048576,MATCH(AffectorValueTable!$B$1,AffectorValueTable!$1:$1,0),0)</f>
        <v>CollisionDamage</v>
      </c>
      <c r="H291" s="1" t="str">
        <f>IF(ISBLANK(G291),"",
IF(ISERROR(FIND(",",G291)),
  IF(ISERROR(VLOOKUP(G291,ConditionValueTable!$A:$A,1,0)),"컨디션밸류없음",
  ""),
IF(ISERROR(FIND(",",G291,FIND(",",G291)+1)),
  IF(OR(ISERROR(VLOOKUP(LEFT(G291,FIND(",",G291)-1),ConditionValueTable!$A:$A,1,0)),ISERROR(VLOOKUP(TRIM(MID(G291,FIND(",",G291)+1,999)),ConditionValueTable!$A:$A,1,0))),"컨디션밸류없음",
  ""),
IF(ISERROR(FIND(",",G291,FIND(",",G291,FIND(",",G291)+1)+1)),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+1,999)),ConditionValueTable!$A:$A,1,0))),"컨디션밸류없음",
  ""),
IF(ISERROR(FIND(",",G291,FIND(",",G291,FIND(",",G291,FIND(",",G291)+1)+1)+1)),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FIND(",",G291,FIND(",",G291,FIND(",",G291)+1)+1)-FIND(",",G291,FIND(",",G291)+1)-1)),ConditionValueTable!$A:$A,1,0)),ISERROR(VLOOKUP(TRIM(MID(G291,FIND(",",G291,FIND(",",G291,FIND(",",G291)+1)+1)+1,999)),ConditionValueTable!$A:$A,1,0))),"컨디션밸류없음",
  ""),
)))))</f>
        <v/>
      </c>
      <c r="I291" s="1">
        <v>6</v>
      </c>
      <c r="O291" s="7" t="str">
        <f t="shared" ca="1" si="83"/>
        <v/>
      </c>
      <c r="S291" s="7" t="str">
        <f t="shared" ca="1" si="84"/>
        <v/>
      </c>
    </row>
    <row r="292" spans="1:23" x14ac:dyDescent="0.3">
      <c r="A292" s="1" t="str">
        <f t="shared" si="82"/>
        <v>LP_MineOnMove_Damage_03</v>
      </c>
      <c r="B292" s="1" t="s">
        <v>389</v>
      </c>
      <c r="C292" s="1" t="str">
        <f>IF(ISERROR(VLOOKUP(B292,AffectorValueTable!$A:$A,1,0)),"어펙터밸류없음","")</f>
        <v/>
      </c>
      <c r="D292" s="1">
        <v>3</v>
      </c>
      <c r="E292" s="1" t="str">
        <f>VLOOKUP($B292,AffectorValueTable!$1:$1048576,MATCH(AffectorValueTable!$B$1,AffectorValueTable!$1:$1,0),0)</f>
        <v>CollisionDamage</v>
      </c>
      <c r="H292" s="1" t="str">
        <f>IF(ISBLANK(G292),"",
IF(ISERROR(FIND(",",G292)),
  IF(ISERROR(VLOOKUP(G292,ConditionValueTable!$A:$A,1,0)),"컨디션밸류없음",
  ""),
IF(ISERROR(FIND(",",G292,FIND(",",G292)+1)),
  IF(OR(ISERROR(VLOOKUP(LEFT(G292,FIND(",",G292)-1),ConditionValueTable!$A:$A,1,0)),ISERROR(VLOOKUP(TRIM(MID(G292,FIND(",",G292)+1,999)),ConditionValueTable!$A:$A,1,0))),"컨디션밸류없음",
  ""),
IF(ISERROR(FIND(",",G292,FIND(",",G292,FIND(",",G292)+1)+1)),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+1,999)),ConditionValueTable!$A:$A,1,0))),"컨디션밸류없음",
  ""),
IF(ISERROR(FIND(",",G292,FIND(",",G292,FIND(",",G292,FIND(",",G292)+1)+1)+1)),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FIND(",",G292,FIND(",",G292,FIND(",",G292)+1)+1)-FIND(",",G292,FIND(",",G292)+1)-1)),ConditionValueTable!$A:$A,1,0)),ISERROR(VLOOKUP(TRIM(MID(G292,FIND(",",G292,FIND(",",G292,FIND(",",G292)+1)+1)+1,999)),ConditionValueTable!$A:$A,1,0))),"컨디션밸류없음",
  ""),
)))))</f>
        <v/>
      </c>
      <c r="I292" s="1">
        <v>7</v>
      </c>
      <c r="O292" s="7" t="str">
        <f t="shared" ca="1" si="83"/>
        <v/>
      </c>
      <c r="S292" s="7" t="str">
        <f t="shared" ca="1" si="84"/>
        <v/>
      </c>
    </row>
    <row r="293" spans="1:23" x14ac:dyDescent="0.3">
      <c r="A293" s="1" t="str">
        <f t="shared" si="82"/>
        <v>LP_MineOnMove_Damage_04</v>
      </c>
      <c r="B293" s="1" t="s">
        <v>389</v>
      </c>
      <c r="C293" s="1" t="str">
        <f>IF(ISERROR(VLOOKUP(B293,AffectorValueTable!$A:$A,1,0)),"어펙터밸류없음","")</f>
        <v/>
      </c>
      <c r="D293" s="1">
        <v>4</v>
      </c>
      <c r="E293" s="1" t="str">
        <f>VLOOKUP($B293,AffectorValueTable!$1:$1048576,MATCH(AffectorValueTable!$B$1,AffectorValueTable!$1:$1,0),0)</f>
        <v>CollisionDamage</v>
      </c>
      <c r="H293" s="1" t="str">
        <f>IF(ISBLANK(G293),"",
IF(ISERROR(FIND(",",G293)),
  IF(ISERROR(VLOOKUP(G293,ConditionValueTable!$A:$A,1,0)),"컨디션밸류없음",
  ""),
IF(ISERROR(FIND(",",G293,FIND(",",G293)+1)),
  IF(OR(ISERROR(VLOOKUP(LEFT(G293,FIND(",",G293)-1),ConditionValueTable!$A:$A,1,0)),ISERROR(VLOOKUP(TRIM(MID(G293,FIND(",",G293)+1,999)),ConditionValueTable!$A:$A,1,0))),"컨디션밸류없음",
  ""),
IF(ISERROR(FIND(",",G293,FIND(",",G293,FIND(",",G293)+1)+1)),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+1,999)),ConditionValueTable!$A:$A,1,0))),"컨디션밸류없음",
  ""),
IF(ISERROR(FIND(",",G293,FIND(",",G293,FIND(",",G293,FIND(",",G293)+1)+1)+1)),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FIND(",",G293,FIND(",",G293,FIND(",",G293)+1)+1)-FIND(",",G293,FIND(",",G293)+1)-1)),ConditionValueTable!$A:$A,1,0)),ISERROR(VLOOKUP(TRIM(MID(G293,FIND(",",G293,FIND(",",G293,FIND(",",G293)+1)+1)+1,999)),ConditionValueTable!$A:$A,1,0))),"컨디션밸류없음",
  ""),
)))))</f>
        <v/>
      </c>
      <c r="I293" s="1">
        <v>8</v>
      </c>
      <c r="O293" s="7" t="str">
        <f t="shared" ca="1" si="83"/>
        <v/>
      </c>
      <c r="S293" s="7" t="str">
        <f t="shared" ca="1" si="84"/>
        <v/>
      </c>
    </row>
    <row r="294" spans="1:23" x14ac:dyDescent="0.3">
      <c r="A294" s="1" t="str">
        <f t="shared" si="82"/>
        <v>LP_MineOnMove_Damage_05</v>
      </c>
      <c r="B294" s="1" t="s">
        <v>389</v>
      </c>
      <c r="C294" s="1" t="str">
        <f>IF(ISERROR(VLOOKUP(B294,AffectorValueTable!$A:$A,1,0)),"어펙터밸류없음","")</f>
        <v/>
      </c>
      <c r="D294" s="1">
        <v>5</v>
      </c>
      <c r="E294" s="1" t="str">
        <f>VLOOKUP($B294,AffectorValueTable!$1:$1048576,MATCH(AffectorValueTable!$B$1,AffectorValueTable!$1:$1,0),0)</f>
        <v>CollisionDamage</v>
      </c>
      <c r="H294" s="1" t="str">
        <f>IF(ISBLANK(G294),"",
IF(ISERROR(FIND(",",G294)),
  IF(ISERROR(VLOOKUP(G294,ConditionValueTable!$A:$A,1,0)),"컨디션밸류없음",
  ""),
IF(ISERROR(FIND(",",G294,FIND(",",G294)+1)),
  IF(OR(ISERROR(VLOOKUP(LEFT(G294,FIND(",",G294)-1),ConditionValueTable!$A:$A,1,0)),ISERROR(VLOOKUP(TRIM(MID(G294,FIND(",",G294)+1,999)),ConditionValueTable!$A:$A,1,0))),"컨디션밸류없음",
  ""),
IF(ISERROR(FIND(",",G294,FIND(",",G294,FIND(",",G294)+1)+1)),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+1,999)),ConditionValueTable!$A:$A,1,0))),"컨디션밸류없음",
  ""),
IF(ISERROR(FIND(",",G294,FIND(",",G294,FIND(",",G294,FIND(",",G294)+1)+1)+1)),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FIND(",",G294,FIND(",",G294,FIND(",",G294)+1)+1)-FIND(",",G294,FIND(",",G294)+1)-1)),ConditionValueTable!$A:$A,1,0)),ISERROR(VLOOKUP(TRIM(MID(G294,FIND(",",G294,FIND(",",G294,FIND(",",G294)+1)+1)+1,999)),ConditionValueTable!$A:$A,1,0))),"컨디션밸류없음",
  ""),
)))))</f>
        <v/>
      </c>
      <c r="I294" s="1">
        <v>9</v>
      </c>
      <c r="O294" s="7" t="str">
        <f t="shared" ca="1" si="83"/>
        <v/>
      </c>
      <c r="S294" s="7" t="str">
        <f t="shared" ca="1" si="84"/>
        <v/>
      </c>
    </row>
    <row r="295" spans="1:23" x14ac:dyDescent="0.3">
      <c r="A295" s="1" t="str">
        <f t="shared" si="82"/>
        <v>LP_MineOnMove_Damage_06</v>
      </c>
      <c r="B295" s="1" t="s">
        <v>389</v>
      </c>
      <c r="C295" s="1" t="str">
        <f>IF(ISERROR(VLOOKUP(B295,AffectorValueTable!$A:$A,1,0)),"어펙터밸류없음","")</f>
        <v/>
      </c>
      <c r="D295" s="1">
        <v>6</v>
      </c>
      <c r="E295" s="1" t="str">
        <f>VLOOKUP($B295,AffectorValueTable!$1:$1048576,MATCH(AffectorValueTable!$B$1,AffectorValueTable!$1:$1,0),0)</f>
        <v>CollisionDamage</v>
      </c>
      <c r="H295" s="1" t="str">
        <f>IF(ISBLANK(G295),"",
IF(ISERROR(FIND(",",G295)),
  IF(ISERROR(VLOOKUP(G295,ConditionValueTable!$A:$A,1,0)),"컨디션밸류없음",
  ""),
IF(ISERROR(FIND(",",G295,FIND(",",G295)+1)),
  IF(OR(ISERROR(VLOOKUP(LEFT(G295,FIND(",",G295)-1),ConditionValueTable!$A:$A,1,0)),ISERROR(VLOOKUP(TRIM(MID(G295,FIND(",",G295)+1,999)),ConditionValueTable!$A:$A,1,0))),"컨디션밸류없음",
  ""),
IF(ISERROR(FIND(",",G295,FIND(",",G295,FIND(",",G295)+1)+1)),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+1,999)),ConditionValueTable!$A:$A,1,0))),"컨디션밸류없음",
  ""),
IF(ISERROR(FIND(",",G295,FIND(",",G295,FIND(",",G295,FIND(",",G295)+1)+1)+1)),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FIND(",",G295,FIND(",",G295,FIND(",",G295)+1)+1)-FIND(",",G295,FIND(",",G295)+1)-1)),ConditionValueTable!$A:$A,1,0)),ISERROR(VLOOKUP(TRIM(MID(G295,FIND(",",G295,FIND(",",G295,FIND(",",G295)+1)+1)+1,999)),ConditionValueTable!$A:$A,1,0))),"컨디션밸류없음",
  ""),
)))))</f>
        <v/>
      </c>
      <c r="I295" s="1">
        <v>10</v>
      </c>
      <c r="O295" s="7" t="str">
        <f t="shared" ca="1" si="83"/>
        <v/>
      </c>
      <c r="S295" s="7" t="str">
        <f t="shared" ca="1" si="84"/>
        <v/>
      </c>
    </row>
    <row r="296" spans="1:23" x14ac:dyDescent="0.3">
      <c r="A296" s="1" t="str">
        <f t="shared" ref="A296:A300" si="88">B296&amp;"_"&amp;TEXT(D296,"00")</f>
        <v>LP_SlowHitObject_01</v>
      </c>
      <c r="B296" s="1" t="s">
        <v>333</v>
      </c>
      <c r="C296" s="1" t="str">
        <f>IF(ISERROR(VLOOKUP(B296,AffectorValueTable!$A:$A,1,0)),"어펙터밸류없음","")</f>
        <v/>
      </c>
      <c r="D296" s="1">
        <v>1</v>
      </c>
      <c r="E296" s="1" t="str">
        <f>VLOOKUP($B296,AffectorValueTable!$1:$1048576,MATCH(AffectorValueTable!$B$1,AffectorValueTable!$1:$1,0),0)</f>
        <v>SlowHitObjectSpeed</v>
      </c>
      <c r="H296" s="1" t="str">
        <f>IF(ISBLANK(G296),"",
IF(ISERROR(FIND(",",G296)),
  IF(ISERROR(VLOOKUP(G296,ConditionValueTable!$A:$A,1,0)),"컨디션밸류없음",
  ""),
IF(ISERROR(FIND(",",G296,FIND(",",G296)+1)),
  IF(OR(ISERROR(VLOOKUP(LEFT(G296,FIND(",",G296)-1),ConditionValueTable!$A:$A,1,0)),ISERROR(VLOOKUP(TRIM(MID(G296,FIND(",",G296)+1,999)),ConditionValueTable!$A:$A,1,0))),"컨디션밸류없음",
  ""),
IF(ISERROR(FIND(",",G296,FIND(",",G296,FIND(",",G296)+1)+1)),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+1,999)),ConditionValueTable!$A:$A,1,0))),"컨디션밸류없음",
  ""),
IF(ISERROR(FIND(",",G296,FIND(",",G296,FIND(",",G296,FIND(",",G296)+1)+1)+1)),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FIND(",",G296,FIND(",",G296,FIND(",",G296)+1)+1)-FIND(",",G296,FIND(",",G296)+1)-1)),ConditionValueTable!$A:$A,1,0)),ISERROR(VLOOKUP(TRIM(MID(G296,FIND(",",G296,FIND(",",G296,FIND(",",G296)+1)+1)+1,999)),ConditionValueTable!$A:$A,1,0))),"컨디션밸류없음",
  ""),
)))))</f>
        <v/>
      </c>
      <c r="I296" s="1">
        <v>-1</v>
      </c>
      <c r="J296" s="1">
        <v>0.1</v>
      </c>
      <c r="O296" s="7" t="str">
        <f t="shared" ref="O296:O300" ca="1" si="89">IF(NOT(ISBLANK(N296)),N296,
IF(ISBLANK(M296),"",
VLOOKUP(M296,OFFSET(INDIRECT("$A:$B"),0,MATCH(M$1&amp;"_Verify",INDIRECT("$1:$1"),0)-1),2,0)
))</f>
        <v/>
      </c>
      <c r="S296" s="7" t="str">
        <f t="shared" ref="S296:S330" ca="1" si="90">IF(NOT(ISBLANK(R296)),R296,
IF(ISBLANK(Q296),"",
VLOOKUP(Q296,OFFSET(INDIRECT("$A:$B"),0,MATCH(Q$1&amp;"_Verify",INDIRECT("$1:$1"),0)-1),2,0)
))</f>
        <v/>
      </c>
    </row>
    <row r="297" spans="1:23" x14ac:dyDescent="0.3">
      <c r="A297" s="1" t="str">
        <f t="shared" si="88"/>
        <v>LP_SlowHitObject_02</v>
      </c>
      <c r="B297" s="1" t="s">
        <v>333</v>
      </c>
      <c r="C297" s="1" t="str">
        <f>IF(ISERROR(VLOOKUP(B297,AffectorValueTable!$A:$A,1,0)),"어펙터밸류없음","")</f>
        <v/>
      </c>
      <c r="D297" s="1">
        <v>2</v>
      </c>
      <c r="E297" s="1" t="str">
        <f>VLOOKUP($B297,AffectorValueTable!$1:$1048576,MATCH(AffectorValueTable!$B$1,AffectorValueTable!$1:$1,0),0)</f>
        <v>SlowHitObjectSpeed</v>
      </c>
      <c r="H297" s="1" t="str">
        <f>IF(ISBLANK(G297),"",
IF(ISERROR(FIND(",",G297)),
  IF(ISERROR(VLOOKUP(G297,ConditionValueTable!$A:$A,1,0)),"컨디션밸류없음",
  ""),
IF(ISERROR(FIND(",",G297,FIND(",",G297)+1)),
  IF(OR(ISERROR(VLOOKUP(LEFT(G297,FIND(",",G297)-1),ConditionValueTable!$A:$A,1,0)),ISERROR(VLOOKUP(TRIM(MID(G297,FIND(",",G297)+1,999)),ConditionValueTable!$A:$A,1,0))),"컨디션밸류없음",
  ""),
IF(ISERROR(FIND(",",G297,FIND(",",G297,FIND(",",G297)+1)+1)),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+1,999)),ConditionValueTable!$A:$A,1,0))),"컨디션밸류없음",
  ""),
IF(ISERROR(FIND(",",G297,FIND(",",G297,FIND(",",G297,FIND(",",G297)+1)+1)+1)),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FIND(",",G297,FIND(",",G297,FIND(",",G297)+1)+1)-FIND(",",G297,FIND(",",G297)+1)-1)),ConditionValueTable!$A:$A,1,0)),ISERROR(VLOOKUP(TRIM(MID(G297,FIND(",",G297,FIND(",",G297,FIND(",",G297)+1)+1)+1,999)),ConditionValueTable!$A:$A,1,0))),"컨디션밸류없음",
  ""),
)))))</f>
        <v/>
      </c>
      <c r="I297" s="1">
        <v>-1</v>
      </c>
      <c r="J297" s="1">
        <v>0.15</v>
      </c>
      <c r="O297" s="7" t="str">
        <f t="shared" ca="1" si="89"/>
        <v/>
      </c>
      <c r="S297" s="7" t="str">
        <f t="shared" ca="1" si="90"/>
        <v/>
      </c>
    </row>
    <row r="298" spans="1:23" x14ac:dyDescent="0.3">
      <c r="A298" s="1" t="str">
        <f t="shared" si="88"/>
        <v>LP_SlowHitObject_03</v>
      </c>
      <c r="B298" s="1" t="s">
        <v>333</v>
      </c>
      <c r="C298" s="1" t="str">
        <f>IF(ISERROR(VLOOKUP(B298,AffectorValueTable!$A:$A,1,0)),"어펙터밸류없음","")</f>
        <v/>
      </c>
      <c r="D298" s="1">
        <v>3</v>
      </c>
      <c r="E298" s="1" t="str">
        <f>VLOOKUP($B298,AffectorValueTable!$1:$1048576,MATCH(AffectorValueTable!$B$1,AffectorValueTable!$1:$1,0),0)</f>
        <v>SlowHitObjectSpeed</v>
      </c>
      <c r="H298" s="1" t="str">
        <f>IF(ISBLANK(G298),"",
IF(ISERROR(FIND(",",G298)),
  IF(ISERROR(VLOOKUP(G298,ConditionValueTable!$A:$A,1,0)),"컨디션밸류없음",
  ""),
IF(ISERROR(FIND(",",G298,FIND(",",G298)+1)),
  IF(OR(ISERROR(VLOOKUP(LEFT(G298,FIND(",",G298)-1),ConditionValueTable!$A:$A,1,0)),ISERROR(VLOOKUP(TRIM(MID(G298,FIND(",",G298)+1,999)),ConditionValueTable!$A:$A,1,0))),"컨디션밸류없음",
  ""),
IF(ISERROR(FIND(",",G298,FIND(",",G298,FIND(",",G298)+1)+1)),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+1,999)),ConditionValueTable!$A:$A,1,0))),"컨디션밸류없음",
  ""),
IF(ISERROR(FIND(",",G298,FIND(",",G298,FIND(",",G298,FIND(",",G298)+1)+1)+1)),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FIND(",",G298,FIND(",",G298,FIND(",",G298)+1)+1)-FIND(",",G298,FIND(",",G298)+1)-1)),ConditionValueTable!$A:$A,1,0)),ISERROR(VLOOKUP(TRIM(MID(G298,FIND(",",G298,FIND(",",G298,FIND(",",G298)+1)+1)+1,999)),ConditionValueTable!$A:$A,1,0))),"컨디션밸류없음",
  ""),
)))))</f>
        <v/>
      </c>
      <c r="I298" s="1">
        <v>-1</v>
      </c>
      <c r="J298" s="1">
        <v>0.2</v>
      </c>
      <c r="O298" s="7" t="str">
        <f t="shared" ca="1" si="89"/>
        <v/>
      </c>
      <c r="S298" s="7" t="str">
        <f t="shared" ca="1" si="90"/>
        <v/>
      </c>
    </row>
    <row r="299" spans="1:23" x14ac:dyDescent="0.3">
      <c r="A299" s="1" t="str">
        <f t="shared" si="88"/>
        <v>LP_SlowHitObject_04</v>
      </c>
      <c r="B299" s="1" t="s">
        <v>333</v>
      </c>
      <c r="C299" s="1" t="str">
        <f>IF(ISERROR(VLOOKUP(B299,AffectorValueTable!$A:$A,1,0)),"어펙터밸류없음","")</f>
        <v/>
      </c>
      <c r="D299" s="1">
        <v>4</v>
      </c>
      <c r="E299" s="1" t="str">
        <f>VLOOKUP($B299,AffectorValueTable!$1:$1048576,MATCH(AffectorValueTable!$B$1,AffectorValueTable!$1:$1,0),0)</f>
        <v>SlowHitObjectSpeed</v>
      </c>
      <c r="H299" s="1" t="str">
        <f>IF(ISBLANK(G299),"",
IF(ISERROR(FIND(",",G299)),
  IF(ISERROR(VLOOKUP(G299,ConditionValueTable!$A:$A,1,0)),"컨디션밸류없음",
  ""),
IF(ISERROR(FIND(",",G299,FIND(",",G299)+1)),
  IF(OR(ISERROR(VLOOKUP(LEFT(G299,FIND(",",G299)-1),ConditionValueTable!$A:$A,1,0)),ISERROR(VLOOKUP(TRIM(MID(G299,FIND(",",G299)+1,999)),ConditionValueTable!$A:$A,1,0))),"컨디션밸류없음",
  ""),
IF(ISERROR(FIND(",",G299,FIND(",",G299,FIND(",",G299)+1)+1)),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+1,999)),ConditionValueTable!$A:$A,1,0))),"컨디션밸류없음",
  ""),
IF(ISERROR(FIND(",",G299,FIND(",",G299,FIND(",",G299,FIND(",",G299)+1)+1)+1)),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FIND(",",G299,FIND(",",G299,FIND(",",G299)+1)+1)-FIND(",",G299,FIND(",",G299)+1)-1)),ConditionValueTable!$A:$A,1,0)),ISERROR(VLOOKUP(TRIM(MID(G299,FIND(",",G299,FIND(",",G299,FIND(",",G299)+1)+1)+1,999)),ConditionValueTable!$A:$A,1,0))),"컨디션밸류없음",
  ""),
)))))</f>
        <v/>
      </c>
      <c r="I299" s="1">
        <v>-1</v>
      </c>
      <c r="J299" s="1">
        <v>0.25</v>
      </c>
      <c r="O299" s="7" t="str">
        <f t="shared" ca="1" si="89"/>
        <v/>
      </c>
      <c r="S299" s="7" t="str">
        <f t="shared" ca="1" si="90"/>
        <v/>
      </c>
    </row>
    <row r="300" spans="1:23" x14ac:dyDescent="0.3">
      <c r="A300" s="1" t="str">
        <f t="shared" si="88"/>
        <v>LP_SlowHitObject_05</v>
      </c>
      <c r="B300" s="1" t="s">
        <v>333</v>
      </c>
      <c r="C300" s="1" t="str">
        <f>IF(ISERROR(VLOOKUP(B300,AffectorValueTable!$A:$A,1,0)),"어펙터밸류없음","")</f>
        <v/>
      </c>
      <c r="D300" s="1">
        <v>5</v>
      </c>
      <c r="E300" s="1" t="str">
        <f>VLOOKUP($B300,AffectorValueTable!$1:$1048576,MATCH(AffectorValueTable!$B$1,AffectorValueTable!$1:$1,0),0)</f>
        <v>SlowHitObjectSpeed</v>
      </c>
      <c r="H300" s="1" t="str">
        <f>IF(ISBLANK(G300),"",
IF(ISERROR(FIND(",",G300)),
  IF(ISERROR(VLOOKUP(G300,ConditionValueTable!$A:$A,1,0)),"컨디션밸류없음",
  ""),
IF(ISERROR(FIND(",",G300,FIND(",",G300)+1)),
  IF(OR(ISERROR(VLOOKUP(LEFT(G300,FIND(",",G300)-1),ConditionValueTable!$A:$A,1,0)),ISERROR(VLOOKUP(TRIM(MID(G300,FIND(",",G300)+1,999)),ConditionValueTable!$A:$A,1,0))),"컨디션밸류없음",
  ""),
IF(ISERROR(FIND(",",G300,FIND(",",G300,FIND(",",G300)+1)+1)),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+1,999)),ConditionValueTable!$A:$A,1,0))),"컨디션밸류없음",
  ""),
IF(ISERROR(FIND(",",G300,FIND(",",G300,FIND(",",G300,FIND(",",G300)+1)+1)+1)),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FIND(",",G300,FIND(",",G300,FIND(",",G300)+1)+1)-FIND(",",G300,FIND(",",G300)+1)-1)),ConditionValueTable!$A:$A,1,0)),ISERROR(VLOOKUP(TRIM(MID(G300,FIND(",",G300,FIND(",",G300,FIND(",",G300)+1)+1)+1,999)),ConditionValueTable!$A:$A,1,0))),"컨디션밸류없음",
  ""),
)))))</f>
        <v/>
      </c>
      <c r="I300" s="1">
        <v>-1</v>
      </c>
      <c r="J300" s="1">
        <v>0.3</v>
      </c>
      <c r="O300" s="7" t="str">
        <f t="shared" ca="1" si="89"/>
        <v/>
      </c>
      <c r="S300" s="7" t="str">
        <f t="shared" ca="1" si="90"/>
        <v/>
      </c>
    </row>
    <row r="301" spans="1:23" x14ac:dyDescent="0.3">
      <c r="A301" s="1" t="str">
        <f t="shared" ref="A301:A305" si="91">B301&amp;"_"&amp;TEXT(D301,"00")</f>
        <v>LP_Paralyze_01</v>
      </c>
      <c r="B301" s="1" t="s">
        <v>344</v>
      </c>
      <c r="C301" s="1" t="str">
        <f>IF(ISERROR(VLOOKUP(B301,AffectorValueTable!$A:$A,1,0)),"어펙터밸류없음","")</f>
        <v/>
      </c>
      <c r="D301" s="1">
        <v>1</v>
      </c>
      <c r="E301" s="1" t="str">
        <f>VLOOKUP($B301,AffectorValueTable!$1:$1048576,MATCH(AffectorValueTable!$B$1,AffectorValueTable!$1:$1,0),0)</f>
        <v>CertainHpHitObject</v>
      </c>
      <c r="H301" s="1" t="str">
        <f>IF(ISBLANK(G301),"",
IF(ISERROR(FIND(",",G301)),
  IF(ISERROR(VLOOKUP(G301,ConditionValueTable!$A:$A,1,0)),"컨디션밸류없음",
  ""),
IF(ISERROR(FIND(",",G301,FIND(",",G301)+1)),
  IF(OR(ISERROR(VLOOKUP(LEFT(G301,FIND(",",G301)-1),ConditionValueTable!$A:$A,1,0)),ISERROR(VLOOKUP(TRIM(MID(G301,FIND(",",G301)+1,999)),ConditionValueTable!$A:$A,1,0))),"컨디션밸류없음",
  ""),
IF(ISERROR(FIND(",",G301,FIND(",",G301,FIND(",",G301)+1)+1)),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+1,999)),ConditionValueTable!$A:$A,1,0))),"컨디션밸류없음",
  ""),
IF(ISERROR(FIND(",",G301,FIND(",",G301,FIND(",",G301,FIND(",",G301)+1)+1)+1)),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FIND(",",G301,FIND(",",G301,FIND(",",G301)+1)+1)-FIND(",",G301,FIND(",",G301)+1)-1)),ConditionValueTable!$A:$A,1,0)),ISERROR(VLOOKUP(TRIM(MID(G301,FIND(",",G301,FIND(",",G301,FIND(",",G301)+1)+1)+1,999)),ConditionValueTable!$A:$A,1,0))),"컨디션밸류없음",
  ""),
)))))</f>
        <v/>
      </c>
      <c r="J301" s="1">
        <v>0.2</v>
      </c>
      <c r="O301" s="7" t="str">
        <f t="shared" ref="O301:O305" ca="1" si="92">IF(NOT(ISBLANK(N301)),N301,
IF(ISBLANK(M301),"",
VLOOKUP(M301,OFFSET(INDIRECT("$A:$B"),0,MATCH(M$1&amp;"_Verify",INDIRECT("$1:$1"),0)-1),2,0)
))</f>
        <v/>
      </c>
      <c r="P301" s="1">
        <v>1</v>
      </c>
      <c r="S301" s="7" t="str">
        <f t="shared" ca="1" si="90"/>
        <v/>
      </c>
      <c r="U301" s="1" t="s">
        <v>345</v>
      </c>
      <c r="V301" s="1" t="s">
        <v>351</v>
      </c>
      <c r="W301" s="1" t="s">
        <v>352</v>
      </c>
    </row>
    <row r="302" spans="1:23" x14ac:dyDescent="0.3">
      <c r="A302" s="1" t="str">
        <f t="shared" si="91"/>
        <v>LP_Paralyze_02</v>
      </c>
      <c r="B302" s="1" t="s">
        <v>344</v>
      </c>
      <c r="C302" s="1" t="str">
        <f>IF(ISERROR(VLOOKUP(B302,AffectorValueTable!$A:$A,1,0)),"어펙터밸류없음","")</f>
        <v/>
      </c>
      <c r="D302" s="1">
        <v>2</v>
      </c>
      <c r="E302" s="1" t="str">
        <f>VLOOKUP($B302,AffectorValueTable!$1:$1048576,MATCH(AffectorValueTable!$B$1,AffectorValueTable!$1:$1,0),0)</f>
        <v>CertainHpHitObject</v>
      </c>
      <c r="H302" s="1" t="str">
        <f>IF(ISBLANK(G302),"",
IF(ISERROR(FIND(",",G302)),
  IF(ISERROR(VLOOKUP(G302,ConditionValueTable!$A:$A,1,0)),"컨디션밸류없음",
  ""),
IF(ISERROR(FIND(",",G302,FIND(",",G302)+1)),
  IF(OR(ISERROR(VLOOKUP(LEFT(G302,FIND(",",G302)-1),ConditionValueTable!$A:$A,1,0)),ISERROR(VLOOKUP(TRIM(MID(G302,FIND(",",G302)+1,999)),ConditionValueTable!$A:$A,1,0))),"컨디션밸류없음",
  ""),
IF(ISERROR(FIND(",",G302,FIND(",",G302,FIND(",",G302)+1)+1)),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+1,999)),ConditionValueTable!$A:$A,1,0))),"컨디션밸류없음",
  ""),
IF(ISERROR(FIND(",",G302,FIND(",",G302,FIND(",",G302,FIND(",",G302)+1)+1)+1)),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FIND(",",G302,FIND(",",G302,FIND(",",G302)+1)+1)-FIND(",",G302,FIND(",",G302)+1)-1)),ConditionValueTable!$A:$A,1,0)),ISERROR(VLOOKUP(TRIM(MID(G302,FIND(",",G302,FIND(",",G302,FIND(",",G302)+1)+1)+1,999)),ConditionValueTable!$A:$A,1,0))),"컨디션밸류없음",
  ""),
)))))</f>
        <v/>
      </c>
      <c r="J302" s="1">
        <v>0.25</v>
      </c>
      <c r="O302" s="7" t="str">
        <f t="shared" ca="1" si="92"/>
        <v/>
      </c>
      <c r="P302" s="1">
        <v>1</v>
      </c>
      <c r="S302" s="7" t="str">
        <f t="shared" ca="1" si="90"/>
        <v/>
      </c>
      <c r="U302" s="1" t="s">
        <v>345</v>
      </c>
      <c r="V302" s="1" t="s">
        <v>351</v>
      </c>
      <c r="W302" s="1" t="s">
        <v>352</v>
      </c>
    </row>
    <row r="303" spans="1:23" x14ac:dyDescent="0.3">
      <c r="A303" s="1" t="str">
        <f t="shared" si="91"/>
        <v>LP_Paralyze_03</v>
      </c>
      <c r="B303" s="1" t="s">
        <v>344</v>
      </c>
      <c r="C303" s="1" t="str">
        <f>IF(ISERROR(VLOOKUP(B303,AffectorValueTable!$A:$A,1,0)),"어펙터밸류없음","")</f>
        <v/>
      </c>
      <c r="D303" s="1">
        <v>3</v>
      </c>
      <c r="E303" s="1" t="str">
        <f>VLOOKUP($B303,AffectorValueTable!$1:$1048576,MATCH(AffectorValueTable!$B$1,AffectorValueTable!$1:$1,0),0)</f>
        <v>CertainHpHitObject</v>
      </c>
      <c r="H303" s="1" t="str">
        <f>IF(ISBLANK(G303),"",
IF(ISERROR(FIND(",",G303)),
  IF(ISERROR(VLOOKUP(G303,ConditionValueTable!$A:$A,1,0)),"컨디션밸류없음",
  ""),
IF(ISERROR(FIND(",",G303,FIND(",",G303)+1)),
  IF(OR(ISERROR(VLOOKUP(LEFT(G303,FIND(",",G303)-1),ConditionValueTable!$A:$A,1,0)),ISERROR(VLOOKUP(TRIM(MID(G303,FIND(",",G303)+1,999)),ConditionValueTable!$A:$A,1,0))),"컨디션밸류없음",
  ""),
IF(ISERROR(FIND(",",G303,FIND(",",G303,FIND(",",G303)+1)+1)),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+1,999)),ConditionValueTable!$A:$A,1,0))),"컨디션밸류없음",
  ""),
IF(ISERROR(FIND(",",G303,FIND(",",G303,FIND(",",G303,FIND(",",G303)+1)+1)+1)),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FIND(",",G303,FIND(",",G303,FIND(",",G303)+1)+1)-FIND(",",G303,FIND(",",G303)+1)-1)),ConditionValueTable!$A:$A,1,0)),ISERROR(VLOOKUP(TRIM(MID(G303,FIND(",",G303,FIND(",",G303,FIND(",",G303)+1)+1)+1,999)),ConditionValueTable!$A:$A,1,0))),"컨디션밸류없음",
  ""),
)))))</f>
        <v/>
      </c>
      <c r="J303" s="1">
        <v>0.3</v>
      </c>
      <c r="O303" s="7" t="str">
        <f t="shared" ca="1" si="92"/>
        <v/>
      </c>
      <c r="P303" s="1">
        <v>1</v>
      </c>
      <c r="S303" s="7" t="str">
        <f t="shared" ca="1" si="90"/>
        <v/>
      </c>
      <c r="U303" s="1" t="s">
        <v>345</v>
      </c>
      <c r="V303" s="1" t="s">
        <v>351</v>
      </c>
      <c r="W303" s="1" t="s">
        <v>352</v>
      </c>
    </row>
    <row r="304" spans="1:23" x14ac:dyDescent="0.3">
      <c r="A304" s="1" t="str">
        <f t="shared" si="91"/>
        <v>LP_Paralyze_04</v>
      </c>
      <c r="B304" s="1" t="s">
        <v>344</v>
      </c>
      <c r="C304" s="1" t="str">
        <f>IF(ISERROR(VLOOKUP(B304,AffectorValueTable!$A:$A,1,0)),"어펙터밸류없음","")</f>
        <v/>
      </c>
      <c r="D304" s="1">
        <v>4</v>
      </c>
      <c r="E304" s="1" t="str">
        <f>VLOOKUP($B304,AffectorValueTable!$1:$1048576,MATCH(AffectorValueTable!$B$1,AffectorValueTable!$1:$1,0),0)</f>
        <v>CertainHpHitObject</v>
      </c>
      <c r="H304" s="1" t="str">
        <f>IF(ISBLANK(G304),"",
IF(ISERROR(FIND(",",G304)),
  IF(ISERROR(VLOOKUP(G304,ConditionValueTable!$A:$A,1,0)),"컨디션밸류없음",
  ""),
IF(ISERROR(FIND(",",G304,FIND(",",G304)+1)),
  IF(OR(ISERROR(VLOOKUP(LEFT(G304,FIND(",",G304)-1),ConditionValueTable!$A:$A,1,0)),ISERROR(VLOOKUP(TRIM(MID(G304,FIND(",",G304)+1,999)),ConditionValueTable!$A:$A,1,0))),"컨디션밸류없음",
  ""),
IF(ISERROR(FIND(",",G304,FIND(",",G304,FIND(",",G304)+1)+1)),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+1,999)),ConditionValueTable!$A:$A,1,0))),"컨디션밸류없음",
  ""),
IF(ISERROR(FIND(",",G304,FIND(",",G304,FIND(",",G304,FIND(",",G304)+1)+1)+1)),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FIND(",",G304,FIND(",",G304,FIND(",",G304)+1)+1)-FIND(",",G304,FIND(",",G304)+1)-1)),ConditionValueTable!$A:$A,1,0)),ISERROR(VLOOKUP(TRIM(MID(G304,FIND(",",G304,FIND(",",G304,FIND(",",G304)+1)+1)+1,999)),ConditionValueTable!$A:$A,1,0))),"컨디션밸류없음",
  ""),
)))))</f>
        <v/>
      </c>
      <c r="J304" s="1">
        <v>0.35</v>
      </c>
      <c r="O304" s="7" t="str">
        <f t="shared" ca="1" si="92"/>
        <v/>
      </c>
      <c r="P304" s="1">
        <v>1</v>
      </c>
      <c r="S304" s="7" t="str">
        <f t="shared" ca="1" si="90"/>
        <v/>
      </c>
      <c r="U304" s="1" t="s">
        <v>345</v>
      </c>
      <c r="V304" s="1" t="s">
        <v>351</v>
      </c>
      <c r="W304" s="1" t="s">
        <v>352</v>
      </c>
    </row>
    <row r="305" spans="1:23" x14ac:dyDescent="0.3">
      <c r="A305" s="1" t="str">
        <f t="shared" si="91"/>
        <v>LP_Paralyze_05</v>
      </c>
      <c r="B305" s="1" t="s">
        <v>344</v>
      </c>
      <c r="C305" s="1" t="str">
        <f>IF(ISERROR(VLOOKUP(B305,AffectorValueTable!$A:$A,1,0)),"어펙터밸류없음","")</f>
        <v/>
      </c>
      <c r="D305" s="1">
        <v>5</v>
      </c>
      <c r="E305" s="1" t="str">
        <f>VLOOKUP($B305,AffectorValueTable!$1:$1048576,MATCH(AffectorValueTable!$B$1,AffectorValueTable!$1:$1,0),0)</f>
        <v>CertainHpHitObject</v>
      </c>
      <c r="H305" s="1" t="str">
        <f>IF(ISBLANK(G305),"",
IF(ISERROR(FIND(",",G305)),
  IF(ISERROR(VLOOKUP(G305,ConditionValueTable!$A:$A,1,0)),"컨디션밸류없음",
  ""),
IF(ISERROR(FIND(",",G305,FIND(",",G305)+1)),
  IF(OR(ISERROR(VLOOKUP(LEFT(G305,FIND(",",G305)-1),ConditionValueTable!$A:$A,1,0)),ISERROR(VLOOKUP(TRIM(MID(G305,FIND(",",G305)+1,999)),ConditionValueTable!$A:$A,1,0))),"컨디션밸류없음",
  ""),
IF(ISERROR(FIND(",",G305,FIND(",",G305,FIND(",",G305)+1)+1)),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+1,999)),ConditionValueTable!$A:$A,1,0))),"컨디션밸류없음",
  ""),
IF(ISERROR(FIND(",",G305,FIND(",",G305,FIND(",",G305,FIND(",",G305)+1)+1)+1)),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FIND(",",G305,FIND(",",G305,FIND(",",G305)+1)+1)-FIND(",",G305,FIND(",",G305)+1)-1)),ConditionValueTable!$A:$A,1,0)),ISERROR(VLOOKUP(TRIM(MID(G305,FIND(",",G305,FIND(",",G305,FIND(",",G305)+1)+1)+1,999)),ConditionValueTable!$A:$A,1,0))),"컨디션밸류없음",
  ""),
)))))</f>
        <v/>
      </c>
      <c r="J305" s="1">
        <v>0.4</v>
      </c>
      <c r="O305" s="7" t="str">
        <f t="shared" ca="1" si="92"/>
        <v/>
      </c>
      <c r="P305" s="1">
        <v>1</v>
      </c>
      <c r="S305" s="7" t="str">
        <f t="shared" ca="1" si="90"/>
        <v/>
      </c>
      <c r="U305" s="1" t="s">
        <v>345</v>
      </c>
      <c r="V305" s="1" t="s">
        <v>351</v>
      </c>
      <c r="W305" s="1" t="s">
        <v>352</v>
      </c>
    </row>
    <row r="306" spans="1:23" x14ac:dyDescent="0.3">
      <c r="A306" s="1" t="str">
        <f t="shared" ref="A306:A315" si="93">B306&amp;"_"&amp;TEXT(D306,"00")</f>
        <v>LP_Paralyze_CannotAction_01</v>
      </c>
      <c r="B306" s="1" t="s">
        <v>345</v>
      </c>
      <c r="C306" s="1" t="str">
        <f>IF(ISERROR(VLOOKUP(B306,AffectorValueTable!$A:$A,1,0)),"어펙터밸류없음","")</f>
        <v/>
      </c>
      <c r="D306" s="1">
        <v>1</v>
      </c>
      <c r="E306" s="1" t="str">
        <f>VLOOKUP($B306,AffectorValueTable!$1:$1048576,MATCH(AffectorValueTable!$B$1,AffectorValueTable!$1:$1,0),0)</f>
        <v>CannotAction</v>
      </c>
      <c r="H306" s="1" t="str">
        <f>IF(ISBLANK(G306),"",
IF(ISERROR(FIND(",",G306)),
  IF(ISERROR(VLOOKUP(G306,ConditionValueTable!$A:$A,1,0)),"컨디션밸류없음",
  ""),
IF(ISERROR(FIND(",",G306,FIND(",",G306)+1)),
  IF(OR(ISERROR(VLOOKUP(LEFT(G306,FIND(",",G306)-1),ConditionValueTable!$A:$A,1,0)),ISERROR(VLOOKUP(TRIM(MID(G306,FIND(",",G306)+1,999)),ConditionValueTable!$A:$A,1,0))),"컨디션밸류없음",
  ""),
IF(ISERROR(FIND(",",G306,FIND(",",G306,FIND(",",G306)+1)+1)),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+1,999)),ConditionValueTable!$A:$A,1,0))),"컨디션밸류없음",
  ""),
IF(ISERROR(FIND(",",G306,FIND(",",G306,FIND(",",G306,FIND(",",G306)+1)+1)+1)),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FIND(",",G306,FIND(",",G306,FIND(",",G306)+1)+1)-FIND(",",G306,FIND(",",G306)+1)-1)),ConditionValueTable!$A:$A,1,0)),ISERROR(VLOOKUP(TRIM(MID(G306,FIND(",",G306,FIND(",",G306,FIND(",",G306)+1)+1)+1,999)),ConditionValueTable!$A:$A,1,0))),"컨디션밸류없음",
  ""),
)))))</f>
        <v/>
      </c>
      <c r="I306" s="1">
        <v>1.5</v>
      </c>
      <c r="O306" s="7" t="str">
        <f t="shared" ref="O306:O315" ca="1" si="94">IF(NOT(ISBLANK(N306)),N306,
IF(ISBLANK(M306),"",
VLOOKUP(M306,OFFSET(INDIRECT("$A:$B"),0,MATCH(M$1&amp;"_Verify",INDIRECT("$1:$1"),0)-1),2,0)
))</f>
        <v/>
      </c>
      <c r="S306" s="7" t="str">
        <f t="shared" ca="1" si="90"/>
        <v/>
      </c>
    </row>
    <row r="307" spans="1:23" x14ac:dyDescent="0.3">
      <c r="A307" s="1" t="str">
        <f t="shared" si="93"/>
        <v>LP_Paralyze_CannotAction_02</v>
      </c>
      <c r="B307" s="1" t="s">
        <v>345</v>
      </c>
      <c r="C307" s="1" t="str">
        <f>IF(ISERROR(VLOOKUP(B307,AffectorValueTable!$A:$A,1,0)),"어펙터밸류없음","")</f>
        <v/>
      </c>
      <c r="D307" s="1">
        <v>2</v>
      </c>
      <c r="E307" s="1" t="str">
        <f>VLOOKUP($B307,AffectorValueTable!$1:$1048576,MATCH(AffectorValueTable!$B$1,AffectorValueTable!$1:$1,0),0)</f>
        <v>CannotAction</v>
      </c>
      <c r="H307" s="1" t="str">
        <f>IF(ISBLANK(G307),"",
IF(ISERROR(FIND(",",G307)),
  IF(ISERROR(VLOOKUP(G307,ConditionValueTable!$A:$A,1,0)),"컨디션밸류없음",
  ""),
IF(ISERROR(FIND(",",G307,FIND(",",G307)+1)),
  IF(OR(ISERROR(VLOOKUP(LEFT(G307,FIND(",",G307)-1),ConditionValueTable!$A:$A,1,0)),ISERROR(VLOOKUP(TRIM(MID(G307,FIND(",",G307)+1,999)),ConditionValueTable!$A:$A,1,0))),"컨디션밸류없음",
  ""),
IF(ISERROR(FIND(",",G307,FIND(",",G307,FIND(",",G307)+1)+1)),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+1,999)),ConditionValueTable!$A:$A,1,0))),"컨디션밸류없음",
  ""),
IF(ISERROR(FIND(",",G307,FIND(",",G307,FIND(",",G307,FIND(",",G307)+1)+1)+1)),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FIND(",",G307,FIND(",",G307,FIND(",",G307)+1)+1)-FIND(",",G307,FIND(",",G307)+1)-1)),ConditionValueTable!$A:$A,1,0)),ISERROR(VLOOKUP(TRIM(MID(G307,FIND(",",G307,FIND(",",G307,FIND(",",G307)+1)+1)+1,999)),ConditionValueTable!$A:$A,1,0))),"컨디션밸류없음",
  ""),
)))))</f>
        <v/>
      </c>
      <c r="I307" s="1">
        <v>1.8</v>
      </c>
      <c r="O307" s="7" t="str">
        <f t="shared" ca="1" si="94"/>
        <v/>
      </c>
      <c r="S307" s="7" t="str">
        <f t="shared" ca="1" si="90"/>
        <v/>
      </c>
    </row>
    <row r="308" spans="1:23" x14ac:dyDescent="0.3">
      <c r="A308" s="1" t="str">
        <f t="shared" si="93"/>
        <v>LP_Paralyze_CannotAction_03</v>
      </c>
      <c r="B308" s="1" t="s">
        <v>345</v>
      </c>
      <c r="C308" s="1" t="str">
        <f>IF(ISERROR(VLOOKUP(B308,AffectorValueTable!$A:$A,1,0)),"어펙터밸류없음","")</f>
        <v/>
      </c>
      <c r="D308" s="1">
        <v>3</v>
      </c>
      <c r="E308" s="1" t="str">
        <f>VLOOKUP($B308,AffectorValueTable!$1:$1048576,MATCH(AffectorValueTable!$B$1,AffectorValueTable!$1:$1,0),0)</f>
        <v>CannotAction</v>
      </c>
      <c r="H308" s="1" t="str">
        <f>IF(ISBLANK(G308),"",
IF(ISERROR(FIND(",",G308)),
  IF(ISERROR(VLOOKUP(G308,ConditionValueTable!$A:$A,1,0)),"컨디션밸류없음",
  ""),
IF(ISERROR(FIND(",",G308,FIND(",",G308)+1)),
  IF(OR(ISERROR(VLOOKUP(LEFT(G308,FIND(",",G308)-1),ConditionValueTable!$A:$A,1,0)),ISERROR(VLOOKUP(TRIM(MID(G308,FIND(",",G308)+1,999)),ConditionValueTable!$A:$A,1,0))),"컨디션밸류없음",
  ""),
IF(ISERROR(FIND(",",G308,FIND(",",G308,FIND(",",G308)+1)+1)),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+1,999)),ConditionValueTable!$A:$A,1,0))),"컨디션밸류없음",
  ""),
IF(ISERROR(FIND(",",G308,FIND(",",G308,FIND(",",G308,FIND(",",G308)+1)+1)+1)),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FIND(",",G308,FIND(",",G308,FIND(",",G308)+1)+1)-FIND(",",G308,FIND(",",G308)+1)-1)),ConditionValueTable!$A:$A,1,0)),ISERROR(VLOOKUP(TRIM(MID(G308,FIND(",",G308,FIND(",",G308,FIND(",",G308)+1)+1)+1,999)),ConditionValueTable!$A:$A,1,0))),"컨디션밸류없음",
  ""),
)))))</f>
        <v/>
      </c>
      <c r="I308" s="1">
        <v>2.1</v>
      </c>
      <c r="O308" s="7" t="str">
        <f t="shared" ca="1" si="94"/>
        <v/>
      </c>
      <c r="S308" s="7" t="str">
        <f t="shared" ca="1" si="90"/>
        <v/>
      </c>
    </row>
    <row r="309" spans="1:23" x14ac:dyDescent="0.3">
      <c r="A309" s="1" t="str">
        <f t="shared" si="93"/>
        <v>LP_Paralyze_CannotAction_04</v>
      </c>
      <c r="B309" s="1" t="s">
        <v>345</v>
      </c>
      <c r="C309" s="1" t="str">
        <f>IF(ISERROR(VLOOKUP(B309,AffectorValueTable!$A:$A,1,0)),"어펙터밸류없음","")</f>
        <v/>
      </c>
      <c r="D309" s="1">
        <v>4</v>
      </c>
      <c r="E309" s="1" t="str">
        <f>VLOOKUP($B309,AffectorValueTable!$1:$1048576,MATCH(AffectorValueTable!$B$1,AffectorValueTable!$1:$1,0),0)</f>
        <v>CannotAction</v>
      </c>
      <c r="H309" s="1" t="str">
        <f>IF(ISBLANK(G309),"",
IF(ISERROR(FIND(",",G309)),
  IF(ISERROR(VLOOKUP(G309,ConditionValueTable!$A:$A,1,0)),"컨디션밸류없음",
  ""),
IF(ISERROR(FIND(",",G309,FIND(",",G309)+1)),
  IF(OR(ISERROR(VLOOKUP(LEFT(G309,FIND(",",G309)-1),ConditionValueTable!$A:$A,1,0)),ISERROR(VLOOKUP(TRIM(MID(G309,FIND(",",G309)+1,999)),ConditionValueTable!$A:$A,1,0))),"컨디션밸류없음",
  ""),
IF(ISERROR(FIND(",",G309,FIND(",",G309,FIND(",",G309)+1)+1)),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+1,999)),ConditionValueTable!$A:$A,1,0))),"컨디션밸류없음",
  ""),
IF(ISERROR(FIND(",",G309,FIND(",",G309,FIND(",",G309,FIND(",",G309)+1)+1)+1)),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FIND(",",G309,FIND(",",G309,FIND(",",G309)+1)+1)-FIND(",",G309,FIND(",",G309)+1)-1)),ConditionValueTable!$A:$A,1,0)),ISERROR(VLOOKUP(TRIM(MID(G309,FIND(",",G309,FIND(",",G309,FIND(",",G309)+1)+1)+1,999)),ConditionValueTable!$A:$A,1,0))),"컨디션밸류없음",
  ""),
)))))</f>
        <v/>
      </c>
      <c r="I309" s="1">
        <v>2.4</v>
      </c>
      <c r="O309" s="7" t="str">
        <f t="shared" ca="1" si="94"/>
        <v/>
      </c>
      <c r="S309" s="7" t="str">
        <f t="shared" ca="1" si="90"/>
        <v/>
      </c>
    </row>
    <row r="310" spans="1:23" x14ac:dyDescent="0.3">
      <c r="A310" s="1" t="str">
        <f t="shared" si="93"/>
        <v>LP_Paralyze_CannotAction_05</v>
      </c>
      <c r="B310" s="1" t="s">
        <v>345</v>
      </c>
      <c r="C310" s="1" t="str">
        <f>IF(ISERROR(VLOOKUP(B310,AffectorValueTable!$A:$A,1,0)),"어펙터밸류없음","")</f>
        <v/>
      </c>
      <c r="D310" s="1">
        <v>5</v>
      </c>
      <c r="E310" s="1" t="str">
        <f>VLOOKUP($B310,AffectorValueTable!$1:$1048576,MATCH(AffectorValueTable!$B$1,AffectorValueTable!$1:$1,0),0)</f>
        <v>CannotAction</v>
      </c>
      <c r="H310" s="1" t="str">
        <f>IF(ISBLANK(G310),"",
IF(ISERROR(FIND(",",G310)),
  IF(ISERROR(VLOOKUP(G310,ConditionValueTable!$A:$A,1,0)),"컨디션밸류없음",
  ""),
IF(ISERROR(FIND(",",G310,FIND(",",G310)+1)),
  IF(OR(ISERROR(VLOOKUP(LEFT(G310,FIND(",",G310)-1),ConditionValueTable!$A:$A,1,0)),ISERROR(VLOOKUP(TRIM(MID(G310,FIND(",",G310)+1,999)),ConditionValueTable!$A:$A,1,0))),"컨디션밸류없음",
  ""),
IF(ISERROR(FIND(",",G310,FIND(",",G310,FIND(",",G310)+1)+1)),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+1,999)),ConditionValueTable!$A:$A,1,0))),"컨디션밸류없음",
  ""),
IF(ISERROR(FIND(",",G310,FIND(",",G310,FIND(",",G310,FIND(",",G310)+1)+1)+1)),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FIND(",",G310,FIND(",",G310,FIND(",",G310)+1)+1)-FIND(",",G310,FIND(",",G310)+1)-1)),ConditionValueTable!$A:$A,1,0)),ISERROR(VLOOKUP(TRIM(MID(G310,FIND(",",G310,FIND(",",G310,FIND(",",G310)+1)+1)+1,999)),ConditionValueTable!$A:$A,1,0))),"컨디션밸류없음",
  ""),
)))))</f>
        <v/>
      </c>
      <c r="I310" s="1">
        <v>2.7</v>
      </c>
      <c r="O310" s="7" t="str">
        <f t="shared" ca="1" si="94"/>
        <v/>
      </c>
      <c r="S310" s="7" t="str">
        <f t="shared" ca="1" si="90"/>
        <v/>
      </c>
    </row>
    <row r="311" spans="1:23" x14ac:dyDescent="0.3">
      <c r="A311" s="1" t="str">
        <f t="shared" si="93"/>
        <v>LP_Hold_01</v>
      </c>
      <c r="B311" s="1" t="s">
        <v>335</v>
      </c>
      <c r="C311" s="1" t="str">
        <f>IF(ISERROR(VLOOKUP(B311,AffectorValueTable!$A:$A,1,0)),"어펙터밸류없음","")</f>
        <v/>
      </c>
      <c r="D311" s="1">
        <v>1</v>
      </c>
      <c r="E311" s="1" t="str">
        <f>VLOOKUP($B311,AffectorValueTable!$1:$1048576,MATCH(AffectorValueTable!$B$1,AffectorValueTable!$1:$1,0),0)</f>
        <v>AttackWeightHitObject</v>
      </c>
      <c r="H311" s="1" t="str">
        <f>IF(ISBLANK(G311),"",
IF(ISERROR(FIND(",",G311)),
  IF(ISERROR(VLOOKUP(G311,ConditionValueTable!$A:$A,1,0)),"컨디션밸류없음",
  ""),
IF(ISERROR(FIND(",",G311,FIND(",",G311)+1)),
  IF(OR(ISERROR(VLOOKUP(LEFT(G311,FIND(",",G311)-1),ConditionValueTable!$A:$A,1,0)),ISERROR(VLOOKUP(TRIM(MID(G311,FIND(",",G311)+1,999)),ConditionValueTable!$A:$A,1,0))),"컨디션밸류없음",
  ""),
IF(ISERROR(FIND(",",G311,FIND(",",G311,FIND(",",G311)+1)+1)),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+1,999)),ConditionValueTable!$A:$A,1,0))),"컨디션밸류없음",
  ""),
IF(ISERROR(FIND(",",G311,FIND(",",G311,FIND(",",G311,FIND(",",G311)+1)+1)+1)),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FIND(",",G311,FIND(",",G311,FIND(",",G311)+1)+1)-FIND(",",G311,FIND(",",G311)+1)-1)),ConditionValueTable!$A:$A,1,0)),ISERROR(VLOOKUP(TRIM(MID(G311,FIND(",",G311,FIND(",",G311,FIND(",",G311)+1)+1)+1,999)),ConditionValueTable!$A:$A,1,0))),"컨디션밸류없음",
  ""),
)))))</f>
        <v/>
      </c>
      <c r="J311" s="1">
        <v>0.2</v>
      </c>
      <c r="O311" s="7" t="str">
        <f t="shared" ca="1" si="94"/>
        <v/>
      </c>
      <c r="P311" s="1">
        <v>1</v>
      </c>
      <c r="S311" s="7" t="str">
        <f t="shared" ca="1" si="90"/>
        <v/>
      </c>
      <c r="U311" s="1" t="s">
        <v>336</v>
      </c>
    </row>
    <row r="312" spans="1:23" x14ac:dyDescent="0.3">
      <c r="A312" s="1" t="str">
        <f t="shared" si="93"/>
        <v>LP_Hold_02</v>
      </c>
      <c r="B312" s="1" t="s">
        <v>335</v>
      </c>
      <c r="C312" s="1" t="str">
        <f>IF(ISERROR(VLOOKUP(B312,AffectorValueTable!$A:$A,1,0)),"어펙터밸류없음","")</f>
        <v/>
      </c>
      <c r="D312" s="1">
        <v>2</v>
      </c>
      <c r="E312" s="1" t="str">
        <f>VLOOKUP($B312,AffectorValueTable!$1:$1048576,MATCH(AffectorValueTable!$B$1,AffectorValueTable!$1:$1,0),0)</f>
        <v>AttackWeightHitObject</v>
      </c>
      <c r="H312" s="1" t="str">
        <f>IF(ISBLANK(G312),"",
IF(ISERROR(FIND(",",G312)),
  IF(ISERROR(VLOOKUP(G312,ConditionValueTable!$A:$A,1,0)),"컨디션밸류없음",
  ""),
IF(ISERROR(FIND(",",G312,FIND(",",G312)+1)),
  IF(OR(ISERROR(VLOOKUP(LEFT(G312,FIND(",",G312)-1),ConditionValueTable!$A:$A,1,0)),ISERROR(VLOOKUP(TRIM(MID(G312,FIND(",",G312)+1,999)),ConditionValueTable!$A:$A,1,0))),"컨디션밸류없음",
  ""),
IF(ISERROR(FIND(",",G312,FIND(",",G312,FIND(",",G312)+1)+1)),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+1,999)),ConditionValueTable!$A:$A,1,0))),"컨디션밸류없음",
  ""),
IF(ISERROR(FIND(",",G312,FIND(",",G312,FIND(",",G312,FIND(",",G312)+1)+1)+1)),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FIND(",",G312,FIND(",",G312,FIND(",",G312)+1)+1)-FIND(",",G312,FIND(",",G312)+1)-1)),ConditionValueTable!$A:$A,1,0)),ISERROR(VLOOKUP(TRIM(MID(G312,FIND(",",G312,FIND(",",G312,FIND(",",G312)+1)+1)+1,999)),ConditionValueTable!$A:$A,1,0))),"컨디션밸류없음",
  ""),
)))))</f>
        <v/>
      </c>
      <c r="J312" s="1">
        <v>0.25</v>
      </c>
      <c r="O312" s="7" t="str">
        <f t="shared" ca="1" si="94"/>
        <v/>
      </c>
      <c r="P312" s="1">
        <v>1</v>
      </c>
      <c r="S312" s="7" t="str">
        <f t="shared" ca="1" si="90"/>
        <v/>
      </c>
      <c r="U312" s="1" t="s">
        <v>336</v>
      </c>
    </row>
    <row r="313" spans="1:23" x14ac:dyDescent="0.3">
      <c r="A313" s="1" t="str">
        <f t="shared" si="93"/>
        <v>LP_Hold_03</v>
      </c>
      <c r="B313" s="1" t="s">
        <v>335</v>
      </c>
      <c r="C313" s="1" t="str">
        <f>IF(ISERROR(VLOOKUP(B313,AffectorValueTable!$A:$A,1,0)),"어펙터밸류없음","")</f>
        <v/>
      </c>
      <c r="D313" s="1">
        <v>3</v>
      </c>
      <c r="E313" s="1" t="str">
        <f>VLOOKUP($B313,AffectorValueTable!$1:$1048576,MATCH(AffectorValueTable!$B$1,AffectorValueTable!$1:$1,0),0)</f>
        <v>AttackWeightHitObject</v>
      </c>
      <c r="H313" s="1" t="str">
        <f>IF(ISBLANK(G313),"",
IF(ISERROR(FIND(",",G313)),
  IF(ISERROR(VLOOKUP(G313,ConditionValueTable!$A:$A,1,0)),"컨디션밸류없음",
  ""),
IF(ISERROR(FIND(",",G313,FIND(",",G313)+1)),
  IF(OR(ISERROR(VLOOKUP(LEFT(G313,FIND(",",G313)-1),ConditionValueTable!$A:$A,1,0)),ISERROR(VLOOKUP(TRIM(MID(G313,FIND(",",G313)+1,999)),ConditionValueTable!$A:$A,1,0))),"컨디션밸류없음",
  ""),
IF(ISERROR(FIND(",",G313,FIND(",",G313,FIND(",",G313)+1)+1)),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+1,999)),ConditionValueTable!$A:$A,1,0))),"컨디션밸류없음",
  ""),
IF(ISERROR(FIND(",",G313,FIND(",",G313,FIND(",",G313,FIND(",",G313)+1)+1)+1)),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FIND(",",G313,FIND(",",G313,FIND(",",G313)+1)+1)-FIND(",",G313,FIND(",",G313)+1)-1)),ConditionValueTable!$A:$A,1,0)),ISERROR(VLOOKUP(TRIM(MID(G313,FIND(",",G313,FIND(",",G313,FIND(",",G313)+1)+1)+1,999)),ConditionValueTable!$A:$A,1,0))),"컨디션밸류없음",
  ""),
)))))</f>
        <v/>
      </c>
      <c r="J313" s="1">
        <v>0.3</v>
      </c>
      <c r="O313" s="7" t="str">
        <f t="shared" ca="1" si="94"/>
        <v/>
      </c>
      <c r="P313" s="1">
        <v>1</v>
      </c>
      <c r="S313" s="7" t="str">
        <f t="shared" ca="1" si="90"/>
        <v/>
      </c>
      <c r="U313" s="1" t="s">
        <v>336</v>
      </c>
    </row>
    <row r="314" spans="1:23" x14ac:dyDescent="0.3">
      <c r="A314" s="1" t="str">
        <f t="shared" si="93"/>
        <v>LP_Hold_04</v>
      </c>
      <c r="B314" s="1" t="s">
        <v>335</v>
      </c>
      <c r="C314" s="1" t="str">
        <f>IF(ISERROR(VLOOKUP(B314,AffectorValueTable!$A:$A,1,0)),"어펙터밸류없음","")</f>
        <v/>
      </c>
      <c r="D314" s="1">
        <v>4</v>
      </c>
      <c r="E314" s="1" t="str">
        <f>VLOOKUP($B314,AffectorValueTable!$1:$1048576,MATCH(AffectorValueTable!$B$1,AffectorValueTable!$1:$1,0),0)</f>
        <v>AttackWeightHitObject</v>
      </c>
      <c r="H314" s="1" t="str">
        <f>IF(ISBLANK(G314),"",
IF(ISERROR(FIND(",",G314)),
  IF(ISERROR(VLOOKUP(G314,ConditionValueTable!$A:$A,1,0)),"컨디션밸류없음",
  ""),
IF(ISERROR(FIND(",",G314,FIND(",",G314)+1)),
  IF(OR(ISERROR(VLOOKUP(LEFT(G314,FIND(",",G314)-1),ConditionValueTable!$A:$A,1,0)),ISERROR(VLOOKUP(TRIM(MID(G314,FIND(",",G314)+1,999)),ConditionValueTable!$A:$A,1,0))),"컨디션밸류없음",
  ""),
IF(ISERROR(FIND(",",G314,FIND(",",G314,FIND(",",G314)+1)+1)),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+1,999)),ConditionValueTable!$A:$A,1,0))),"컨디션밸류없음",
  ""),
IF(ISERROR(FIND(",",G314,FIND(",",G314,FIND(",",G314,FIND(",",G314)+1)+1)+1)),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FIND(",",G314,FIND(",",G314,FIND(",",G314)+1)+1)-FIND(",",G314,FIND(",",G314)+1)-1)),ConditionValueTable!$A:$A,1,0)),ISERROR(VLOOKUP(TRIM(MID(G314,FIND(",",G314,FIND(",",G314,FIND(",",G314)+1)+1)+1,999)),ConditionValueTable!$A:$A,1,0))),"컨디션밸류없음",
  ""),
)))))</f>
        <v/>
      </c>
      <c r="J314" s="1">
        <v>0.35</v>
      </c>
      <c r="O314" s="7" t="str">
        <f t="shared" ca="1" si="94"/>
        <v/>
      </c>
      <c r="P314" s="1">
        <v>1</v>
      </c>
      <c r="S314" s="7" t="str">
        <f t="shared" ca="1" si="90"/>
        <v/>
      </c>
      <c r="U314" s="1" t="s">
        <v>336</v>
      </c>
    </row>
    <row r="315" spans="1:23" x14ac:dyDescent="0.3">
      <c r="A315" s="1" t="str">
        <f t="shared" si="93"/>
        <v>LP_Hold_05</v>
      </c>
      <c r="B315" s="1" t="s">
        <v>335</v>
      </c>
      <c r="C315" s="1" t="str">
        <f>IF(ISERROR(VLOOKUP(B315,AffectorValueTable!$A:$A,1,0)),"어펙터밸류없음","")</f>
        <v/>
      </c>
      <c r="D315" s="1">
        <v>5</v>
      </c>
      <c r="E315" s="1" t="str">
        <f>VLOOKUP($B315,AffectorValueTable!$1:$1048576,MATCH(AffectorValueTable!$B$1,AffectorValueTable!$1:$1,0),0)</f>
        <v>AttackWeightHitObject</v>
      </c>
      <c r="H315" s="1" t="str">
        <f>IF(ISBLANK(G315),"",
IF(ISERROR(FIND(",",G315)),
  IF(ISERROR(VLOOKUP(G315,ConditionValueTable!$A:$A,1,0)),"컨디션밸류없음",
  ""),
IF(ISERROR(FIND(",",G315,FIND(",",G315)+1)),
  IF(OR(ISERROR(VLOOKUP(LEFT(G315,FIND(",",G315)-1),ConditionValueTable!$A:$A,1,0)),ISERROR(VLOOKUP(TRIM(MID(G315,FIND(",",G315)+1,999)),ConditionValueTable!$A:$A,1,0))),"컨디션밸류없음",
  ""),
IF(ISERROR(FIND(",",G315,FIND(",",G315,FIND(",",G315)+1)+1)),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+1,999)),ConditionValueTable!$A:$A,1,0))),"컨디션밸류없음",
  ""),
IF(ISERROR(FIND(",",G315,FIND(",",G315,FIND(",",G315,FIND(",",G315)+1)+1)+1)),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FIND(",",G315,FIND(",",G315,FIND(",",G315)+1)+1)-FIND(",",G315,FIND(",",G315)+1)-1)),ConditionValueTable!$A:$A,1,0)),ISERROR(VLOOKUP(TRIM(MID(G315,FIND(",",G315,FIND(",",G315,FIND(",",G315)+1)+1)+1,999)),ConditionValueTable!$A:$A,1,0))),"컨디션밸류없음",
  ""),
)))))</f>
        <v/>
      </c>
      <c r="J315" s="1">
        <v>0.4</v>
      </c>
      <c r="O315" s="7" t="str">
        <f t="shared" ca="1" si="94"/>
        <v/>
      </c>
      <c r="P315" s="1">
        <v>1</v>
      </c>
      <c r="S315" s="7" t="str">
        <f t="shared" ca="1" si="90"/>
        <v/>
      </c>
      <c r="U315" s="1" t="s">
        <v>336</v>
      </c>
    </row>
    <row r="316" spans="1:23" x14ac:dyDescent="0.3">
      <c r="A316" s="1" t="str">
        <f t="shared" ref="A316:A325" si="95">B316&amp;"_"&amp;TEXT(D316,"00")</f>
        <v>LP_Hold_CannotMove_01</v>
      </c>
      <c r="B316" s="1" t="s">
        <v>337</v>
      </c>
      <c r="C316" s="1" t="str">
        <f>IF(ISERROR(VLOOKUP(B316,AffectorValueTable!$A:$A,1,0)),"어펙터밸류없음","")</f>
        <v/>
      </c>
      <c r="D316" s="1">
        <v>1</v>
      </c>
      <c r="E316" s="1" t="str">
        <f>VLOOKUP($B316,AffectorValueTable!$1:$1048576,MATCH(AffectorValueTable!$B$1,AffectorValueTable!$1:$1,0),0)</f>
        <v>CannotMove</v>
      </c>
      <c r="H316" s="1" t="str">
        <f>IF(ISBLANK(G316),"",
IF(ISERROR(FIND(",",G316)),
  IF(ISERROR(VLOOKUP(G316,ConditionValueTable!$A:$A,1,0)),"컨디션밸류없음",
  ""),
IF(ISERROR(FIND(",",G316,FIND(",",G316)+1)),
  IF(OR(ISERROR(VLOOKUP(LEFT(G316,FIND(",",G316)-1),ConditionValueTable!$A:$A,1,0)),ISERROR(VLOOKUP(TRIM(MID(G316,FIND(",",G316)+1,999)),ConditionValueTable!$A:$A,1,0))),"컨디션밸류없음",
  ""),
IF(ISERROR(FIND(",",G316,FIND(",",G316,FIND(",",G316)+1)+1)),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+1,999)),ConditionValueTable!$A:$A,1,0))),"컨디션밸류없음",
  ""),
IF(ISERROR(FIND(",",G316,FIND(",",G316,FIND(",",G316,FIND(",",G316)+1)+1)+1)),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FIND(",",G316,FIND(",",G316,FIND(",",G316)+1)+1)-FIND(",",G316,FIND(",",G316)+1)-1)),ConditionValueTable!$A:$A,1,0)),ISERROR(VLOOKUP(TRIM(MID(G316,FIND(",",G316,FIND(",",G316,FIND(",",G316)+1)+1)+1,999)),ConditionValueTable!$A:$A,1,0))),"컨디션밸류없음",
  ""),
)))))</f>
        <v/>
      </c>
      <c r="I316" s="1">
        <v>3</v>
      </c>
      <c r="O316" s="7" t="str">
        <f t="shared" ref="O316:O325" ca="1" si="96">IF(NOT(ISBLANK(N316)),N316,
IF(ISBLANK(M316),"",
VLOOKUP(M316,OFFSET(INDIRECT("$A:$B"),0,MATCH(M$1&amp;"_Verify",INDIRECT("$1:$1"),0)-1),2,0)
))</f>
        <v/>
      </c>
      <c r="S316" s="7" t="str">
        <f t="shared" ca="1" si="90"/>
        <v/>
      </c>
      <c r="V316" s="1" t="s">
        <v>375</v>
      </c>
    </row>
    <row r="317" spans="1:23" x14ac:dyDescent="0.3">
      <c r="A317" s="1" t="str">
        <f t="shared" si="95"/>
        <v>LP_Hold_CannotMove_02</v>
      </c>
      <c r="B317" s="1" t="s">
        <v>337</v>
      </c>
      <c r="C317" s="1" t="str">
        <f>IF(ISERROR(VLOOKUP(B317,AffectorValueTable!$A:$A,1,0)),"어펙터밸류없음","")</f>
        <v/>
      </c>
      <c r="D317" s="1">
        <v>2</v>
      </c>
      <c r="E317" s="1" t="str">
        <f>VLOOKUP($B317,AffectorValueTable!$1:$1048576,MATCH(AffectorValueTable!$B$1,AffectorValueTable!$1:$1,0),0)</f>
        <v>CannotMove</v>
      </c>
      <c r="H317" s="1" t="str">
        <f>IF(ISBLANK(G317),"",
IF(ISERROR(FIND(",",G317)),
  IF(ISERROR(VLOOKUP(G317,ConditionValueTable!$A:$A,1,0)),"컨디션밸류없음",
  ""),
IF(ISERROR(FIND(",",G317,FIND(",",G317)+1)),
  IF(OR(ISERROR(VLOOKUP(LEFT(G317,FIND(",",G317)-1),ConditionValueTable!$A:$A,1,0)),ISERROR(VLOOKUP(TRIM(MID(G317,FIND(",",G317)+1,999)),ConditionValueTable!$A:$A,1,0))),"컨디션밸류없음",
  ""),
IF(ISERROR(FIND(",",G317,FIND(",",G317,FIND(",",G317)+1)+1)),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+1,999)),ConditionValueTable!$A:$A,1,0))),"컨디션밸류없음",
  ""),
IF(ISERROR(FIND(",",G317,FIND(",",G317,FIND(",",G317,FIND(",",G317)+1)+1)+1)),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FIND(",",G317,FIND(",",G317,FIND(",",G317)+1)+1)-FIND(",",G317,FIND(",",G317)+1)-1)),ConditionValueTable!$A:$A,1,0)),ISERROR(VLOOKUP(TRIM(MID(G317,FIND(",",G317,FIND(",",G317,FIND(",",G317)+1)+1)+1,999)),ConditionValueTable!$A:$A,1,0))),"컨디션밸류없음",
  ""),
)))))</f>
        <v/>
      </c>
      <c r="I317" s="1">
        <v>3.5</v>
      </c>
      <c r="O317" s="7" t="str">
        <f t="shared" ca="1" si="96"/>
        <v/>
      </c>
      <c r="S317" s="7" t="str">
        <f t="shared" ca="1" si="90"/>
        <v/>
      </c>
      <c r="V317" s="1" t="s">
        <v>375</v>
      </c>
    </row>
    <row r="318" spans="1:23" x14ac:dyDescent="0.3">
      <c r="A318" s="1" t="str">
        <f t="shared" si="95"/>
        <v>LP_Hold_CannotMove_03</v>
      </c>
      <c r="B318" s="1" t="s">
        <v>337</v>
      </c>
      <c r="C318" s="1" t="str">
        <f>IF(ISERROR(VLOOKUP(B318,AffectorValueTable!$A:$A,1,0)),"어펙터밸류없음","")</f>
        <v/>
      </c>
      <c r="D318" s="1">
        <v>3</v>
      </c>
      <c r="E318" s="1" t="str">
        <f>VLOOKUP($B318,AffectorValueTable!$1:$1048576,MATCH(AffectorValueTable!$B$1,AffectorValueTable!$1:$1,0),0)</f>
        <v>CannotMove</v>
      </c>
      <c r="H318" s="1" t="str">
        <f>IF(ISBLANK(G318),"",
IF(ISERROR(FIND(",",G318)),
  IF(ISERROR(VLOOKUP(G318,ConditionValueTable!$A:$A,1,0)),"컨디션밸류없음",
  ""),
IF(ISERROR(FIND(",",G318,FIND(",",G318)+1)),
  IF(OR(ISERROR(VLOOKUP(LEFT(G318,FIND(",",G318)-1),ConditionValueTable!$A:$A,1,0)),ISERROR(VLOOKUP(TRIM(MID(G318,FIND(",",G318)+1,999)),ConditionValueTable!$A:$A,1,0))),"컨디션밸류없음",
  ""),
IF(ISERROR(FIND(",",G318,FIND(",",G318,FIND(",",G318)+1)+1)),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+1,999)),ConditionValueTable!$A:$A,1,0))),"컨디션밸류없음",
  ""),
IF(ISERROR(FIND(",",G318,FIND(",",G318,FIND(",",G318,FIND(",",G318)+1)+1)+1)),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FIND(",",G318,FIND(",",G318,FIND(",",G318)+1)+1)-FIND(",",G318,FIND(",",G318)+1)-1)),ConditionValueTable!$A:$A,1,0)),ISERROR(VLOOKUP(TRIM(MID(G318,FIND(",",G318,FIND(",",G318,FIND(",",G318)+1)+1)+1,999)),ConditionValueTable!$A:$A,1,0))),"컨디션밸류없음",
  ""),
)))))</f>
        <v/>
      </c>
      <c r="I318" s="1">
        <v>4</v>
      </c>
      <c r="O318" s="7" t="str">
        <f t="shared" ca="1" si="96"/>
        <v/>
      </c>
      <c r="S318" s="7" t="str">
        <f t="shared" ca="1" si="90"/>
        <v/>
      </c>
      <c r="V318" s="1" t="s">
        <v>375</v>
      </c>
    </row>
    <row r="319" spans="1:23" x14ac:dyDescent="0.3">
      <c r="A319" s="1" t="str">
        <f t="shared" si="95"/>
        <v>LP_Hold_CannotMove_04</v>
      </c>
      <c r="B319" s="1" t="s">
        <v>337</v>
      </c>
      <c r="C319" s="1" t="str">
        <f>IF(ISERROR(VLOOKUP(B319,AffectorValueTable!$A:$A,1,0)),"어펙터밸류없음","")</f>
        <v/>
      </c>
      <c r="D319" s="1">
        <v>4</v>
      </c>
      <c r="E319" s="1" t="str">
        <f>VLOOKUP($B319,AffectorValueTable!$1:$1048576,MATCH(AffectorValueTable!$B$1,AffectorValueTable!$1:$1,0),0)</f>
        <v>CannotMove</v>
      </c>
      <c r="H319" s="1" t="str">
        <f>IF(ISBLANK(G319),"",
IF(ISERROR(FIND(",",G319)),
  IF(ISERROR(VLOOKUP(G319,ConditionValueTable!$A:$A,1,0)),"컨디션밸류없음",
  ""),
IF(ISERROR(FIND(",",G319,FIND(",",G319)+1)),
  IF(OR(ISERROR(VLOOKUP(LEFT(G319,FIND(",",G319)-1),ConditionValueTable!$A:$A,1,0)),ISERROR(VLOOKUP(TRIM(MID(G319,FIND(",",G319)+1,999)),ConditionValueTable!$A:$A,1,0))),"컨디션밸류없음",
  ""),
IF(ISERROR(FIND(",",G319,FIND(",",G319,FIND(",",G319)+1)+1)),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+1,999)),ConditionValueTable!$A:$A,1,0))),"컨디션밸류없음",
  ""),
IF(ISERROR(FIND(",",G319,FIND(",",G319,FIND(",",G319,FIND(",",G319)+1)+1)+1)),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FIND(",",G319,FIND(",",G319,FIND(",",G319)+1)+1)-FIND(",",G319,FIND(",",G319)+1)-1)),ConditionValueTable!$A:$A,1,0)),ISERROR(VLOOKUP(TRIM(MID(G319,FIND(",",G319,FIND(",",G319,FIND(",",G319)+1)+1)+1,999)),ConditionValueTable!$A:$A,1,0))),"컨디션밸류없음",
  ""),
)))))</f>
        <v/>
      </c>
      <c r="I319" s="1">
        <v>4.5</v>
      </c>
      <c r="O319" s="7" t="str">
        <f t="shared" ca="1" si="96"/>
        <v/>
      </c>
      <c r="S319" s="7" t="str">
        <f t="shared" ca="1" si="90"/>
        <v/>
      </c>
      <c r="V319" s="1" t="s">
        <v>375</v>
      </c>
    </row>
    <row r="320" spans="1:23" x14ac:dyDescent="0.3">
      <c r="A320" s="1" t="str">
        <f t="shared" si="95"/>
        <v>LP_Hold_CannotMove_05</v>
      </c>
      <c r="B320" s="1" t="s">
        <v>337</v>
      </c>
      <c r="C320" s="1" t="str">
        <f>IF(ISERROR(VLOOKUP(B320,AffectorValueTable!$A:$A,1,0)),"어펙터밸류없음","")</f>
        <v/>
      </c>
      <c r="D320" s="1">
        <v>5</v>
      </c>
      <c r="E320" s="1" t="str">
        <f>VLOOKUP($B320,AffectorValueTable!$1:$1048576,MATCH(AffectorValueTable!$B$1,AffectorValueTable!$1:$1,0),0)</f>
        <v>CannotMove</v>
      </c>
      <c r="H320" s="1" t="str">
        <f>IF(ISBLANK(G320),"",
IF(ISERROR(FIND(",",G320)),
  IF(ISERROR(VLOOKUP(G320,ConditionValueTable!$A:$A,1,0)),"컨디션밸류없음",
  ""),
IF(ISERROR(FIND(",",G320,FIND(",",G320)+1)),
  IF(OR(ISERROR(VLOOKUP(LEFT(G320,FIND(",",G320)-1),ConditionValueTable!$A:$A,1,0)),ISERROR(VLOOKUP(TRIM(MID(G320,FIND(",",G320)+1,999)),ConditionValueTable!$A:$A,1,0))),"컨디션밸류없음",
  ""),
IF(ISERROR(FIND(",",G320,FIND(",",G320,FIND(",",G320)+1)+1)),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+1,999)),ConditionValueTable!$A:$A,1,0))),"컨디션밸류없음",
  ""),
IF(ISERROR(FIND(",",G320,FIND(",",G320,FIND(",",G320,FIND(",",G320)+1)+1)+1)),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FIND(",",G320,FIND(",",G320,FIND(",",G320)+1)+1)-FIND(",",G320,FIND(",",G320)+1)-1)),ConditionValueTable!$A:$A,1,0)),ISERROR(VLOOKUP(TRIM(MID(G320,FIND(",",G320,FIND(",",G320,FIND(",",G320)+1)+1)+1,999)),ConditionValueTable!$A:$A,1,0))),"컨디션밸류없음",
  ""),
)))))</f>
        <v/>
      </c>
      <c r="I320" s="1">
        <v>5</v>
      </c>
      <c r="O320" s="7" t="str">
        <f t="shared" ca="1" si="96"/>
        <v/>
      </c>
      <c r="S320" s="7" t="str">
        <f t="shared" ca="1" si="90"/>
        <v/>
      </c>
      <c r="V320" s="1" t="s">
        <v>375</v>
      </c>
    </row>
    <row r="321" spans="1:23" x14ac:dyDescent="0.3">
      <c r="A321" s="1" t="str">
        <f t="shared" si="95"/>
        <v>LP_Transport_01</v>
      </c>
      <c r="B321" s="1" t="s">
        <v>371</v>
      </c>
      <c r="C321" s="1" t="str">
        <f>IF(ISERROR(VLOOKUP(B321,AffectorValueTable!$A:$A,1,0)),"어펙터밸류없음","")</f>
        <v/>
      </c>
      <c r="D321" s="1">
        <v>1</v>
      </c>
      <c r="E321" s="1" t="str">
        <f>VLOOKUP($B321,AffectorValueTable!$1:$1048576,MATCH(AffectorValueTable!$B$1,AffectorValueTable!$1:$1,0),0)</f>
        <v>TeleportingHitObject</v>
      </c>
      <c r="H321" s="1" t="str">
        <f>IF(ISBLANK(G321),"",
IF(ISERROR(FIND(",",G321)),
  IF(ISERROR(VLOOKUP(G321,ConditionValueTable!$A:$A,1,0)),"컨디션밸류없음",
  ""),
IF(ISERROR(FIND(",",G321,FIND(",",G321)+1)),
  IF(OR(ISERROR(VLOOKUP(LEFT(G321,FIND(",",G321)-1),ConditionValueTable!$A:$A,1,0)),ISERROR(VLOOKUP(TRIM(MID(G321,FIND(",",G321)+1,999)),ConditionValueTable!$A:$A,1,0))),"컨디션밸류없음",
  ""),
IF(ISERROR(FIND(",",G321,FIND(",",G321,FIND(",",G321)+1)+1)),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+1,999)),ConditionValueTable!$A:$A,1,0))),"컨디션밸류없음",
  ""),
IF(ISERROR(FIND(",",G321,FIND(",",G321,FIND(",",G321,FIND(",",G321)+1)+1)+1)),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FIND(",",G321,FIND(",",G321,FIND(",",G321)+1)+1)-FIND(",",G321,FIND(",",G321)+1)-1)),ConditionValueTable!$A:$A,1,0)),ISERROR(VLOOKUP(TRIM(MID(G321,FIND(",",G321,FIND(",",G321,FIND(",",G321)+1)+1)+1,999)),ConditionValueTable!$A:$A,1,0))),"컨디션밸류없음",
  ""),
)))))</f>
        <v/>
      </c>
      <c r="J321" s="1">
        <v>0.15</v>
      </c>
      <c r="K321" s="1">
        <v>0.1</v>
      </c>
      <c r="L321" s="1">
        <v>0.1</v>
      </c>
      <c r="N321" s="1">
        <v>1</v>
      </c>
      <c r="O321" s="7">
        <f t="shared" ca="1" si="96"/>
        <v>1</v>
      </c>
      <c r="P321" s="1">
        <v>1</v>
      </c>
      <c r="S321" s="7" t="str">
        <f t="shared" ca="1" si="90"/>
        <v/>
      </c>
      <c r="U321" s="1" t="s">
        <v>368</v>
      </c>
    </row>
    <row r="322" spans="1:23" x14ac:dyDescent="0.3">
      <c r="A322" s="1" t="str">
        <f t="shared" si="95"/>
        <v>LP_Transport_02</v>
      </c>
      <c r="B322" s="1" t="s">
        <v>371</v>
      </c>
      <c r="C322" s="1" t="str">
        <f>IF(ISERROR(VLOOKUP(B322,AffectorValueTable!$A:$A,1,0)),"어펙터밸류없음","")</f>
        <v/>
      </c>
      <c r="D322" s="1">
        <v>2</v>
      </c>
      <c r="E322" s="1" t="str">
        <f>VLOOKUP($B322,AffectorValueTable!$1:$1048576,MATCH(AffectorValueTable!$B$1,AffectorValueTable!$1:$1,0),0)</f>
        <v>TeleportingHitObject</v>
      </c>
      <c r="H322" s="1" t="str">
        <f>IF(ISBLANK(G322),"",
IF(ISERROR(FIND(",",G322)),
  IF(ISERROR(VLOOKUP(G322,ConditionValueTable!$A:$A,1,0)),"컨디션밸류없음",
  ""),
IF(ISERROR(FIND(",",G322,FIND(",",G322)+1)),
  IF(OR(ISERROR(VLOOKUP(LEFT(G322,FIND(",",G322)-1),ConditionValueTable!$A:$A,1,0)),ISERROR(VLOOKUP(TRIM(MID(G322,FIND(",",G322)+1,999)),ConditionValueTable!$A:$A,1,0))),"컨디션밸류없음",
  ""),
IF(ISERROR(FIND(",",G322,FIND(",",G322,FIND(",",G322)+1)+1)),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+1,999)),ConditionValueTable!$A:$A,1,0))),"컨디션밸류없음",
  ""),
IF(ISERROR(FIND(",",G322,FIND(",",G322,FIND(",",G322,FIND(",",G322)+1)+1)+1)),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FIND(",",G322,FIND(",",G322,FIND(",",G322)+1)+1)-FIND(",",G322,FIND(",",G322)+1)-1)),ConditionValueTable!$A:$A,1,0)),ISERROR(VLOOKUP(TRIM(MID(G322,FIND(",",G322,FIND(",",G322,FIND(",",G322)+1)+1)+1,999)),ConditionValueTable!$A:$A,1,0))),"컨디션밸류없음",
  ""),
)))))</f>
        <v/>
      </c>
      <c r="J322" s="1">
        <v>0.3</v>
      </c>
      <c r="K322" s="1">
        <v>0.1</v>
      </c>
      <c r="L322" s="1">
        <v>0.1</v>
      </c>
      <c r="N322" s="1">
        <v>2</v>
      </c>
      <c r="O322" s="7">
        <f t="shared" ca="1" si="96"/>
        <v>2</v>
      </c>
      <c r="P322" s="1">
        <v>1</v>
      </c>
      <c r="S322" s="7" t="str">
        <f t="shared" ca="1" si="90"/>
        <v/>
      </c>
      <c r="U322" s="1" t="s">
        <v>368</v>
      </c>
    </row>
    <row r="323" spans="1:23" x14ac:dyDescent="0.3">
      <c r="A323" s="1" t="str">
        <f t="shared" si="95"/>
        <v>LP_Transport_03</v>
      </c>
      <c r="B323" s="1" t="s">
        <v>371</v>
      </c>
      <c r="C323" s="1" t="str">
        <f>IF(ISERROR(VLOOKUP(B323,AffectorValueTable!$A:$A,1,0)),"어펙터밸류없음","")</f>
        <v/>
      </c>
      <c r="D323" s="1">
        <v>3</v>
      </c>
      <c r="E323" s="1" t="str">
        <f>VLOOKUP($B323,AffectorValueTable!$1:$1048576,MATCH(AffectorValueTable!$B$1,AffectorValueTable!$1:$1,0),0)</f>
        <v>TeleportingHitObject</v>
      </c>
      <c r="H323" s="1" t="str">
        <f>IF(ISBLANK(G323),"",
IF(ISERROR(FIND(",",G323)),
  IF(ISERROR(VLOOKUP(G323,ConditionValueTable!$A:$A,1,0)),"컨디션밸류없음",
  ""),
IF(ISERROR(FIND(",",G323,FIND(",",G323)+1)),
  IF(OR(ISERROR(VLOOKUP(LEFT(G323,FIND(",",G323)-1),ConditionValueTable!$A:$A,1,0)),ISERROR(VLOOKUP(TRIM(MID(G323,FIND(",",G323)+1,999)),ConditionValueTable!$A:$A,1,0))),"컨디션밸류없음",
  ""),
IF(ISERROR(FIND(",",G323,FIND(",",G323,FIND(",",G323)+1)+1)),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+1,999)),ConditionValueTable!$A:$A,1,0))),"컨디션밸류없음",
  ""),
IF(ISERROR(FIND(",",G323,FIND(",",G323,FIND(",",G323,FIND(",",G323)+1)+1)+1)),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FIND(",",G323,FIND(",",G323,FIND(",",G323)+1)+1)-FIND(",",G323,FIND(",",G323)+1)-1)),ConditionValueTable!$A:$A,1,0)),ISERROR(VLOOKUP(TRIM(MID(G323,FIND(",",G323,FIND(",",G323,FIND(",",G323)+1)+1)+1,999)),ConditionValueTable!$A:$A,1,0))),"컨디션밸류없음",
  ""),
)))))</f>
        <v/>
      </c>
      <c r="J323" s="1">
        <v>0.45</v>
      </c>
      <c r="K323" s="1">
        <v>0.1</v>
      </c>
      <c r="L323" s="1">
        <v>0.1</v>
      </c>
      <c r="N323" s="1">
        <v>4</v>
      </c>
      <c r="O323" s="7">
        <f t="shared" ca="1" si="96"/>
        <v>4</v>
      </c>
      <c r="P323" s="1">
        <v>1</v>
      </c>
      <c r="S323" s="7" t="str">
        <f t="shared" ca="1" si="90"/>
        <v/>
      </c>
      <c r="U323" s="1" t="s">
        <v>368</v>
      </c>
    </row>
    <row r="324" spans="1:23" x14ac:dyDescent="0.3">
      <c r="A324" s="1" t="str">
        <f t="shared" si="95"/>
        <v>LP_Transport_04</v>
      </c>
      <c r="B324" s="1" t="s">
        <v>371</v>
      </c>
      <c r="C324" s="1" t="str">
        <f>IF(ISERROR(VLOOKUP(B324,AffectorValueTable!$A:$A,1,0)),"어펙터밸류없음","")</f>
        <v/>
      </c>
      <c r="D324" s="1">
        <v>4</v>
      </c>
      <c r="E324" s="1" t="str">
        <f>VLOOKUP($B324,AffectorValueTable!$1:$1048576,MATCH(AffectorValueTable!$B$1,AffectorValueTable!$1:$1,0),0)</f>
        <v>TeleportingHitObject</v>
      </c>
      <c r="H324" s="1" t="str">
        <f>IF(ISBLANK(G324),"",
IF(ISERROR(FIND(",",G324)),
  IF(ISERROR(VLOOKUP(G324,ConditionValueTable!$A:$A,1,0)),"컨디션밸류없음",
  ""),
IF(ISERROR(FIND(",",G324,FIND(",",G324)+1)),
  IF(OR(ISERROR(VLOOKUP(LEFT(G324,FIND(",",G324)-1),ConditionValueTable!$A:$A,1,0)),ISERROR(VLOOKUP(TRIM(MID(G324,FIND(",",G324)+1,999)),ConditionValueTable!$A:$A,1,0))),"컨디션밸류없음",
  ""),
IF(ISERROR(FIND(",",G324,FIND(",",G324,FIND(",",G324)+1)+1)),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+1,999)),ConditionValueTable!$A:$A,1,0))),"컨디션밸류없음",
  ""),
IF(ISERROR(FIND(",",G324,FIND(",",G324,FIND(",",G324,FIND(",",G324)+1)+1)+1)),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FIND(",",G324,FIND(",",G324,FIND(",",G324)+1)+1)-FIND(",",G324,FIND(",",G324)+1)-1)),ConditionValueTable!$A:$A,1,0)),ISERROR(VLOOKUP(TRIM(MID(G324,FIND(",",G324,FIND(",",G324,FIND(",",G324)+1)+1)+1,999)),ConditionValueTable!$A:$A,1,0))),"컨디션밸류없음",
  ""),
)))))</f>
        <v/>
      </c>
      <c r="J324" s="1">
        <v>0.6</v>
      </c>
      <c r="K324" s="1">
        <v>0.1</v>
      </c>
      <c r="L324" s="1">
        <v>0.1</v>
      </c>
      <c r="N324" s="1">
        <v>6</v>
      </c>
      <c r="O324" s="7">
        <f t="shared" ca="1" si="96"/>
        <v>6</v>
      </c>
      <c r="P324" s="1">
        <v>1</v>
      </c>
      <c r="S324" s="7" t="str">
        <f t="shared" ca="1" si="90"/>
        <v/>
      </c>
      <c r="U324" s="1" t="s">
        <v>368</v>
      </c>
    </row>
    <row r="325" spans="1:23" x14ac:dyDescent="0.3">
      <c r="A325" s="1" t="str">
        <f t="shared" si="95"/>
        <v>LP_Transport_05</v>
      </c>
      <c r="B325" s="1" t="s">
        <v>371</v>
      </c>
      <c r="C325" s="1" t="str">
        <f>IF(ISERROR(VLOOKUP(B325,AffectorValueTable!$A:$A,1,0)),"어펙터밸류없음","")</f>
        <v/>
      </c>
      <c r="D325" s="1">
        <v>5</v>
      </c>
      <c r="E325" s="1" t="str">
        <f>VLOOKUP($B325,AffectorValueTable!$1:$1048576,MATCH(AffectorValueTable!$B$1,AffectorValueTable!$1:$1,0),0)</f>
        <v>TeleportingHitObject</v>
      </c>
      <c r="H325" s="1" t="str">
        <f>IF(ISBLANK(G325),"",
IF(ISERROR(FIND(",",G325)),
  IF(ISERROR(VLOOKUP(G325,ConditionValueTable!$A:$A,1,0)),"컨디션밸류없음",
  ""),
IF(ISERROR(FIND(",",G325,FIND(",",G325)+1)),
  IF(OR(ISERROR(VLOOKUP(LEFT(G325,FIND(",",G325)-1),ConditionValueTable!$A:$A,1,0)),ISERROR(VLOOKUP(TRIM(MID(G325,FIND(",",G325)+1,999)),ConditionValueTable!$A:$A,1,0))),"컨디션밸류없음",
  ""),
IF(ISERROR(FIND(",",G325,FIND(",",G325,FIND(",",G325)+1)+1)),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+1,999)),ConditionValueTable!$A:$A,1,0))),"컨디션밸류없음",
  ""),
IF(ISERROR(FIND(",",G325,FIND(",",G325,FIND(",",G325,FIND(",",G325)+1)+1)+1)),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FIND(",",G325,FIND(",",G325,FIND(",",G325)+1)+1)-FIND(",",G325,FIND(",",G325)+1)-1)),ConditionValueTable!$A:$A,1,0)),ISERROR(VLOOKUP(TRIM(MID(G325,FIND(",",G325,FIND(",",G325,FIND(",",G325)+1)+1)+1,999)),ConditionValueTable!$A:$A,1,0))),"컨디션밸류없음",
  ""),
)))))</f>
        <v/>
      </c>
      <c r="J325" s="1">
        <v>0.75</v>
      </c>
      <c r="K325" s="1">
        <v>0.1</v>
      </c>
      <c r="L325" s="1">
        <v>0.1</v>
      </c>
      <c r="N325" s="1">
        <v>10</v>
      </c>
      <c r="O325" s="7">
        <f t="shared" ca="1" si="96"/>
        <v>10</v>
      </c>
      <c r="P325" s="1">
        <v>1</v>
      </c>
      <c r="S325" s="7" t="str">
        <f t="shared" ca="1" si="90"/>
        <v/>
      </c>
      <c r="U325" s="1" t="s">
        <v>368</v>
      </c>
    </row>
    <row r="326" spans="1:23" x14ac:dyDescent="0.3">
      <c r="A326" s="1" t="str">
        <f t="shared" ref="A326:A330" si="97">B326&amp;"_"&amp;TEXT(D326,"00")</f>
        <v>LP_Transport_Teleported_01</v>
      </c>
      <c r="B326" s="1" t="s">
        <v>372</v>
      </c>
      <c r="C326" s="1" t="str">
        <f>IF(ISERROR(VLOOKUP(B326,AffectorValueTable!$A:$A,1,0)),"어펙터밸류없음","")</f>
        <v/>
      </c>
      <c r="D326" s="1">
        <v>1</v>
      </c>
      <c r="E326" s="1" t="str">
        <f>VLOOKUP($B326,AffectorValueTable!$1:$1048576,MATCH(AffectorValueTable!$B$1,AffectorValueTable!$1:$1,0),0)</f>
        <v>Teleported</v>
      </c>
      <c r="H326" s="1" t="str">
        <f>IF(ISBLANK(G326),"",
IF(ISERROR(FIND(",",G326)),
  IF(ISERROR(VLOOKUP(G326,ConditionValueTable!$A:$A,1,0)),"컨디션밸류없음",
  ""),
IF(ISERROR(FIND(",",G326,FIND(",",G326)+1)),
  IF(OR(ISERROR(VLOOKUP(LEFT(G326,FIND(",",G326)-1),ConditionValueTable!$A:$A,1,0)),ISERROR(VLOOKUP(TRIM(MID(G326,FIND(",",G326)+1,999)),ConditionValueTable!$A:$A,1,0))),"컨디션밸류없음",
  ""),
IF(ISERROR(FIND(",",G326,FIND(",",G326,FIND(",",G326)+1)+1)),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+1,999)),ConditionValueTable!$A:$A,1,0))),"컨디션밸류없음",
  ""),
IF(ISERROR(FIND(",",G326,FIND(",",G326,FIND(",",G326,FIND(",",G326)+1)+1)+1)),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FIND(",",G326,FIND(",",G326,FIND(",",G326)+1)+1)-FIND(",",G326,FIND(",",G326)+1)-1)),ConditionValueTable!$A:$A,1,0)),ISERROR(VLOOKUP(TRIM(MID(G326,FIND(",",G326,FIND(",",G326,FIND(",",G326)+1)+1)+1,999)),ConditionValueTable!$A:$A,1,0))),"컨디션밸류없음",
  ""),
)))))</f>
        <v/>
      </c>
      <c r="I326" s="1">
        <v>5</v>
      </c>
      <c r="O326" s="7" t="str">
        <f t="shared" ref="O326:O330" ca="1" si="98">IF(NOT(ISBLANK(N326)),N326,
IF(ISBLANK(M326),"",
VLOOKUP(M326,OFFSET(INDIRECT("$A:$B"),0,MATCH(M$1&amp;"_Verify",INDIRECT("$1:$1"),0)-1),2,0)
))</f>
        <v/>
      </c>
      <c r="S326" s="7" t="str">
        <f t="shared" ca="1" si="90"/>
        <v/>
      </c>
      <c r="V326" s="1" t="s">
        <v>373</v>
      </c>
      <c r="W326" s="1" t="s">
        <v>374</v>
      </c>
    </row>
    <row r="327" spans="1:23" x14ac:dyDescent="0.3">
      <c r="A327" s="1" t="str">
        <f t="shared" si="97"/>
        <v>LP_Transport_Teleported_02</v>
      </c>
      <c r="B327" s="1" t="s">
        <v>372</v>
      </c>
      <c r="C327" s="1" t="str">
        <f>IF(ISERROR(VLOOKUP(B327,AffectorValueTable!$A:$A,1,0)),"어펙터밸류없음","")</f>
        <v/>
      </c>
      <c r="D327" s="1">
        <v>2</v>
      </c>
      <c r="E327" s="1" t="str">
        <f>VLOOKUP($B327,AffectorValueTable!$1:$1048576,MATCH(AffectorValueTable!$B$1,AffectorValueTable!$1:$1,0),0)</f>
        <v>Teleported</v>
      </c>
      <c r="H327" s="1" t="str">
        <f>IF(ISBLANK(G327),"",
IF(ISERROR(FIND(",",G327)),
  IF(ISERROR(VLOOKUP(G327,ConditionValueTable!$A:$A,1,0)),"컨디션밸류없음",
  ""),
IF(ISERROR(FIND(",",G327,FIND(",",G327)+1)),
  IF(OR(ISERROR(VLOOKUP(LEFT(G327,FIND(",",G327)-1),ConditionValueTable!$A:$A,1,0)),ISERROR(VLOOKUP(TRIM(MID(G327,FIND(",",G327)+1,999)),ConditionValueTable!$A:$A,1,0))),"컨디션밸류없음",
  ""),
IF(ISERROR(FIND(",",G327,FIND(",",G327,FIND(",",G327)+1)+1)),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+1,999)),ConditionValueTable!$A:$A,1,0))),"컨디션밸류없음",
  ""),
IF(ISERROR(FIND(",",G327,FIND(",",G327,FIND(",",G327,FIND(",",G327)+1)+1)+1)),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FIND(",",G327,FIND(",",G327,FIND(",",G327)+1)+1)-FIND(",",G327,FIND(",",G327)+1)-1)),ConditionValueTable!$A:$A,1,0)),ISERROR(VLOOKUP(TRIM(MID(G327,FIND(",",G327,FIND(",",G327,FIND(",",G327)+1)+1)+1,999)),ConditionValueTable!$A:$A,1,0))),"컨디션밸류없음",
  ""),
)))))</f>
        <v/>
      </c>
      <c r="I327" s="1">
        <v>6</v>
      </c>
      <c r="O327" s="7" t="str">
        <f t="shared" ca="1" si="98"/>
        <v/>
      </c>
      <c r="S327" s="7" t="str">
        <f t="shared" ca="1" si="90"/>
        <v/>
      </c>
      <c r="V327" s="1" t="s">
        <v>373</v>
      </c>
      <c r="W327" s="1" t="s">
        <v>374</v>
      </c>
    </row>
    <row r="328" spans="1:23" x14ac:dyDescent="0.3">
      <c r="A328" s="1" t="str">
        <f t="shared" si="97"/>
        <v>LP_Transport_Teleported_03</v>
      </c>
      <c r="B328" s="1" t="s">
        <v>372</v>
      </c>
      <c r="C328" s="1" t="str">
        <f>IF(ISERROR(VLOOKUP(B328,AffectorValueTable!$A:$A,1,0)),"어펙터밸류없음","")</f>
        <v/>
      </c>
      <c r="D328" s="1">
        <v>3</v>
      </c>
      <c r="E328" s="1" t="str">
        <f>VLOOKUP($B328,AffectorValueTable!$1:$1048576,MATCH(AffectorValueTable!$B$1,AffectorValueTable!$1:$1,0),0)</f>
        <v>Teleported</v>
      </c>
      <c r="H328" s="1" t="str">
        <f>IF(ISBLANK(G328),"",
IF(ISERROR(FIND(",",G328)),
  IF(ISERROR(VLOOKUP(G328,ConditionValueTable!$A:$A,1,0)),"컨디션밸류없음",
  ""),
IF(ISERROR(FIND(",",G328,FIND(",",G328)+1)),
  IF(OR(ISERROR(VLOOKUP(LEFT(G328,FIND(",",G328)-1),ConditionValueTable!$A:$A,1,0)),ISERROR(VLOOKUP(TRIM(MID(G328,FIND(",",G328)+1,999)),ConditionValueTable!$A:$A,1,0))),"컨디션밸류없음",
  ""),
IF(ISERROR(FIND(",",G328,FIND(",",G328,FIND(",",G328)+1)+1)),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+1,999)),ConditionValueTable!$A:$A,1,0))),"컨디션밸류없음",
  ""),
IF(ISERROR(FIND(",",G328,FIND(",",G328,FIND(",",G328,FIND(",",G328)+1)+1)+1)),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FIND(",",G328,FIND(",",G328,FIND(",",G328)+1)+1)-FIND(",",G328,FIND(",",G328)+1)-1)),ConditionValueTable!$A:$A,1,0)),ISERROR(VLOOKUP(TRIM(MID(G328,FIND(",",G328,FIND(",",G328,FIND(",",G328)+1)+1)+1,999)),ConditionValueTable!$A:$A,1,0))),"컨디션밸류없음",
  ""),
)))))</f>
        <v/>
      </c>
      <c r="I328" s="1">
        <v>7</v>
      </c>
      <c r="O328" s="7" t="str">
        <f t="shared" ca="1" si="98"/>
        <v/>
      </c>
      <c r="S328" s="7" t="str">
        <f t="shared" ca="1" si="90"/>
        <v/>
      </c>
      <c r="V328" s="1" t="s">
        <v>373</v>
      </c>
      <c r="W328" s="1" t="s">
        <v>374</v>
      </c>
    </row>
    <row r="329" spans="1:23" x14ac:dyDescent="0.3">
      <c r="A329" s="1" t="str">
        <f t="shared" si="97"/>
        <v>LP_Transport_Teleported_04</v>
      </c>
      <c r="B329" s="1" t="s">
        <v>372</v>
      </c>
      <c r="C329" s="1" t="str">
        <f>IF(ISERROR(VLOOKUP(B329,AffectorValueTable!$A:$A,1,0)),"어펙터밸류없음","")</f>
        <v/>
      </c>
      <c r="D329" s="1">
        <v>4</v>
      </c>
      <c r="E329" s="1" t="str">
        <f>VLOOKUP($B329,AffectorValueTable!$1:$1048576,MATCH(AffectorValueTable!$B$1,AffectorValueTable!$1:$1,0),0)</f>
        <v>Teleported</v>
      </c>
      <c r="H329" s="1" t="str">
        <f>IF(ISBLANK(G329),"",
IF(ISERROR(FIND(",",G329)),
  IF(ISERROR(VLOOKUP(G329,ConditionValueTable!$A:$A,1,0)),"컨디션밸류없음",
  ""),
IF(ISERROR(FIND(",",G329,FIND(",",G329)+1)),
  IF(OR(ISERROR(VLOOKUP(LEFT(G329,FIND(",",G329)-1),ConditionValueTable!$A:$A,1,0)),ISERROR(VLOOKUP(TRIM(MID(G329,FIND(",",G329)+1,999)),ConditionValueTable!$A:$A,1,0))),"컨디션밸류없음",
  ""),
IF(ISERROR(FIND(",",G329,FIND(",",G329,FIND(",",G329)+1)+1)),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+1,999)),ConditionValueTable!$A:$A,1,0))),"컨디션밸류없음",
  ""),
IF(ISERROR(FIND(",",G329,FIND(",",G329,FIND(",",G329,FIND(",",G329)+1)+1)+1)),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FIND(",",G329,FIND(",",G329,FIND(",",G329)+1)+1)-FIND(",",G329,FIND(",",G329)+1)-1)),ConditionValueTable!$A:$A,1,0)),ISERROR(VLOOKUP(TRIM(MID(G329,FIND(",",G329,FIND(",",G329,FIND(",",G329)+1)+1)+1,999)),ConditionValueTable!$A:$A,1,0))),"컨디션밸류없음",
  ""),
)))))</f>
        <v/>
      </c>
      <c r="I329" s="1">
        <v>8</v>
      </c>
      <c r="O329" s="7" t="str">
        <f t="shared" ca="1" si="98"/>
        <v/>
      </c>
      <c r="S329" s="7" t="str">
        <f t="shared" ca="1" si="90"/>
        <v/>
      </c>
      <c r="V329" s="1" t="s">
        <v>373</v>
      </c>
      <c r="W329" s="1" t="s">
        <v>374</v>
      </c>
    </row>
    <row r="330" spans="1:23" x14ac:dyDescent="0.3">
      <c r="A330" s="1" t="str">
        <f t="shared" si="97"/>
        <v>LP_Transport_Teleported_05</v>
      </c>
      <c r="B330" s="1" t="s">
        <v>372</v>
      </c>
      <c r="C330" s="1" t="str">
        <f>IF(ISERROR(VLOOKUP(B330,AffectorValueTable!$A:$A,1,0)),"어펙터밸류없음","")</f>
        <v/>
      </c>
      <c r="D330" s="1">
        <v>5</v>
      </c>
      <c r="E330" s="1" t="str">
        <f>VLOOKUP($B330,AffectorValueTable!$1:$1048576,MATCH(AffectorValueTable!$B$1,AffectorValueTable!$1:$1,0),0)</f>
        <v>Teleported</v>
      </c>
      <c r="H330" s="1" t="str">
        <f>IF(ISBLANK(G330),"",
IF(ISERROR(FIND(",",G330)),
  IF(ISERROR(VLOOKUP(G330,ConditionValueTable!$A:$A,1,0)),"컨디션밸류없음",
  ""),
IF(ISERROR(FIND(",",G330,FIND(",",G330)+1)),
  IF(OR(ISERROR(VLOOKUP(LEFT(G330,FIND(",",G330)-1),ConditionValueTable!$A:$A,1,0)),ISERROR(VLOOKUP(TRIM(MID(G330,FIND(",",G330)+1,999)),ConditionValueTable!$A:$A,1,0))),"컨디션밸류없음",
  ""),
IF(ISERROR(FIND(",",G330,FIND(",",G330,FIND(",",G330)+1)+1)),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+1,999)),ConditionValueTable!$A:$A,1,0))),"컨디션밸류없음",
  ""),
IF(ISERROR(FIND(",",G330,FIND(",",G330,FIND(",",G330,FIND(",",G330)+1)+1)+1)),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FIND(",",G330,FIND(",",G330,FIND(",",G330)+1)+1)-FIND(",",G330,FIND(",",G330)+1)-1)),ConditionValueTable!$A:$A,1,0)),ISERROR(VLOOKUP(TRIM(MID(G330,FIND(",",G330,FIND(",",G330,FIND(",",G330)+1)+1)+1,999)),ConditionValueTable!$A:$A,1,0))),"컨디션밸류없음",
  ""),
)))))</f>
        <v/>
      </c>
      <c r="I330" s="1">
        <v>9</v>
      </c>
      <c r="O330" s="7" t="str">
        <f t="shared" ca="1" si="98"/>
        <v/>
      </c>
      <c r="S330" s="7" t="str">
        <f t="shared" ca="1" si="90"/>
        <v/>
      </c>
      <c r="V330" s="1" t="s">
        <v>373</v>
      </c>
      <c r="W330" s="1" t="s">
        <v>374</v>
      </c>
    </row>
    <row r="331" spans="1:23" x14ac:dyDescent="0.3">
      <c r="A331" s="1" t="str">
        <f t="shared" ref="A331:A335" si="99">B331&amp;"_"&amp;TEXT(D331,"00")</f>
        <v>LP_SummonShield_01</v>
      </c>
      <c r="B331" s="1" t="s">
        <v>393</v>
      </c>
      <c r="C331" s="1" t="str">
        <f>IF(ISERROR(VLOOKUP(B331,AffectorValueTable!$A:$A,1,0)),"어펙터밸류없음","")</f>
        <v/>
      </c>
      <c r="D331" s="1">
        <v>1</v>
      </c>
      <c r="E331" s="1" t="str">
        <f>VLOOKUP($B331,AffectorValueTable!$1:$1048576,MATCH(AffectorValueTable!$B$1,AffectorValueTable!$1:$1,0),0)</f>
        <v>CreateWall</v>
      </c>
      <c r="H331" s="1" t="str">
        <f>IF(ISBLANK(G331),"",
IF(ISERROR(FIND(",",G331)),
  IF(ISERROR(VLOOKUP(G331,ConditionValueTable!$A:$A,1,0)),"컨디션밸류없음",
  ""),
IF(ISERROR(FIND(",",G331,FIND(",",G331)+1)),
  IF(OR(ISERROR(VLOOKUP(LEFT(G331,FIND(",",G331)-1),ConditionValueTable!$A:$A,1,0)),ISERROR(VLOOKUP(TRIM(MID(G331,FIND(",",G331)+1,999)),ConditionValueTable!$A:$A,1,0))),"컨디션밸류없음",
  ""),
IF(ISERROR(FIND(",",G331,FIND(",",G331,FIND(",",G331)+1)+1)),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+1,999)),ConditionValueTable!$A:$A,1,0))),"컨디션밸류없음",
  ""),
IF(ISERROR(FIND(",",G331,FIND(",",G331,FIND(",",G331,FIND(",",G331)+1)+1)+1)),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FIND(",",G331,FIND(",",G331,FIND(",",G331)+1)+1)-FIND(",",G331,FIND(",",G331)+1)-1)),ConditionValueTable!$A:$A,1,0)),ISERROR(VLOOKUP(TRIM(MID(G331,FIND(",",G331,FIND(",",G331,FIND(",",G331)+1)+1)+1,999)),ConditionValueTable!$A:$A,1,0))),"컨디션밸류없음",
  ""),
)))))</f>
        <v/>
      </c>
      <c r="I331" s="1">
        <v>-1</v>
      </c>
      <c r="J331" s="1">
        <v>3</v>
      </c>
      <c r="K331" s="1">
        <v>3</v>
      </c>
      <c r="O331" s="7" t="str">
        <f t="shared" ref="O331:O335" ca="1" si="100">IF(NOT(ISBLANK(N331)),N331,
IF(ISBLANK(M331),"",
VLOOKUP(M331,OFFSET(INDIRECT("$A:$B"),0,MATCH(M$1&amp;"_Verify",INDIRECT("$1:$1"),0)-1),2,0)
))</f>
        <v/>
      </c>
      <c r="S331" s="7" t="str">
        <f t="shared" ref="S331:S335" ca="1" si="101">IF(NOT(ISBLANK(R331)),R331,
IF(ISBLANK(Q331),"",
VLOOKUP(Q331,OFFSET(INDIRECT("$A:$B"),0,MATCH(Q$1&amp;"_Verify",INDIRECT("$1:$1"),0)-1),2,0)
))</f>
        <v/>
      </c>
      <c r="T331" s="1" t="s">
        <v>395</v>
      </c>
    </row>
    <row r="332" spans="1:23" x14ac:dyDescent="0.3">
      <c r="A332" s="1" t="str">
        <f t="shared" si="99"/>
        <v>LP_SummonShield_02</v>
      </c>
      <c r="B332" s="1" t="s">
        <v>393</v>
      </c>
      <c r="C332" s="1" t="str">
        <f>IF(ISERROR(VLOOKUP(B332,AffectorValueTable!$A:$A,1,0)),"어펙터밸류없음","")</f>
        <v/>
      </c>
      <c r="D332" s="1">
        <v>2</v>
      </c>
      <c r="E332" s="1" t="str">
        <f>VLOOKUP($B332,AffectorValueTable!$1:$1048576,MATCH(AffectorValueTable!$B$1,AffectorValueTable!$1:$1,0),0)</f>
        <v>CreateWall</v>
      </c>
      <c r="H332" s="1" t="str">
        <f>IF(ISBLANK(G332),"",
IF(ISERROR(FIND(",",G332)),
  IF(ISERROR(VLOOKUP(G332,ConditionValueTable!$A:$A,1,0)),"컨디션밸류없음",
  ""),
IF(ISERROR(FIND(",",G332,FIND(",",G332)+1)),
  IF(OR(ISERROR(VLOOKUP(LEFT(G332,FIND(",",G332)-1),ConditionValueTable!$A:$A,1,0)),ISERROR(VLOOKUP(TRIM(MID(G332,FIND(",",G332)+1,999)),ConditionValueTable!$A:$A,1,0))),"컨디션밸류없음",
  ""),
IF(ISERROR(FIND(",",G332,FIND(",",G332,FIND(",",G332)+1)+1)),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+1,999)),ConditionValueTable!$A:$A,1,0))),"컨디션밸류없음",
  ""),
IF(ISERROR(FIND(",",G332,FIND(",",G332,FIND(",",G332,FIND(",",G332)+1)+1)+1)),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FIND(",",G332,FIND(",",G332,FIND(",",G332)+1)+1)-FIND(",",G332,FIND(",",G332)+1)-1)),ConditionValueTable!$A:$A,1,0)),ISERROR(VLOOKUP(TRIM(MID(G332,FIND(",",G332,FIND(",",G332,FIND(",",G332)+1)+1)+1,999)),ConditionValueTable!$A:$A,1,0))),"컨디션밸류없음",
  ""),
)))))</f>
        <v/>
      </c>
      <c r="I332" s="1">
        <v>-1</v>
      </c>
      <c r="J332" s="1">
        <v>2.5</v>
      </c>
      <c r="K332" s="1">
        <v>3</v>
      </c>
      <c r="O332" s="7" t="str">
        <f t="shared" ca="1" si="100"/>
        <v/>
      </c>
      <c r="S332" s="7" t="str">
        <f t="shared" ca="1" si="101"/>
        <v/>
      </c>
      <c r="T332" s="1" t="s">
        <v>395</v>
      </c>
    </row>
    <row r="333" spans="1:23" x14ac:dyDescent="0.3">
      <c r="A333" s="1" t="str">
        <f t="shared" si="99"/>
        <v>LP_SummonShield_03</v>
      </c>
      <c r="B333" s="1" t="s">
        <v>393</v>
      </c>
      <c r="C333" s="1" t="str">
        <f>IF(ISERROR(VLOOKUP(B333,AffectorValueTable!$A:$A,1,0)),"어펙터밸류없음","")</f>
        <v/>
      </c>
      <c r="D333" s="1">
        <v>3</v>
      </c>
      <c r="E333" s="1" t="str">
        <f>VLOOKUP($B333,AffectorValueTable!$1:$1048576,MATCH(AffectorValueTable!$B$1,AffectorValueTable!$1:$1,0),0)</f>
        <v>CreateWall</v>
      </c>
      <c r="H333" s="1" t="str">
        <f>IF(ISBLANK(G333),"",
IF(ISERROR(FIND(",",G333)),
  IF(ISERROR(VLOOKUP(G333,ConditionValueTable!$A:$A,1,0)),"컨디션밸류없음",
  ""),
IF(ISERROR(FIND(",",G333,FIND(",",G333)+1)),
  IF(OR(ISERROR(VLOOKUP(LEFT(G333,FIND(",",G333)-1),ConditionValueTable!$A:$A,1,0)),ISERROR(VLOOKUP(TRIM(MID(G333,FIND(",",G333)+1,999)),ConditionValueTable!$A:$A,1,0))),"컨디션밸류없음",
  ""),
IF(ISERROR(FIND(",",G333,FIND(",",G333,FIND(",",G333)+1)+1)),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+1,999)),ConditionValueTable!$A:$A,1,0))),"컨디션밸류없음",
  ""),
IF(ISERROR(FIND(",",G333,FIND(",",G333,FIND(",",G333,FIND(",",G333)+1)+1)+1)),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FIND(",",G333,FIND(",",G333,FIND(",",G333)+1)+1)-FIND(",",G333,FIND(",",G333)+1)-1)),ConditionValueTable!$A:$A,1,0)),ISERROR(VLOOKUP(TRIM(MID(G333,FIND(",",G333,FIND(",",G333,FIND(",",G333)+1)+1)+1,999)),ConditionValueTable!$A:$A,1,0))),"컨디션밸류없음",
  ""),
)))))</f>
        <v/>
      </c>
      <c r="I333" s="1">
        <v>-1</v>
      </c>
      <c r="J333" s="1">
        <v>2</v>
      </c>
      <c r="K333" s="1">
        <v>3</v>
      </c>
      <c r="O333" s="7" t="str">
        <f t="shared" ca="1" si="100"/>
        <v/>
      </c>
      <c r="S333" s="7" t="str">
        <f t="shared" ca="1" si="101"/>
        <v/>
      </c>
      <c r="T333" s="1" t="s">
        <v>395</v>
      </c>
    </row>
    <row r="334" spans="1:23" x14ac:dyDescent="0.3">
      <c r="A334" s="1" t="str">
        <f t="shared" si="99"/>
        <v>LP_SummonShield_04</v>
      </c>
      <c r="B334" s="1" t="s">
        <v>393</v>
      </c>
      <c r="C334" s="1" t="str">
        <f>IF(ISERROR(VLOOKUP(B334,AffectorValueTable!$A:$A,1,0)),"어펙터밸류없음","")</f>
        <v/>
      </c>
      <c r="D334" s="1">
        <v>4</v>
      </c>
      <c r="E334" s="1" t="str">
        <f>VLOOKUP($B334,AffectorValueTable!$1:$1048576,MATCH(AffectorValueTable!$B$1,AffectorValueTable!$1:$1,0),0)</f>
        <v>CreateWall</v>
      </c>
      <c r="H334" s="1" t="str">
        <f>IF(ISBLANK(G334),"",
IF(ISERROR(FIND(",",G334)),
  IF(ISERROR(VLOOKUP(G334,ConditionValueTable!$A:$A,1,0)),"컨디션밸류없음",
  ""),
IF(ISERROR(FIND(",",G334,FIND(",",G334)+1)),
  IF(OR(ISERROR(VLOOKUP(LEFT(G334,FIND(",",G334)-1),ConditionValueTable!$A:$A,1,0)),ISERROR(VLOOKUP(TRIM(MID(G334,FIND(",",G334)+1,999)),ConditionValueTable!$A:$A,1,0))),"컨디션밸류없음",
  ""),
IF(ISERROR(FIND(",",G334,FIND(",",G334,FIND(",",G334)+1)+1)),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+1,999)),ConditionValueTable!$A:$A,1,0))),"컨디션밸류없음",
  ""),
IF(ISERROR(FIND(",",G334,FIND(",",G334,FIND(",",G334,FIND(",",G334)+1)+1)+1)),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FIND(",",G334,FIND(",",G334,FIND(",",G334)+1)+1)-FIND(",",G334,FIND(",",G334)+1)-1)),ConditionValueTable!$A:$A,1,0)),ISERROR(VLOOKUP(TRIM(MID(G334,FIND(",",G334,FIND(",",G334,FIND(",",G334)+1)+1)+1,999)),ConditionValueTable!$A:$A,1,0))),"컨디션밸류없음",
  ""),
)))))</f>
        <v/>
      </c>
      <c r="I334" s="1">
        <v>-1</v>
      </c>
      <c r="J334" s="1">
        <v>1.5</v>
      </c>
      <c r="K334" s="1">
        <v>3</v>
      </c>
      <c r="O334" s="7" t="str">
        <f t="shared" ca="1" si="100"/>
        <v/>
      </c>
      <c r="S334" s="7" t="str">
        <f t="shared" ca="1" si="101"/>
        <v/>
      </c>
      <c r="T334" s="1" t="s">
        <v>395</v>
      </c>
    </row>
    <row r="335" spans="1:23" x14ac:dyDescent="0.3">
      <c r="A335" s="1" t="str">
        <f t="shared" si="99"/>
        <v>LP_SummonShield_05</v>
      </c>
      <c r="B335" s="1" t="s">
        <v>393</v>
      </c>
      <c r="C335" s="1" t="str">
        <f>IF(ISERROR(VLOOKUP(B335,AffectorValueTable!$A:$A,1,0)),"어펙터밸류없음","")</f>
        <v/>
      </c>
      <c r="D335" s="1">
        <v>5</v>
      </c>
      <c r="E335" s="1" t="str">
        <f>VLOOKUP($B335,AffectorValueTable!$1:$1048576,MATCH(AffectorValueTable!$B$1,AffectorValueTable!$1:$1,0),0)</f>
        <v>CreateWall</v>
      </c>
      <c r="H335" s="1" t="str">
        <f>IF(ISBLANK(G335),"",
IF(ISERROR(FIND(",",G335)),
  IF(ISERROR(VLOOKUP(G335,ConditionValueTable!$A:$A,1,0)),"컨디션밸류없음",
  ""),
IF(ISERROR(FIND(",",G335,FIND(",",G335)+1)),
  IF(OR(ISERROR(VLOOKUP(LEFT(G335,FIND(",",G335)-1),ConditionValueTable!$A:$A,1,0)),ISERROR(VLOOKUP(TRIM(MID(G335,FIND(",",G335)+1,999)),ConditionValueTable!$A:$A,1,0))),"컨디션밸류없음",
  ""),
IF(ISERROR(FIND(",",G335,FIND(",",G335,FIND(",",G335)+1)+1)),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+1,999)),ConditionValueTable!$A:$A,1,0))),"컨디션밸류없음",
  ""),
IF(ISERROR(FIND(",",G335,FIND(",",G335,FIND(",",G335,FIND(",",G335)+1)+1)+1)),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FIND(",",G335,FIND(",",G335,FIND(",",G335)+1)+1)-FIND(",",G335,FIND(",",G335)+1)-1)),ConditionValueTable!$A:$A,1,0)),ISERROR(VLOOKUP(TRIM(MID(G335,FIND(",",G335,FIND(",",G335,FIND(",",G335)+1)+1)+1,999)),ConditionValueTable!$A:$A,1,0))),"컨디션밸류없음",
  ""),
)))))</f>
        <v/>
      </c>
      <c r="I335" s="1">
        <v>-1</v>
      </c>
      <c r="J335" s="1">
        <v>1</v>
      </c>
      <c r="K335" s="1">
        <v>3</v>
      </c>
      <c r="O335" s="7" t="str">
        <f t="shared" ca="1" si="100"/>
        <v/>
      </c>
      <c r="S335" s="7" t="str">
        <f t="shared" ca="1" si="101"/>
        <v/>
      </c>
      <c r="T335" s="1" t="s">
        <v>395</v>
      </c>
    </row>
    <row r="336" spans="1:23" x14ac:dyDescent="0.3">
      <c r="A336" s="1" t="str">
        <f t="shared" ref="A336:A337" si="102">B336&amp;"_"&amp;TEXT(D336,"00")</f>
        <v>PN_Magic2Times_01</v>
      </c>
      <c r="B336" s="1" t="s">
        <v>401</v>
      </c>
      <c r="C336" s="1" t="str">
        <f>IF(ISERROR(VLOOKUP(B336,AffectorValueTable!$A:$A,1,0)),"어펙터밸류없음","")</f>
        <v/>
      </c>
      <c r="D336" s="1">
        <v>1</v>
      </c>
      <c r="E336" s="1" t="str">
        <f>VLOOKUP($B336,AffectorValueTable!$1:$1048576,MATCH(AffectorValueTable!$B$1,AffectorValueTable!$1:$1,0),0)</f>
        <v>EnlargeDamage</v>
      </c>
      <c r="G336" s="1" t="s">
        <v>410</v>
      </c>
      <c r="H336" s="1" t="str">
        <f>IF(ISBLANK(G336),"",
IF(ISERROR(FIND(",",G336)),
  IF(ISERROR(VLOOKUP(G336,ConditionValueTable!$A:$A,1,0)),"컨디션밸류없음",
  ""),
IF(ISERROR(FIND(",",G336,FIND(",",G336)+1)),
  IF(OR(ISERROR(VLOOKUP(LEFT(G336,FIND(",",G336)-1),ConditionValueTable!$A:$A,1,0)),ISERROR(VLOOKUP(TRIM(MID(G336,FIND(",",G336)+1,999)),ConditionValueTable!$A:$A,1,0))),"컨디션밸류없음",
  ""),
IF(ISERROR(FIND(",",G336,FIND(",",G336,FIND(",",G336)+1)+1)),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+1,999)),ConditionValueTable!$A:$A,1,0))),"컨디션밸류없음",
  ""),
IF(ISERROR(FIND(",",G336,FIND(",",G336,FIND(",",G336,FIND(",",G336)+1)+1)+1)),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FIND(",",G336,FIND(",",G336,FIND(",",G336)+1)+1)-FIND(",",G336,FIND(",",G336)+1)-1)),ConditionValueTable!$A:$A,1,0)),ISERROR(VLOOKUP(TRIM(MID(G336,FIND(",",G336,FIND(",",G336,FIND(",",G336)+1)+1)+1,999)),ConditionValueTable!$A:$A,1,0))),"컨디션밸류없음",
  ""),
)))))</f>
        <v/>
      </c>
      <c r="I336" s="1">
        <v>-1</v>
      </c>
      <c r="J336" s="1">
        <v>1</v>
      </c>
      <c r="O336" s="7" t="str">
        <f t="shared" ref="O336:O337" ca="1" si="103">IF(NOT(ISBLANK(N336)),N336,
IF(ISBLANK(M336),"",
VLOOKUP(M336,OFFSET(INDIRECT("$A:$B"),0,MATCH(M$1&amp;"_Verify",INDIRECT("$1:$1"),0)-1),2,0)
))</f>
        <v/>
      </c>
      <c r="S336" s="7" t="str">
        <f t="shared" ref="S336:S337" ca="1" si="104">IF(NOT(ISBLANK(R336)),R336,
IF(ISBLANK(Q336),"",
VLOOKUP(Q336,OFFSET(INDIRECT("$A:$B"),0,MATCH(Q$1&amp;"_Verify",INDIRECT("$1:$1"),0)-1),2,0)
))</f>
        <v/>
      </c>
    </row>
    <row r="337" spans="1:19" x14ac:dyDescent="0.3">
      <c r="A337" s="1" t="str">
        <f t="shared" si="102"/>
        <v>PN_Machine2Times_01</v>
      </c>
      <c r="B337" s="1" t="s">
        <v>418</v>
      </c>
      <c r="C337" s="1" t="str">
        <f>IF(ISERROR(VLOOKUP(B337,AffectorValueTable!$A:$A,1,0)),"어펙터밸류없음","")</f>
        <v/>
      </c>
      <c r="D337" s="1">
        <v>1</v>
      </c>
      <c r="E337" s="1" t="str">
        <f>VLOOKUP($B337,AffectorValueTable!$1:$1048576,MATCH(AffectorValueTable!$B$1,AffectorValueTable!$1:$1,0),0)</f>
        <v>EnlargeDamage</v>
      </c>
      <c r="G337" s="1" t="s">
        <v>420</v>
      </c>
      <c r="H337" s="1" t="str">
        <f>IF(ISBLANK(G337),"",
IF(ISERROR(FIND(",",G337)),
  IF(ISERROR(VLOOKUP(G337,ConditionValueTable!$A:$A,1,0)),"컨디션밸류없음",
  ""),
IF(ISERROR(FIND(",",G337,FIND(",",G337)+1)),
  IF(OR(ISERROR(VLOOKUP(LEFT(G337,FIND(",",G337)-1),ConditionValueTable!$A:$A,1,0)),ISERROR(VLOOKUP(TRIM(MID(G337,FIND(",",G337)+1,999)),ConditionValueTable!$A:$A,1,0))),"컨디션밸류없음",
  ""),
IF(ISERROR(FIND(",",G337,FIND(",",G337,FIND(",",G337)+1)+1)),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+1,999)),ConditionValueTable!$A:$A,1,0))),"컨디션밸류없음",
  ""),
IF(ISERROR(FIND(",",G337,FIND(",",G337,FIND(",",G337,FIND(",",G337)+1)+1)+1)),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FIND(",",G337,FIND(",",G337,FIND(",",G337)+1)+1)-FIND(",",G337,FIND(",",G337)+1)-1)),ConditionValueTable!$A:$A,1,0)),ISERROR(VLOOKUP(TRIM(MID(G337,FIND(",",G337,FIND(",",G337,FIND(",",G337)+1)+1)+1,999)),ConditionValueTable!$A:$A,1,0))),"컨디션밸류없음",
  ""),
)))))</f>
        <v/>
      </c>
      <c r="I337" s="1">
        <v>-1</v>
      </c>
      <c r="J337" s="1">
        <v>1</v>
      </c>
      <c r="O337" s="7" t="str">
        <f t="shared" ca="1" si="103"/>
        <v/>
      </c>
      <c r="S337" s="7" t="str">
        <f t="shared" ca="1" si="104"/>
        <v/>
      </c>
    </row>
    <row r="338" spans="1:19" x14ac:dyDescent="0.3">
      <c r="A338" s="1" t="str">
        <f t="shared" ref="A338:A339" si="105">B338&amp;"_"&amp;TEXT(D338,"00")</f>
        <v>PN_Nature2Times_01</v>
      </c>
      <c r="B338" s="1" t="s">
        <v>403</v>
      </c>
      <c r="C338" s="1" t="str">
        <f>IF(ISERROR(VLOOKUP(B338,AffectorValueTable!$A:$A,1,0)),"어펙터밸류없음","")</f>
        <v/>
      </c>
      <c r="D338" s="1">
        <v>1</v>
      </c>
      <c r="E338" s="1" t="str">
        <f>VLOOKUP($B338,AffectorValueTable!$1:$1048576,MATCH(AffectorValueTable!$B$1,AffectorValueTable!$1:$1,0),0)</f>
        <v>EnlargeDamage</v>
      </c>
      <c r="G338" s="1" t="s">
        <v>413</v>
      </c>
      <c r="H338" s="1" t="str">
        <f>IF(ISBLANK(G338),"",
IF(ISERROR(FIND(",",G338)),
  IF(ISERROR(VLOOKUP(G338,ConditionValueTable!$A:$A,1,0)),"컨디션밸류없음",
  ""),
IF(ISERROR(FIND(",",G338,FIND(",",G338)+1)),
  IF(OR(ISERROR(VLOOKUP(LEFT(G338,FIND(",",G338)-1),ConditionValueTable!$A:$A,1,0)),ISERROR(VLOOKUP(TRIM(MID(G338,FIND(",",G338)+1,999)),ConditionValueTable!$A:$A,1,0))),"컨디션밸류없음",
  ""),
IF(ISERROR(FIND(",",G338,FIND(",",G338,FIND(",",G338)+1)+1)),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+1,999)),ConditionValueTable!$A:$A,1,0))),"컨디션밸류없음",
  ""),
IF(ISERROR(FIND(",",G338,FIND(",",G338,FIND(",",G338,FIND(",",G338)+1)+1)+1)),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FIND(",",G338,FIND(",",G338,FIND(",",G338)+1)+1)-FIND(",",G338,FIND(",",G338)+1)-1)),ConditionValueTable!$A:$A,1,0)),ISERROR(VLOOKUP(TRIM(MID(G338,FIND(",",G338,FIND(",",G338,FIND(",",G338)+1)+1)+1,999)),ConditionValueTable!$A:$A,1,0))),"컨디션밸류없음",
  ""),
)))))</f>
        <v/>
      </c>
      <c r="I338" s="1">
        <v>-1</v>
      </c>
      <c r="J338" s="1">
        <v>1</v>
      </c>
      <c r="O338" s="7" t="str">
        <f t="shared" ref="O338:O339" ca="1" si="106">IF(NOT(ISBLANK(N338)),N338,
IF(ISBLANK(M338),"",
VLOOKUP(M338,OFFSET(INDIRECT("$A:$B"),0,MATCH(M$1&amp;"_Verify",INDIRECT("$1:$1"),0)-1),2,0)
))</f>
        <v/>
      </c>
      <c r="S338" s="7" t="str">
        <f t="shared" ref="S338:S339" ca="1" si="107">IF(NOT(ISBLANK(R338)),R338,
IF(ISBLANK(Q338),"",
VLOOKUP(Q338,OFFSET(INDIRECT("$A:$B"),0,MATCH(Q$1&amp;"_Verify",INDIRECT("$1:$1"),0)-1),2,0)
))</f>
        <v/>
      </c>
    </row>
    <row r="339" spans="1:19" x14ac:dyDescent="0.3">
      <c r="A339" s="1" t="str">
        <f t="shared" si="105"/>
        <v>PN_Qigong2Times_01</v>
      </c>
      <c r="B339" s="1" t="s">
        <v>419</v>
      </c>
      <c r="C339" s="1" t="str">
        <f>IF(ISERROR(VLOOKUP(B339,AffectorValueTable!$A:$A,1,0)),"어펙터밸류없음","")</f>
        <v/>
      </c>
      <c r="D339" s="1">
        <v>1</v>
      </c>
      <c r="E339" s="1" t="str">
        <f>VLOOKUP($B339,AffectorValueTable!$1:$1048576,MATCH(AffectorValueTable!$B$1,AffectorValueTable!$1:$1,0),0)</f>
        <v>EnlargeDamage</v>
      </c>
      <c r="G339" s="1" t="s">
        <v>421</v>
      </c>
      <c r="H339" s="1" t="str">
        <f>IF(ISBLANK(G339),"",
IF(ISERROR(FIND(",",G339)),
  IF(ISERROR(VLOOKUP(G339,ConditionValueTable!$A:$A,1,0)),"컨디션밸류없음",
  ""),
IF(ISERROR(FIND(",",G339,FIND(",",G339)+1)),
  IF(OR(ISERROR(VLOOKUP(LEFT(G339,FIND(",",G339)-1),ConditionValueTable!$A:$A,1,0)),ISERROR(VLOOKUP(TRIM(MID(G339,FIND(",",G339)+1,999)),ConditionValueTable!$A:$A,1,0))),"컨디션밸류없음",
  ""),
IF(ISERROR(FIND(",",G339,FIND(",",G339,FIND(",",G339)+1)+1)),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+1,999)),ConditionValueTable!$A:$A,1,0))),"컨디션밸류없음",
  ""),
IF(ISERROR(FIND(",",G339,FIND(",",G339,FIND(",",G339,FIND(",",G339)+1)+1)+1)),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FIND(",",G339,FIND(",",G339,FIND(",",G339)+1)+1)-FIND(",",G339,FIND(",",G339)+1)-1)),ConditionValueTable!$A:$A,1,0)),ISERROR(VLOOKUP(TRIM(MID(G339,FIND(",",G339,FIND(",",G339,FIND(",",G339)+1)+1)+1,999)),ConditionValueTable!$A:$A,1,0))),"컨디션밸류없음",
  ""),
)))))</f>
        <v/>
      </c>
      <c r="I339" s="1">
        <v>-1</v>
      </c>
      <c r="J339" s="1">
        <v>1</v>
      </c>
      <c r="O339" s="7" t="str">
        <f t="shared" ca="1" si="106"/>
        <v/>
      </c>
      <c r="S339" s="7" t="str">
        <f t="shared" ca="1" si="107"/>
        <v/>
      </c>
    </row>
  </sheetData>
  <phoneticPr fontId="1" type="noConversion"/>
  <conditionalFormatting sqref="A1:W1048576">
    <cfRule type="expression" dxfId="0" priority="1">
      <formula>AND(OFFSET($B1,-1,0)=$B1,OFFSET(A1,-1,0)=A1)</formula>
    </cfRule>
  </conditionalFormatting>
  <dataValidations count="1">
    <dataValidation type="list" allowBlank="1" showInputMessage="1" showErrorMessage="1" sqref="Q134:Q136 M134:M136 Q138:Q147 Q156:Q339 M138:M339 Q3:Q132 M3:M132" xr:uid="{3FC3EFAF-275D-406E-AC8C-90EEE06270D1}">
      <formula1>OFFSET(INDIRECT("$A$1"),1,MATCH(M$1&amp;"_Verify",INDIRECT("$1:$1"),0)-1,COUNTA(OFFSET(INDIRECT("$A:$A"),0,MATCH(M$1&amp;"_Verify",INDIRECT("$1:$1"),0)-1))-1,1)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6970F793-79B8-4BD9-AE14-EA90F1F8A152}">
          <x14:formula1>
            <xm:f>OFFSET(ConditionValueTable!$A$1,1,0,COUNTA(ConditionValueTable!$A:$A)-1,1)</xm:f>
          </x14:formula1>
          <xm:sqref>G134:G136 G156:G161 G138:G147 G3:G132</xm:sqref>
        </x14:dataValidation>
        <x14:dataValidation type="list" allowBlank="1" showInputMessage="1" showErrorMessage="1" xr:uid="{CBD01A61-FB7C-4878-9B08-0A77D3D29513}">
          <x14:formula1>
            <xm:f>OFFSET(AffectorValueTable!$F$1,1,0,COUNTA(AffectorValueTable!$F:$F)-1,1)</xm:f>
          </x14:formula1>
          <xm:sqref>E2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F1BE-5AFD-4BB3-B6E3-BFAC0BA67ED3}">
  <dimension ref="A1:E2"/>
  <sheetViews>
    <sheetView workbookViewId="0">
      <selection activeCell="A3" sqref="A3:E3"/>
    </sheetView>
  </sheetViews>
  <sheetFormatPr defaultRowHeight="16.5" outlineLevelCol="1" x14ac:dyDescent="0.3"/>
  <cols>
    <col min="1" max="1" width="16.375" customWidth="1"/>
    <col min="2" max="2" width="51.75" customWidth="1" outlineLevel="1"/>
    <col min="3" max="3" width="23.375" customWidth="1"/>
    <col min="4" max="4" width="12.5" customWidth="1" outlineLevel="1"/>
    <col min="5" max="5" width="20.625" customWidth="1" outlineLevel="1"/>
  </cols>
  <sheetData>
    <row r="1" spans="1:5" ht="27" customHeight="1" x14ac:dyDescent="0.3">
      <c r="A1" t="s">
        <v>43</v>
      </c>
      <c r="B1" t="s">
        <v>88</v>
      </c>
      <c r="C1" t="s">
        <v>82</v>
      </c>
      <c r="D1" t="s">
        <v>91</v>
      </c>
      <c r="E1" t="s">
        <v>52</v>
      </c>
    </row>
    <row r="2" spans="1:5" x14ac:dyDescent="0.3">
      <c r="A2" t="s">
        <v>89</v>
      </c>
      <c r="B2" t="s">
        <v>90</v>
      </c>
      <c r="C2" t="s">
        <v>260</v>
      </c>
      <c r="D2" t="str">
        <f>IF(ISBLANK(C2),"",
IF(ISERROR(FIND(",",C2)),
  IF(ISERROR(VLOOKUP(C2,AffectorValueTable!$A:$A,1,0)),"어펙터밸류없음",
  ""),
IF(ISERROR(FIND(",",C2,FIND(",",C2)+1)),
  IF(OR(ISERROR(VLOOKUP(LEFT(C2,FIND(",",C2)-1),AffectorValueTable!$A:$A,1,0)),ISERROR(VLOOKUP(TRIM(MID(C2,FIND(",",C2)+1,999)),AffectorValueTable!$A:$A,1,0))),"어펙터밸류없음",
  ""),
IF(ISERROR(FIND(",",C2,FIND(",",C2,FIND(",",C2)+1)+1)),
  IF(OR(ISERROR(VLOOKUP(LEFT(C2,FIND(",",C2)-1),AffectorValueTable!$A:$A,1,0)),ISERROR(VLOOKUP(TRIM(MID(C2,FIND(",",C2)+1,FIND(",",C2,FIND(",",C2)+1)-FIND(",",C2)-1)),AffectorValueTable!$A:$A,1,0)),ISERROR(VLOOKUP(TRIM(MID(C2,FIND(",",C2,FIND(",",C2)+1)+1,999)),AffectorValueTable!$A:$A,1,0))),"어펙터밸류없음",
  ""),
IF(ISERROR(FIND(",",C2,FIND(",",C2,FIND(",",C2,FIND(",",C2)+1)+1)+1)),
  IF(OR(ISERROR(VLOOKUP(LEFT(C2,FIND(",",C2)-1),AffectorValueTable!$A:$A,1,0)),ISERROR(VLOOKUP(TRIM(MID(C2,FIND(",",C2)+1,FIND(",",C2,FIND(",",C2)+1)-FIND(",",C2)-1)),AffectorValueTable!$A:$A,1,0)),ISERROR(VLOOKUP(TRIM(MID(C2,FIND(",",C2,FIND(",",C2)+1)+1,FIND(",",C2,FIND(",",C2,FIND(",",C2)+1)+1)-FIND(",",C2,FIND(",",C2)+1)-1)),AffectorValueTable!$A:$A,1,0)),ISERROR(VLOOKUP(TRIM(MID(C2,FIND(",",C2,FIND(",",C2,FIND(",",C2)+1)+1)+1,999)),AffectorValueTable!$A:$A,1,0))),"어펙터밸류없음",
  ""),
)))))</f>
        <v/>
      </c>
      <c r="E2" t="str">
        <f>IF(VLOOKUP(
VLOOKUP(C2,AffectorValueTable!$A:$B,MATCH(AffectorValueTable!$B$1,AffectorValueTable!$1:$1,0),0),
AffectorValueTable!$F:$H,MATCH(AffectorValueTable!$H$1,AffectorValueTable!$F$1:$H$1,0),0),"","컨티뉴어스어펙터아님")</f>
        <v/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9AEAC-576E-46A7-92AA-F4FC1EBF9AFB}">
  <dimension ref="A1:N11"/>
  <sheetViews>
    <sheetView workbookViewId="0"/>
  </sheetViews>
  <sheetFormatPr defaultRowHeight="16.5" outlineLevelCol="1" x14ac:dyDescent="0.3"/>
  <cols>
    <col min="1" max="1" width="22.875" customWidth="1"/>
    <col min="2" max="2" width="28.5" hidden="1" customWidth="1" outlineLevel="1"/>
    <col min="3" max="3" width="14.375" bestFit="1" customWidth="1" collapsed="1"/>
    <col min="4" max="4" width="14.375" hidden="1" customWidth="1" outlineLevel="1"/>
    <col min="5" max="5" width="16.25" bestFit="1" customWidth="1" collapsed="1"/>
    <col min="6" max="6" width="12.75" customWidth="1"/>
    <col min="7" max="7" width="12.75" hidden="1" customWidth="1" outlineLevel="1"/>
    <col min="8" max="8" width="9" collapsed="1"/>
    <col min="9" max="9" width="32.875" hidden="1" customWidth="1" outlineLevel="1"/>
    <col min="10" max="10" width="6.875" hidden="1" customWidth="1" outlineLevel="1"/>
    <col min="11" max="11" width="9" collapsed="1"/>
    <col min="12" max="13" width="9" hidden="1" customWidth="1" outlineLevel="1"/>
    <col min="14" max="14" width="9" collapsed="1"/>
  </cols>
  <sheetData>
    <row r="1" spans="1:13" ht="27" customHeight="1" x14ac:dyDescent="0.3">
      <c r="A1" t="s">
        <v>14</v>
      </c>
      <c r="B1" t="s">
        <v>44</v>
      </c>
      <c r="C1" t="s">
        <v>15</v>
      </c>
      <c r="D1" t="s">
        <v>47</v>
      </c>
      <c r="E1" t="s">
        <v>32</v>
      </c>
      <c r="F1" t="s">
        <v>31</v>
      </c>
      <c r="G1" t="s">
        <v>51</v>
      </c>
      <c r="I1" t="s">
        <v>45</v>
      </c>
      <c r="J1" t="s">
        <v>214</v>
      </c>
      <c r="L1" t="s">
        <v>49</v>
      </c>
      <c r="M1" t="s">
        <v>12</v>
      </c>
    </row>
    <row r="2" spans="1:13" x14ac:dyDescent="0.3">
      <c r="A2" t="s">
        <v>411</v>
      </c>
      <c r="B2" t="s">
        <v>407</v>
      </c>
      <c r="C2" s="6">
        <f t="shared" ref="C2:C5" ca="1" si="0">VLOOKUP(B2,OFFSET(INDIRECT("$A$1"),0,MATCH(B$1&amp;"_Verify",INDIRECT("$1:$1"),0)-1,COUNTA(OFFSET(INDIRECT("$A:$A"),0,MATCH(B$1&amp;"_Verify",INDIRECT("$1:$1"),0)-1)),2),2,0)</f>
        <v>7</v>
      </c>
      <c r="D2" t="s">
        <v>409</v>
      </c>
      <c r="E2" s="6">
        <f t="shared" ref="E2:E5" ca="1" si="1">VLOOKUP(D2,OFFSET(INDIRECT("$A$1"),0,MATCH(D$1&amp;"_Verify",INDIRECT("$1:$1"),0)-1,COUNTA(OFFSET(INDIRECT("$A:$A"),0,MATCH(D$1&amp;"_Verify",INDIRECT("$1:$1"),0)-1)),2),2,0)</f>
        <v>1</v>
      </c>
      <c r="F2">
        <v>0</v>
      </c>
      <c r="G2" t="str">
        <f>IF(OR($B2=$I$4,$B2=$I$5),IF(ISERROR(VLOOKUP($F2,ActorStateTable!$A:$A,1,0)),"액터상태없음",""),"")</f>
        <v/>
      </c>
      <c r="I2" t="s">
        <v>40</v>
      </c>
      <c r="J2">
        <v>1</v>
      </c>
      <c r="L2" s="9" t="s">
        <v>216</v>
      </c>
      <c r="M2">
        <v>1</v>
      </c>
    </row>
    <row r="3" spans="1:13" x14ac:dyDescent="0.3">
      <c r="A3" t="s">
        <v>412</v>
      </c>
      <c r="B3" t="s">
        <v>407</v>
      </c>
      <c r="C3" s="6">
        <f t="shared" ca="1" si="0"/>
        <v>7</v>
      </c>
      <c r="D3" t="s">
        <v>409</v>
      </c>
      <c r="E3" s="6">
        <f t="shared" ca="1" si="1"/>
        <v>1</v>
      </c>
      <c r="F3">
        <v>1</v>
      </c>
      <c r="G3" t="str">
        <f>IF(OR($B3=$I$4,$B3=$I$5),IF(ISERROR(VLOOKUP($F3,ActorStateTable!$A:$A,1,0)),"액터상태없음",""),"")</f>
        <v/>
      </c>
      <c r="I3" t="s">
        <v>41</v>
      </c>
      <c r="J3">
        <v>2</v>
      </c>
      <c r="L3" t="s">
        <v>215</v>
      </c>
      <c r="M3">
        <v>2</v>
      </c>
    </row>
    <row r="4" spans="1:13" x14ac:dyDescent="0.3">
      <c r="A4" t="s">
        <v>414</v>
      </c>
      <c r="B4" t="s">
        <v>407</v>
      </c>
      <c r="C4" s="6">
        <f t="shared" ca="1" si="0"/>
        <v>7</v>
      </c>
      <c r="D4" t="s">
        <v>409</v>
      </c>
      <c r="E4" s="6">
        <f t="shared" ca="1" si="1"/>
        <v>1</v>
      </c>
      <c r="F4">
        <v>2</v>
      </c>
      <c r="G4" t="str">
        <f>IF(OR($B4=$I$4,$B4=$I$5),IF(ISERROR(VLOOKUP($F4,ActorStateTable!$A:$A,1,0)),"액터상태없음",""),"")</f>
        <v/>
      </c>
      <c r="I4" t="s">
        <v>83</v>
      </c>
      <c r="J4">
        <v>3</v>
      </c>
      <c r="L4" t="s">
        <v>33</v>
      </c>
      <c r="M4">
        <v>3</v>
      </c>
    </row>
    <row r="5" spans="1:13" x14ac:dyDescent="0.3">
      <c r="A5" t="s">
        <v>415</v>
      </c>
      <c r="B5" t="s">
        <v>407</v>
      </c>
      <c r="C5" s="6">
        <f t="shared" ca="1" si="0"/>
        <v>7</v>
      </c>
      <c r="D5" t="s">
        <v>409</v>
      </c>
      <c r="E5" s="6">
        <f t="shared" ca="1" si="1"/>
        <v>1</v>
      </c>
      <c r="F5">
        <v>3</v>
      </c>
      <c r="G5" t="str">
        <f>IF(OR($B5=$I$4,$B5=$I$5),IF(ISERROR(VLOOKUP($F5,ActorStateTable!$A:$A,1,0)),"액터상태없음",""),"")</f>
        <v/>
      </c>
      <c r="I5" t="s">
        <v>84</v>
      </c>
      <c r="J5">
        <v>4</v>
      </c>
      <c r="L5" t="s">
        <v>34</v>
      </c>
      <c r="M5">
        <v>4</v>
      </c>
    </row>
    <row r="6" spans="1:13" x14ac:dyDescent="0.3">
      <c r="A6" t="s">
        <v>16</v>
      </c>
      <c r="B6" t="s">
        <v>46</v>
      </c>
      <c r="C6" s="6">
        <f ca="1">VLOOKUP(B6,OFFSET(INDIRECT("$A$1"),0,MATCH(B$1&amp;"_Verify",INDIRECT("$1:$1"),0)-1,COUNTA(OFFSET(INDIRECT("$A:$A"),0,MATCH(B$1&amp;"_Verify",INDIRECT("$1:$1"),0)-1)),2),2,0)</f>
        <v>1</v>
      </c>
      <c r="D6" t="s">
        <v>50</v>
      </c>
      <c r="E6" s="6">
        <f ca="1">VLOOKUP(D6,OFFSET(INDIRECT("$A$1"),0,MATCH(D$1&amp;"_Verify",INDIRECT("$1:$1"),0)-1,COUNTA(OFFSET(INDIRECT("$A:$A"),0,MATCH(D$1&amp;"_Verify",INDIRECT("$1:$1"),0)-1)),2),2,0)</f>
        <v>5</v>
      </c>
      <c r="F6">
        <v>0.1</v>
      </c>
      <c r="G6" t="str">
        <f>IF(OR($B6=$I$4,$B6=$I$5),IF(ISERROR(VLOOKUP($F6,ActorStateTable!$A:$A,1,0)),"액터상태없음",""),"")</f>
        <v/>
      </c>
      <c r="I6" t="s">
        <v>85</v>
      </c>
      <c r="J6">
        <v>5</v>
      </c>
      <c r="L6" t="s">
        <v>35</v>
      </c>
      <c r="M6">
        <v>5</v>
      </c>
    </row>
    <row r="7" spans="1:13" x14ac:dyDescent="0.3">
      <c r="A7" t="s">
        <v>17</v>
      </c>
      <c r="B7" t="s">
        <v>46</v>
      </c>
      <c r="C7" s="6">
        <f ca="1">VLOOKUP(B7,OFFSET(INDIRECT("$A$1"),0,MATCH(B$1&amp;"_Verify",INDIRECT("$1:$1"),0)-1,COUNTA(OFFSET(INDIRECT("$A:$A"),0,MATCH(B$1&amp;"_Verify",INDIRECT("$1:$1"),0)-1)),2),2,0)</f>
        <v>1</v>
      </c>
      <c r="D7" t="s">
        <v>50</v>
      </c>
      <c r="E7" s="6">
        <f ca="1">VLOOKUP(D7,OFFSET(INDIRECT("$A$1"),0,MATCH(D$1&amp;"_Verify",INDIRECT("$1:$1"),0)-1,COUNTA(OFFSET(INDIRECT("$A:$A"),0,MATCH(D$1&amp;"_Verify",INDIRECT("$1:$1"),0)-1)),2),2,0)</f>
        <v>5</v>
      </c>
      <c r="F7">
        <v>0.2</v>
      </c>
      <c r="G7" t="str">
        <f>IF(OR($B7=$I$4,$B7=$I$5),IF(ISERROR(VLOOKUP($F7,ActorStateTable!$A:$A,1,0)),"액터상태없음",""),"")</f>
        <v/>
      </c>
      <c r="I7" t="s">
        <v>86</v>
      </c>
      <c r="J7">
        <v>6</v>
      </c>
      <c r="L7" t="s">
        <v>36</v>
      </c>
      <c r="M7">
        <v>6</v>
      </c>
    </row>
    <row r="8" spans="1:13" x14ac:dyDescent="0.3">
      <c r="A8" t="s">
        <v>18</v>
      </c>
      <c r="B8" t="s">
        <v>46</v>
      </c>
      <c r="C8" s="6">
        <f ca="1">VLOOKUP(B8,OFFSET(INDIRECT("$A$1"),0,MATCH(B$1&amp;"_Verify",INDIRECT("$1:$1"),0)-1,COUNTA(OFFSET(INDIRECT("$A:$A"),0,MATCH(B$1&amp;"_Verify",INDIRECT("$1:$1"),0)-1)),2),2,0)</f>
        <v>1</v>
      </c>
      <c r="D8" t="s">
        <v>50</v>
      </c>
      <c r="E8" s="6">
        <f ca="1">VLOOKUP(D8,OFFSET(INDIRECT("$A$1"),0,MATCH(D$1&amp;"_Verify",INDIRECT("$1:$1"),0)-1,COUNTA(OFFSET(INDIRECT("$A:$A"),0,MATCH(D$1&amp;"_Verify",INDIRECT("$1:$1"),0)-1)),2),2,0)</f>
        <v>5</v>
      </c>
      <c r="F8">
        <v>0.3</v>
      </c>
      <c r="G8" t="str">
        <f>IF(OR($B8=$I$4,$B8=$I$5),IF(ISERROR(VLOOKUP($F8,ActorStateTable!$A:$A,1,0)),"액터상태없음",""),"")</f>
        <v/>
      </c>
      <c r="I8" t="s">
        <v>408</v>
      </c>
      <c r="J8">
        <v>7</v>
      </c>
    </row>
    <row r="9" spans="1:13" x14ac:dyDescent="0.3">
      <c r="I9" t="s">
        <v>87</v>
      </c>
      <c r="J9">
        <v>8</v>
      </c>
    </row>
    <row r="10" spans="1:13" x14ac:dyDescent="0.3">
      <c r="I10" t="s">
        <v>38</v>
      </c>
      <c r="J10">
        <v>9</v>
      </c>
    </row>
    <row r="11" spans="1:13" x14ac:dyDescent="0.3">
      <c r="I11" t="s">
        <v>39</v>
      </c>
      <c r="J11">
        <v>10</v>
      </c>
    </row>
  </sheetData>
  <phoneticPr fontId="1" type="noConversion"/>
  <dataValidations count="1">
    <dataValidation type="list" allowBlank="1" showInputMessage="1" sqref="D2:D8 B2:B8" xr:uid="{F20FE26A-EEE2-48C5-A759-E32FCE0DDA03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28206236-2B3B-4306-A984-7064B7EA99FF}">
          <x14:formula1>
            <xm:f>OFFSET(ActorStateTable!$A$1,1,0,COUNTA(ActorStateTable!$A:$A)-1,1)</xm:f>
          </x14:formula1>
          <xm:sqref>F2:F8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362E2-4829-442C-B0F0-84C1206A1233}">
  <dimension ref="A1:M49"/>
  <sheetViews>
    <sheetView workbookViewId="0">
      <pane ySplit="1" topLeftCell="A26" activePane="bottomLeft" state="frozen"/>
      <selection pane="bottomLeft" activeCell="B33" sqref="B33"/>
    </sheetView>
  </sheetViews>
  <sheetFormatPr defaultRowHeight="16.5" x14ac:dyDescent="0.3"/>
  <cols>
    <col min="1" max="1" width="19.25" customWidth="1"/>
    <col min="2" max="2" width="20.875" customWidth="1"/>
    <col min="3" max="6" width="12.875" bestFit="1" customWidth="1"/>
    <col min="7" max="8" width="10.625" bestFit="1" customWidth="1"/>
    <col min="9" max="9" width="10.625" customWidth="1"/>
    <col min="10" max="13" width="15.25" customWidth="1"/>
  </cols>
  <sheetData>
    <row r="1" spans="1:13" ht="27" customHeight="1" x14ac:dyDescent="0.3">
      <c r="A1" t="s">
        <v>60</v>
      </c>
      <c r="B1" t="s">
        <v>53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79</v>
      </c>
      <c r="J1" t="s">
        <v>7</v>
      </c>
      <c r="K1" t="s">
        <v>8</v>
      </c>
      <c r="L1" t="s">
        <v>80</v>
      </c>
      <c r="M1" t="s">
        <v>102</v>
      </c>
    </row>
    <row r="2" spans="1:13" x14ac:dyDescent="0.3">
      <c r="A2" t="s">
        <v>24</v>
      </c>
      <c r="B2" s="5" t="s">
        <v>65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x14ac:dyDescent="0.3">
      <c r="A3" t="s">
        <v>25</v>
      </c>
      <c r="B3" s="5" t="s">
        <v>66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1:13" ht="24" x14ac:dyDescent="0.3">
      <c r="A4" t="s">
        <v>26</v>
      </c>
      <c r="B4" s="5" t="s">
        <v>67</v>
      </c>
      <c r="C4" s="4" t="s">
        <v>62</v>
      </c>
      <c r="D4" s="2"/>
      <c r="E4" s="2"/>
      <c r="F4" s="2"/>
      <c r="G4" s="3" t="s">
        <v>71</v>
      </c>
      <c r="H4" s="3" t="s">
        <v>95</v>
      </c>
      <c r="I4" s="3" t="s">
        <v>105</v>
      </c>
      <c r="J4" s="3" t="s">
        <v>61</v>
      </c>
      <c r="K4" s="3" t="s">
        <v>99</v>
      </c>
      <c r="L4" s="3"/>
      <c r="M4" s="3"/>
    </row>
    <row r="5" spans="1:13" ht="24" x14ac:dyDescent="0.3">
      <c r="A5" t="s">
        <v>21</v>
      </c>
      <c r="B5" s="5" t="s">
        <v>68</v>
      </c>
      <c r="C5" s="4" t="s">
        <v>63</v>
      </c>
      <c r="D5" s="3" t="s">
        <v>363</v>
      </c>
      <c r="E5" s="4" t="s">
        <v>72</v>
      </c>
      <c r="F5" s="2"/>
      <c r="G5" s="2"/>
      <c r="H5" s="3" t="s">
        <v>96</v>
      </c>
      <c r="I5" s="2"/>
      <c r="J5" s="2"/>
      <c r="K5" s="2"/>
      <c r="L5" s="2" t="s">
        <v>101</v>
      </c>
      <c r="M5" s="2" t="s">
        <v>103</v>
      </c>
    </row>
    <row r="6" spans="1:13" x14ac:dyDescent="0.3">
      <c r="A6" t="s">
        <v>20</v>
      </c>
      <c r="B6" s="5" t="s">
        <v>69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</row>
    <row r="7" spans="1:13" x14ac:dyDescent="0.3">
      <c r="A7" t="s">
        <v>27</v>
      </c>
      <c r="B7" s="5" t="s">
        <v>70</v>
      </c>
      <c r="C7" s="3"/>
      <c r="D7" s="2"/>
      <c r="E7" s="2"/>
      <c r="F7" s="2"/>
      <c r="G7" s="2"/>
      <c r="H7" s="2"/>
      <c r="I7" s="2"/>
      <c r="J7" s="2" t="s">
        <v>81</v>
      </c>
      <c r="K7" s="2"/>
      <c r="L7" s="2"/>
      <c r="M7" s="2"/>
    </row>
    <row r="8" spans="1:13" ht="24" x14ac:dyDescent="0.3">
      <c r="A8" t="s">
        <v>22</v>
      </c>
      <c r="B8" s="5" t="s">
        <v>73</v>
      </c>
      <c r="C8" s="4" t="s">
        <v>63</v>
      </c>
      <c r="D8" s="4" t="s">
        <v>146</v>
      </c>
      <c r="E8" s="2"/>
      <c r="F8" s="2"/>
      <c r="G8" s="4" t="s">
        <v>169</v>
      </c>
      <c r="H8" s="4" t="s">
        <v>108</v>
      </c>
      <c r="I8" s="4" t="s">
        <v>370</v>
      </c>
      <c r="J8" s="2"/>
      <c r="K8" s="2"/>
      <c r="L8" s="2"/>
      <c r="M8" s="2" t="s">
        <v>369</v>
      </c>
    </row>
    <row r="9" spans="1:13" ht="24" x14ac:dyDescent="0.3">
      <c r="A9" t="s">
        <v>55</v>
      </c>
      <c r="B9" s="5" t="s">
        <v>75</v>
      </c>
      <c r="C9" s="4" t="s">
        <v>63</v>
      </c>
      <c r="D9" s="2"/>
      <c r="E9" s="2"/>
      <c r="F9" s="2"/>
      <c r="G9" s="2"/>
      <c r="H9" s="2"/>
      <c r="I9" s="2"/>
      <c r="J9" s="2"/>
      <c r="K9" s="2"/>
      <c r="L9" s="2" t="s">
        <v>101</v>
      </c>
      <c r="M9" s="2"/>
    </row>
    <row r="10" spans="1:13" ht="24" x14ac:dyDescent="0.3">
      <c r="A10" t="s">
        <v>56</v>
      </c>
      <c r="B10" s="5" t="s">
        <v>76</v>
      </c>
      <c r="C10" s="4" t="s">
        <v>63</v>
      </c>
      <c r="D10" s="2"/>
      <c r="E10" s="2"/>
      <c r="F10" s="2"/>
      <c r="G10" s="2"/>
      <c r="H10" s="2"/>
      <c r="I10" s="2"/>
      <c r="J10" s="2"/>
      <c r="K10" s="2"/>
      <c r="L10" s="2" t="s">
        <v>101</v>
      </c>
      <c r="M10" s="2"/>
    </row>
    <row r="11" spans="1:13" ht="36" x14ac:dyDescent="0.3">
      <c r="A11" t="s">
        <v>57</v>
      </c>
      <c r="B11" s="3" t="s">
        <v>77</v>
      </c>
      <c r="C11" s="4" t="s">
        <v>63</v>
      </c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1:13" ht="24" x14ac:dyDescent="0.3">
      <c r="A12" t="s">
        <v>58</v>
      </c>
      <c r="B12" s="5" t="s">
        <v>78</v>
      </c>
      <c r="C12" s="4"/>
      <c r="D12" s="4"/>
      <c r="E12" s="4" t="s">
        <v>237</v>
      </c>
      <c r="F12" s="4" t="s">
        <v>217</v>
      </c>
      <c r="G12" s="2"/>
      <c r="H12" s="2"/>
      <c r="I12" s="2"/>
      <c r="J12" s="2"/>
      <c r="K12" s="2"/>
      <c r="L12" s="2"/>
      <c r="M12" s="2"/>
    </row>
    <row r="13" spans="1:13" ht="24" x14ac:dyDescent="0.3">
      <c r="A13" t="s">
        <v>59</v>
      </c>
      <c r="B13" s="3" t="s">
        <v>109</v>
      </c>
      <c r="C13" s="3" t="s">
        <v>63</v>
      </c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ht="84" x14ac:dyDescent="0.3">
      <c r="A14" t="s">
        <v>93</v>
      </c>
      <c r="B14" s="3" t="s">
        <v>94</v>
      </c>
      <c r="C14" s="3" t="s">
        <v>63</v>
      </c>
      <c r="D14" s="5" t="s">
        <v>97</v>
      </c>
      <c r="E14" s="5"/>
      <c r="F14" s="5"/>
      <c r="G14" s="3"/>
      <c r="H14" s="3" t="s">
        <v>92</v>
      </c>
      <c r="I14" s="3" t="s">
        <v>218</v>
      </c>
      <c r="J14" s="5"/>
      <c r="K14" s="3" t="s">
        <v>289</v>
      </c>
      <c r="L14" s="5"/>
      <c r="M14" s="5"/>
    </row>
    <row r="15" spans="1:13" ht="36" x14ac:dyDescent="0.3">
      <c r="A15" t="s">
        <v>213</v>
      </c>
      <c r="B15" s="3" t="s">
        <v>301</v>
      </c>
      <c r="C15" s="3" t="s">
        <v>63</v>
      </c>
      <c r="D15" s="4" t="s">
        <v>299</v>
      </c>
      <c r="E15" s="4" t="s">
        <v>300</v>
      </c>
      <c r="F15" s="5"/>
      <c r="G15" s="3"/>
      <c r="H15" s="3"/>
      <c r="I15" s="3"/>
      <c r="J15" s="5"/>
      <c r="K15" s="5"/>
      <c r="L15" s="5"/>
      <c r="M15" s="5"/>
    </row>
    <row r="16" spans="1:13" ht="24" x14ac:dyDescent="0.3">
      <c r="A16" t="s">
        <v>231</v>
      </c>
      <c r="B16" s="3" t="s">
        <v>238</v>
      </c>
      <c r="C16" s="3" t="s">
        <v>63</v>
      </c>
      <c r="D16" s="4" t="s">
        <v>232</v>
      </c>
      <c r="E16" s="4" t="s">
        <v>237</v>
      </c>
      <c r="F16" s="4" t="s">
        <v>217</v>
      </c>
      <c r="G16" s="3"/>
      <c r="H16" s="3"/>
      <c r="I16" s="3"/>
      <c r="J16" s="5"/>
      <c r="K16" s="5"/>
      <c r="L16" s="5"/>
      <c r="M16" s="5"/>
    </row>
    <row r="17" spans="1:13" ht="36" x14ac:dyDescent="0.3">
      <c r="A17" t="s">
        <v>233</v>
      </c>
      <c r="B17" s="3" t="s">
        <v>239</v>
      </c>
      <c r="C17" s="3" t="s">
        <v>63</v>
      </c>
      <c r="D17" s="4" t="s">
        <v>240</v>
      </c>
      <c r="E17" s="4"/>
      <c r="F17" s="5"/>
      <c r="G17" s="3"/>
      <c r="H17" s="3"/>
      <c r="I17" s="3"/>
      <c r="J17" s="5"/>
      <c r="K17" s="5"/>
      <c r="L17" s="5"/>
      <c r="M17" s="5"/>
    </row>
    <row r="18" spans="1:13" ht="24" x14ac:dyDescent="0.3">
      <c r="A18" t="s">
        <v>234</v>
      </c>
      <c r="B18" s="3" t="s">
        <v>241</v>
      </c>
      <c r="C18" s="3" t="s">
        <v>63</v>
      </c>
      <c r="D18" s="4" t="s">
        <v>242</v>
      </c>
      <c r="E18" s="4"/>
      <c r="F18" s="5"/>
      <c r="G18" s="3"/>
      <c r="H18" s="3"/>
      <c r="I18" s="3"/>
      <c r="J18" s="5"/>
      <c r="K18" s="5"/>
      <c r="L18" s="5"/>
      <c r="M18" s="5"/>
    </row>
    <row r="19" spans="1:13" ht="24" x14ac:dyDescent="0.3">
      <c r="A19" t="s">
        <v>235</v>
      </c>
      <c r="B19" s="3" t="s">
        <v>243</v>
      </c>
      <c r="C19" s="3" t="s">
        <v>63</v>
      </c>
      <c r="D19" s="4" t="s">
        <v>244</v>
      </c>
      <c r="E19" s="4"/>
      <c r="F19" s="5"/>
      <c r="G19" s="3"/>
      <c r="H19" s="3"/>
      <c r="I19" s="3"/>
      <c r="J19" s="5"/>
      <c r="K19" s="5"/>
      <c r="L19" s="5"/>
      <c r="M19" s="5"/>
    </row>
    <row r="20" spans="1:13" ht="72" x14ac:dyDescent="0.3">
      <c r="A20" t="s">
        <v>236</v>
      </c>
      <c r="B20" s="3" t="s">
        <v>281</v>
      </c>
      <c r="C20" s="3" t="s">
        <v>63</v>
      </c>
      <c r="D20" s="4" t="s">
        <v>339</v>
      </c>
      <c r="E20" s="4"/>
      <c r="F20" s="5"/>
      <c r="G20" s="3"/>
      <c r="H20" s="3"/>
      <c r="I20" s="3"/>
      <c r="J20" s="5"/>
      <c r="K20" s="5"/>
      <c r="L20" s="5"/>
      <c r="M20" s="5"/>
    </row>
    <row r="21" spans="1:13" ht="48" x14ac:dyDescent="0.3">
      <c r="A21" t="s">
        <v>245</v>
      </c>
      <c r="B21" s="3" t="s">
        <v>398</v>
      </c>
      <c r="C21" s="3" t="s">
        <v>63</v>
      </c>
      <c r="D21" s="4" t="s">
        <v>340</v>
      </c>
      <c r="E21" s="4"/>
      <c r="F21" s="5"/>
      <c r="G21" s="3"/>
      <c r="H21" s="3"/>
      <c r="I21" s="3"/>
      <c r="J21" s="5"/>
      <c r="K21" s="5"/>
      <c r="L21" s="5"/>
      <c r="M21" s="5"/>
    </row>
    <row r="22" spans="1:13" ht="24" x14ac:dyDescent="0.3">
      <c r="A22" t="s">
        <v>354</v>
      </c>
      <c r="B22" s="3" t="s">
        <v>355</v>
      </c>
      <c r="C22" s="3"/>
      <c r="D22" s="4"/>
      <c r="E22" s="4"/>
      <c r="F22" s="5"/>
      <c r="G22" s="3"/>
      <c r="H22" s="3"/>
      <c r="I22" s="3"/>
      <c r="J22" s="3" t="s">
        <v>356</v>
      </c>
      <c r="K22" s="5"/>
      <c r="L22" s="5"/>
      <c r="M22" s="5"/>
    </row>
    <row r="23" spans="1:13" ht="24" x14ac:dyDescent="0.3">
      <c r="A23" t="s">
        <v>399</v>
      </c>
      <c r="B23" s="3" t="s">
        <v>405</v>
      </c>
      <c r="C23" s="3" t="s">
        <v>63</v>
      </c>
      <c r="D23" s="4" t="s">
        <v>406</v>
      </c>
      <c r="E23" s="4"/>
      <c r="F23" s="5"/>
      <c r="G23" s="3"/>
      <c r="H23" s="3"/>
      <c r="I23" s="3"/>
      <c r="J23" s="3"/>
      <c r="K23" s="5"/>
      <c r="L23" s="5"/>
      <c r="M23" s="5"/>
    </row>
    <row r="24" spans="1:13" ht="36" x14ac:dyDescent="0.3">
      <c r="A24" t="s">
        <v>438</v>
      </c>
      <c r="B24" s="3" t="s">
        <v>439</v>
      </c>
      <c r="C24" s="3" t="s">
        <v>63</v>
      </c>
      <c r="D24" s="4" t="s">
        <v>428</v>
      </c>
      <c r="E24" s="4"/>
      <c r="F24" s="5"/>
      <c r="G24" s="3"/>
      <c r="H24" s="3"/>
      <c r="I24" s="4" t="s">
        <v>450</v>
      </c>
      <c r="J24" s="3"/>
      <c r="K24" s="5"/>
      <c r="L24" s="5"/>
      <c r="M24" s="3" t="s">
        <v>440</v>
      </c>
    </row>
    <row r="25" spans="1:13" x14ac:dyDescent="0.3">
      <c r="A25" t="s">
        <v>189</v>
      </c>
      <c r="B25" s="3" t="s">
        <v>203</v>
      </c>
      <c r="C25" s="3"/>
      <c r="D25" s="2"/>
      <c r="E25" s="2"/>
      <c r="F25" s="2"/>
      <c r="G25" s="2" t="s">
        <v>196</v>
      </c>
      <c r="H25" s="2"/>
      <c r="I25" s="2"/>
      <c r="J25" s="3"/>
      <c r="K25" s="3"/>
      <c r="L25" s="3"/>
      <c r="M25" s="3"/>
    </row>
    <row r="26" spans="1:13" x14ac:dyDescent="0.3">
      <c r="A26" t="s">
        <v>187</v>
      </c>
      <c r="B26" s="3" t="s">
        <v>204</v>
      </c>
      <c r="C26" s="3"/>
      <c r="D26" s="2"/>
      <c r="E26" s="2"/>
      <c r="F26" s="2"/>
      <c r="G26" s="2" t="s">
        <v>188</v>
      </c>
      <c r="H26" s="2"/>
      <c r="I26" s="2"/>
      <c r="J26" s="3"/>
      <c r="K26" s="3"/>
      <c r="L26" s="3"/>
      <c r="M26" s="3"/>
    </row>
    <row r="27" spans="1:13" x14ac:dyDescent="0.3">
      <c r="A27" t="s">
        <v>190</v>
      </c>
      <c r="B27" s="3" t="s">
        <v>205</v>
      </c>
      <c r="C27" s="3"/>
      <c r="D27" s="2"/>
      <c r="E27" s="2"/>
      <c r="F27" s="2"/>
      <c r="G27" s="2" t="s">
        <v>197</v>
      </c>
      <c r="H27" s="2"/>
      <c r="I27" s="2"/>
      <c r="J27" s="3"/>
      <c r="K27" s="3"/>
      <c r="L27" s="3"/>
      <c r="M27" s="3"/>
    </row>
    <row r="28" spans="1:13" ht="36" x14ac:dyDescent="0.3">
      <c r="A28" t="s">
        <v>191</v>
      </c>
      <c r="B28" s="3" t="s">
        <v>206</v>
      </c>
      <c r="C28" s="3"/>
      <c r="D28" s="4" t="s">
        <v>211</v>
      </c>
      <c r="E28" s="2"/>
      <c r="F28" s="2"/>
      <c r="G28" s="2" t="s">
        <v>198</v>
      </c>
      <c r="H28" s="2"/>
      <c r="I28" s="2"/>
      <c r="J28" s="3"/>
      <c r="K28" s="3"/>
      <c r="L28" s="3"/>
      <c r="M28" s="3"/>
    </row>
    <row r="29" spans="1:13" x14ac:dyDescent="0.3">
      <c r="A29" t="s">
        <v>192</v>
      </c>
      <c r="B29" s="3" t="s">
        <v>209</v>
      </c>
      <c r="C29" s="3"/>
      <c r="D29" s="2"/>
      <c r="E29" s="2"/>
      <c r="F29" s="2"/>
      <c r="G29" s="2" t="s">
        <v>199</v>
      </c>
      <c r="H29" s="2"/>
      <c r="I29" s="2"/>
      <c r="J29" s="3"/>
      <c r="K29" s="3"/>
      <c r="L29" s="3"/>
      <c r="M29" s="3"/>
    </row>
    <row r="30" spans="1:13" x14ac:dyDescent="0.3">
      <c r="A30" t="s">
        <v>193</v>
      </c>
      <c r="B30" s="3" t="s">
        <v>207</v>
      </c>
      <c r="C30" s="3"/>
      <c r="D30" s="2"/>
      <c r="E30" s="2"/>
      <c r="F30" s="2"/>
      <c r="G30" s="2" t="s">
        <v>200</v>
      </c>
      <c r="H30" s="2"/>
      <c r="I30" s="2"/>
      <c r="J30" s="3"/>
      <c r="K30" s="3"/>
      <c r="L30" s="3"/>
      <c r="M30" s="3"/>
    </row>
    <row r="31" spans="1:13" x14ac:dyDescent="0.3">
      <c r="A31" t="s">
        <v>194</v>
      </c>
      <c r="B31" s="3" t="s">
        <v>208</v>
      </c>
      <c r="C31" s="3"/>
      <c r="D31" s="2"/>
      <c r="E31" s="2"/>
      <c r="F31" s="2"/>
      <c r="G31" s="2" t="s">
        <v>201</v>
      </c>
      <c r="H31" s="2"/>
      <c r="I31" s="2"/>
      <c r="J31" s="3"/>
      <c r="K31" s="3"/>
      <c r="L31" s="3"/>
      <c r="M31" s="3"/>
    </row>
    <row r="32" spans="1:13" ht="36" x14ac:dyDescent="0.3">
      <c r="A32" t="s">
        <v>195</v>
      </c>
      <c r="B32" s="3" t="s">
        <v>210</v>
      </c>
      <c r="C32" s="3"/>
      <c r="D32" s="4" t="s">
        <v>212</v>
      </c>
      <c r="E32" s="2"/>
      <c r="F32" s="2"/>
      <c r="G32" s="2" t="s">
        <v>202</v>
      </c>
      <c r="H32" s="2"/>
      <c r="I32" s="2"/>
      <c r="J32" s="3"/>
      <c r="K32" s="3"/>
      <c r="L32" s="3"/>
      <c r="M32" s="3"/>
    </row>
    <row r="33" spans="1:13" ht="60" x14ac:dyDescent="0.3">
      <c r="A33" t="s">
        <v>284</v>
      </c>
      <c r="B33" s="3" t="s">
        <v>451</v>
      </c>
      <c r="C33" s="4"/>
      <c r="D33" s="4" t="s">
        <v>288</v>
      </c>
      <c r="E33" s="2"/>
      <c r="F33" s="2"/>
      <c r="G33" s="2"/>
      <c r="H33" s="4" t="s">
        <v>338</v>
      </c>
      <c r="I33" s="2"/>
      <c r="J33" s="2"/>
      <c r="K33" s="3" t="s">
        <v>290</v>
      </c>
      <c r="L33" s="2"/>
      <c r="M33" s="2"/>
    </row>
    <row r="34" spans="1:13" ht="36" x14ac:dyDescent="0.3">
      <c r="A34" t="s">
        <v>283</v>
      </c>
      <c r="B34" s="3" t="s">
        <v>282</v>
      </c>
      <c r="C34" s="4"/>
      <c r="D34" s="4" t="s">
        <v>288</v>
      </c>
      <c r="E34" s="2"/>
      <c r="F34" s="2"/>
      <c r="G34" s="2"/>
      <c r="H34" s="4" t="s">
        <v>338</v>
      </c>
      <c r="I34" s="2"/>
      <c r="J34" s="4"/>
      <c r="K34" s="3" t="s">
        <v>290</v>
      </c>
      <c r="L34" s="4" t="s">
        <v>347</v>
      </c>
      <c r="M34" s="4" t="s">
        <v>348</v>
      </c>
    </row>
    <row r="35" spans="1:13" ht="72" x14ac:dyDescent="0.3">
      <c r="A35" t="s">
        <v>342</v>
      </c>
      <c r="B35" s="3" t="s">
        <v>396</v>
      </c>
      <c r="C35" s="4"/>
      <c r="D35" s="4" t="s">
        <v>288</v>
      </c>
      <c r="E35" s="4" t="s">
        <v>349</v>
      </c>
      <c r="F35" s="4" t="s">
        <v>350</v>
      </c>
      <c r="G35" s="4" t="s">
        <v>294</v>
      </c>
      <c r="H35" s="4" t="s">
        <v>338</v>
      </c>
      <c r="I35" s="2"/>
      <c r="J35" s="2"/>
      <c r="K35" s="3" t="s">
        <v>343</v>
      </c>
      <c r="L35" s="2"/>
      <c r="M35" s="2"/>
    </row>
    <row r="36" spans="1:13" ht="24" x14ac:dyDescent="0.3">
      <c r="A36" t="s">
        <v>422</v>
      </c>
      <c r="B36" s="3" t="s">
        <v>423</v>
      </c>
      <c r="C36" s="4"/>
      <c r="D36" s="4"/>
      <c r="E36" s="4"/>
      <c r="F36" s="4"/>
      <c r="G36" s="4" t="s">
        <v>424</v>
      </c>
      <c r="H36" s="4"/>
      <c r="I36" s="2"/>
      <c r="J36" s="2"/>
      <c r="K36" s="3"/>
      <c r="L36" s="2"/>
      <c r="M36" s="2"/>
    </row>
    <row r="37" spans="1:13" x14ac:dyDescent="0.3">
      <c r="A37" t="s">
        <v>23</v>
      </c>
      <c r="B37" s="5" t="s">
        <v>74</v>
      </c>
      <c r="C37" s="2"/>
      <c r="D37" s="2"/>
      <c r="E37" s="2"/>
      <c r="F37" s="2"/>
      <c r="G37" s="2"/>
      <c r="H37" s="2"/>
      <c r="I37" s="2"/>
      <c r="J37" s="2" t="s">
        <v>64</v>
      </c>
      <c r="K37" s="2"/>
      <c r="L37" s="2"/>
      <c r="M37" s="2"/>
    </row>
    <row r="38" spans="1:13" ht="24" x14ac:dyDescent="0.3">
      <c r="A38" t="s">
        <v>100</v>
      </c>
      <c r="B38" s="3" t="s">
        <v>293</v>
      </c>
      <c r="C38" s="3" t="s">
        <v>63</v>
      </c>
      <c r="J38" s="5"/>
      <c r="K38" s="5"/>
      <c r="L38" s="2"/>
      <c r="M38" s="2"/>
    </row>
    <row r="39" spans="1:13" ht="24" x14ac:dyDescent="0.3">
      <c r="A39" t="s">
        <v>104</v>
      </c>
      <c r="B39" s="3" t="s">
        <v>291</v>
      </c>
      <c r="C39" s="3" t="s">
        <v>63</v>
      </c>
      <c r="H39" s="2" t="s">
        <v>92</v>
      </c>
      <c r="I39" s="4"/>
      <c r="L39" s="4" t="s">
        <v>107</v>
      </c>
      <c r="M39" s="2" t="s">
        <v>106</v>
      </c>
    </row>
    <row r="40" spans="1:13" ht="36" x14ac:dyDescent="0.3">
      <c r="A40" t="s">
        <v>111</v>
      </c>
      <c r="B40" s="3" t="s">
        <v>292</v>
      </c>
      <c r="C40" s="3" t="s">
        <v>63</v>
      </c>
      <c r="J40" s="3" t="s">
        <v>131</v>
      </c>
      <c r="K40" s="3" t="s">
        <v>132</v>
      </c>
    </row>
    <row r="41" spans="1:13" ht="24" x14ac:dyDescent="0.3">
      <c r="A41" t="s">
        <v>140</v>
      </c>
      <c r="B41" s="3" t="s">
        <v>125</v>
      </c>
      <c r="C41" s="3" t="s">
        <v>127</v>
      </c>
      <c r="E41" s="3" t="s">
        <v>128</v>
      </c>
      <c r="F41" s="3" t="s">
        <v>129</v>
      </c>
      <c r="H41" s="4" t="s">
        <v>126</v>
      </c>
      <c r="J41" s="3" t="s">
        <v>131</v>
      </c>
      <c r="K41" s="3" t="s">
        <v>132</v>
      </c>
      <c r="L41" s="4" t="s">
        <v>133</v>
      </c>
      <c r="M41" s="4" t="s">
        <v>130</v>
      </c>
    </row>
    <row r="42" spans="1:13" ht="36" x14ac:dyDescent="0.3">
      <c r="A42" t="s">
        <v>142</v>
      </c>
      <c r="B42" s="3" t="s">
        <v>143</v>
      </c>
      <c r="C42" s="3" t="s">
        <v>63</v>
      </c>
      <c r="D42" s="3"/>
      <c r="E42" s="3" t="s">
        <v>144</v>
      </c>
      <c r="F42" s="3" t="s">
        <v>145</v>
      </c>
      <c r="H42" s="4"/>
      <c r="J42" s="3"/>
      <c r="K42" s="3"/>
      <c r="L42" s="4"/>
      <c r="M42" s="4"/>
    </row>
    <row r="43" spans="1:13" ht="36" x14ac:dyDescent="0.3">
      <c r="A43" t="s">
        <v>171</v>
      </c>
      <c r="B43" s="3" t="s">
        <v>172</v>
      </c>
      <c r="C43" s="3"/>
      <c r="D43" s="3" t="s">
        <v>285</v>
      </c>
      <c r="E43" s="3" t="s">
        <v>286</v>
      </c>
      <c r="F43" s="3" t="s">
        <v>287</v>
      </c>
      <c r="H43" s="4"/>
      <c r="J43" s="3"/>
      <c r="K43" s="3"/>
      <c r="L43" s="4"/>
      <c r="M43" s="4"/>
    </row>
    <row r="44" spans="1:13" ht="24" x14ac:dyDescent="0.3">
      <c r="A44" t="s">
        <v>246</v>
      </c>
      <c r="B44" s="3" t="s">
        <v>247</v>
      </c>
      <c r="C44" s="3" t="s">
        <v>63</v>
      </c>
      <c r="D44" s="3" t="s">
        <v>334</v>
      </c>
    </row>
    <row r="45" spans="1:13" ht="48" x14ac:dyDescent="0.3">
      <c r="A45" t="s">
        <v>341</v>
      </c>
      <c r="B45" s="3" t="s">
        <v>392</v>
      </c>
      <c r="C45" s="4" t="s">
        <v>62</v>
      </c>
      <c r="D45" s="3"/>
    </row>
    <row r="46" spans="1:13" ht="24" x14ac:dyDescent="0.3">
      <c r="A46" t="s">
        <v>296</v>
      </c>
      <c r="B46" s="3" t="s">
        <v>397</v>
      </c>
      <c r="C46" s="3" t="s">
        <v>63</v>
      </c>
      <c r="L46" s="4" t="s">
        <v>298</v>
      </c>
      <c r="M46" s="4" t="s">
        <v>297</v>
      </c>
    </row>
    <row r="47" spans="1:13" ht="48" x14ac:dyDescent="0.3">
      <c r="A47" t="s">
        <v>358</v>
      </c>
      <c r="B47" s="3" t="s">
        <v>391</v>
      </c>
      <c r="C47" s="3" t="s">
        <v>63</v>
      </c>
      <c r="D47" s="3" t="s">
        <v>359</v>
      </c>
      <c r="J47" s="3" t="s">
        <v>356</v>
      </c>
    </row>
    <row r="48" spans="1:13" ht="36" x14ac:dyDescent="0.3">
      <c r="A48" t="s">
        <v>362</v>
      </c>
      <c r="B48" s="3" t="s">
        <v>364</v>
      </c>
      <c r="C48" s="3" t="s">
        <v>63</v>
      </c>
      <c r="D48" s="3" t="s">
        <v>363</v>
      </c>
      <c r="E48" s="3" t="s">
        <v>366</v>
      </c>
      <c r="J48" s="3" t="s">
        <v>365</v>
      </c>
    </row>
    <row r="49" spans="1:13" ht="36" x14ac:dyDescent="0.3">
      <c r="A49" t="s">
        <v>425</v>
      </c>
      <c r="B49" s="3" t="s">
        <v>430</v>
      </c>
      <c r="C49" s="3" t="s">
        <v>63</v>
      </c>
      <c r="D49" s="3" t="s">
        <v>428</v>
      </c>
      <c r="E49" s="4" t="s">
        <v>242</v>
      </c>
      <c r="G49" s="4" t="s">
        <v>426</v>
      </c>
      <c r="L49" s="2" t="s">
        <v>427</v>
      </c>
      <c r="M49" s="2" t="s">
        <v>432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AffectorValueTable</vt:lpstr>
      <vt:lpstr>AffectorValueLevelTable</vt:lpstr>
      <vt:lpstr>ActorStateTable</vt:lpstr>
      <vt:lpstr>ConditionValueTable</vt:lpstr>
      <vt:lpstr>어펙터인자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2019-06-20T10:56:02Z</dcterms:created>
  <dcterms:modified xsi:type="dcterms:W3CDTF">2019-12-20T16:41:02Z</dcterms:modified>
</cp:coreProperties>
</file>