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C139F7-5F12-4C81-A033-C979CC7608C8}" xr6:coauthVersionLast="43" xr6:coauthVersionMax="43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E2" i="4" l="1"/>
  <c r="D2" i="4" l="1"/>
  <c r="A6" i="5"/>
  <c r="D6" i="5"/>
  <c r="C5" i="1"/>
  <c r="N4" i="6"/>
  <c r="N3" i="6"/>
  <c r="G5" i="5" l="1"/>
  <c r="G4" i="5"/>
  <c r="G3" i="5"/>
  <c r="P2" i="5" l="1"/>
  <c r="O2" i="5"/>
  <c r="M2" i="5"/>
  <c r="L2" i="5"/>
  <c r="K2" i="5"/>
  <c r="J2" i="5"/>
  <c r="I2" i="5"/>
  <c r="H2" i="5"/>
  <c r="E2" i="5"/>
  <c r="G4" i="6" l="1"/>
  <c r="G3" i="6"/>
  <c r="G2" i="6"/>
  <c r="T5" i="6"/>
  <c r="T4" i="6"/>
  <c r="T7" i="6"/>
  <c r="T6" i="6"/>
  <c r="T2" i="6"/>
  <c r="T3" i="6"/>
  <c r="T1" i="6" l="1"/>
  <c r="D5" i="5" l="1"/>
  <c r="D4" i="5"/>
  <c r="D3" i="5"/>
  <c r="C3" i="6" l="1"/>
  <c r="C2" i="6"/>
  <c r="C4" i="6"/>
  <c r="N8" i="6"/>
  <c r="N9" i="6"/>
  <c r="N10" i="6"/>
  <c r="N2" i="6"/>
  <c r="N5" i="6"/>
  <c r="N6" i="6"/>
  <c r="N7" i="6"/>
  <c r="N1" i="6" l="1"/>
  <c r="C4" i="1"/>
  <c r="C3" i="1"/>
  <c r="C2" i="1"/>
  <c r="E3" i="6" l="1"/>
  <c r="E4" i="6"/>
  <c r="V2" i="6"/>
  <c r="E2" i="6"/>
  <c r="A5" i="5"/>
  <c r="A4" i="5"/>
  <c r="A3" i="5"/>
  <c r="K11" i="1" l="1"/>
  <c r="K2" i="1" l="1"/>
  <c r="K4" i="1"/>
  <c r="K17" i="1" l="1"/>
  <c r="K6" i="1"/>
  <c r="K13" i="1"/>
  <c r="K10" i="1"/>
  <c r="K16" i="1" l="1"/>
  <c r="K3" i="1"/>
  <c r="K7" i="1"/>
  <c r="K9" i="1"/>
  <c r="K14" i="1"/>
  <c r="K15" i="1" l="1"/>
  <c r="K12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<sst xmlns="http://schemas.openxmlformats.org/spreadsheetml/2006/main" count="207" uniqueCount="152">
  <si>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</si>
  <si>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</si>
  <si>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</si>
  <si>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</si>
  <si>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</si>
  <si>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</si>
  <si>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</si>
  <si>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</si>
  <si>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</si>
  <si>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</si>
  <si>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</si>
  <si>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</si>
  <si>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</si>
  <si>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</si>
  <si>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</si>
  <si>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</si>
  <si>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</si>
  <si>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</si>
  <si>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</si>
  <si>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</si>
  <si>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</si>
  <si>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</si>
  <si>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</si>
  <si>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</si>
  <si>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</si>
  <si>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</si>
  <si>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</si>
  <si>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</si>
  <si>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</si>
  <si>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</si>
  <si>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</si>
  <si>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</si>
  <si>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</si>
  <si>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</si>
  <si>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</si>
  <si>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</si>
  <si>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</si>
  <si>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</si>
  <si>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</si>
  <si>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</si>
  <si>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</si>
  <si>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</si>
  <si>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</si>
  <si>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</si>
  <si>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</si>
  <si>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</si>
  <si>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</si>
  <si>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</si>
  <si>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</si>
  <si>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</si>
  <si>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</si>
  <si>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</si>
  <si>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</si>
  <si>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</si>
  <si>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</si>
  <si>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</si>
  <si>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</si>
  <si>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</si>
  <si>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</si>
  <si>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</si>
  <si>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</si>
  <si>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</si>
  <si>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</si>
  <si>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</si>
  <si>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</si>
  <si>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</si>
  <si>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</si>
  <si>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vlookup용아이디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</si>
  <si>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</si>
  <si>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</si>
  <si>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</si>
  <si>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</si>
  <si>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</si>
  <si>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</si>
  <si>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</si>
  <si>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</si>
  <si>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</si>
  <si>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</si>
  <si>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</si>
  <si>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</si>
  <si>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</si>
  <si>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</si>
  <si>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</si>
  <si>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</si>
  <si>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</si>
  <si>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</si>
  <si>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</si>
  <si>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</si>
  <si>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</si>
  <si>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</si>
  <si>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</si>
  <si>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</si>
  <si>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</si>
  <si>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</si>
  <si>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</si>
  <si>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</si>
  <si>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</si>
  <si>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온킬 시 불려질
어펙터밸류 아이디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</si>
  <si>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</si>
  <si>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</si>
  <si>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</si>
  <si>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</si>
  <si>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</si>
  <si>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</si>
  <si>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지속 이펙트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</si>
  <si>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</si>
  <si>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</si>
  <si>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</si>
  <si>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</si>
  <si>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</si>
  <si>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</si>
  <si>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</si>
  <si>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</si>
  <si>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</si>
  <si>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</si>
  <si>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</si>
  <si>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</si>
  <si>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</si>
  <si>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</si>
  <si>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히트오브젝트에
관통 기능을 부여함</t>
    <phoneticPr fontId="1" type="noConversion"/>
  </si>
  <si>
    <t>히트오브젝트에
특정 어펙터밸류를 부여함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</si>
  <si>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</si>
  <si>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</si>
  <si>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</si>
  <si>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</si>
  <si>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</si>
  <si>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</si>
  <si>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</si>
  <si>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</si>
  <si>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</si>
  <si>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</si>
  <si>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</si>
  <si>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</si>
  <si>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</si>
  <si>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</si>
  <si>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</si>
  <si>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</si>
  <si>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</si>
  <si>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스탯타입</t>
    <phoneticPr fontId="1" type="noConversion"/>
  </si>
  <si>
    <t>지속횟수</t>
    <phoneticPr fontId="1" type="noConversion"/>
  </si>
  <si>
    <t>CallAffectorValue</t>
    <phoneticPr fontId="1" type="noConversion"/>
  </si>
  <si>
    <t>어펙터밸류아이디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</si>
  <si>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</si>
  <si>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</si>
  <si>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</si>
  <si>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1: 온스타트맵
2: 온다이
3: HP&lt;=</t>
    <phoneticPr fontId="1" type="noConversion"/>
  </si>
  <si>
    <t>3.HP&lt;= 수치</t>
    <phoneticPr fontId="1" type="noConversion"/>
  </si>
  <si>
    <t>0: 지속시간
1: 피격횟수</t>
    <phoneticPr fontId="1" type="noConversion"/>
  </si>
  <si>
    <t>0: 지속시간
2: 라운드횟수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</si>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</sst>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7"/>
  <sheetViews>
    <sheetView workbookViewId="0"/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61</v>
      </c>
      <c r="B3" t="s">
        <v>29</v>
      </c>
      <c r="C3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7</v>
      </c>
      <c r="F3" t="s">
        <v>16</v>
      </c>
      <c r="I3" t="s">
        <v>29</v>
      </c>
      <c r="J3">
        <v>7</v>
      </c>
      <c r="K3">
        <f>LEN(I3)</f>
        <v>17</v>
      </c>
    </row>
    <row r="4" spans="1:13" x14ac:dyDescent="0.3">
      <c r="A4" t="s">
        <v>62</v>
      </c>
      <c r="B4" t="s">
        <v>92</v>
      </c>
      <c r="C4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13</v>
      </c>
      <c r="F4" t="s">
        <v>17</v>
      </c>
      <c r="I4" t="s">
        <v>63</v>
      </c>
      <c r="J4">
        <v>13</v>
      </c>
      <c r="K4">
        <f>LEN(I4)</f>
        <v>17</v>
      </c>
    </row>
    <row r="5" spans="1:13" x14ac:dyDescent="0.3">
      <c r="A5" t="s">
        <v>133</v>
      </c>
      <c r="B5" t="s">
        <v>27</v>
      </c>
      <c r="C5" s="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SUBSTITUTE(SUBSTITUTE(SUBSTITUTE(SUBSTITUTE(SUBSTITUTE(SUBSTITUTE(SUBSTITUTE(SUBSTITUTE(SUBSTITUTE(SUBSTITUTE(B5,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4</v>
      </c>
      <c r="F5" t="s">
        <v>28</v>
      </c>
      <c r="G5">
        <v>1</v>
      </c>
      <c r="I5" t="s">
        <v>151</v>
      </c>
      <c r="J5">
        <v>16</v>
      </c>
      <c r="K5">
        <f>LEN(I5)</f>
        <v>17</v>
      </c>
    </row>
    <row r="6" spans="1:13" x14ac:dyDescent="0.3">
      <c r="F6" t="s">
        <v>26</v>
      </c>
      <c r="G6">
        <v>1</v>
      </c>
      <c r="I6" t="s">
        <v>59</v>
      </c>
      <c r="J6">
        <v>11</v>
      </c>
      <c r="K6">
        <f>LEN(I6)</f>
        <v>16</v>
      </c>
    </row>
    <row r="7" spans="1:13" x14ac:dyDescent="0.3">
      <c r="F7" t="s">
        <v>18</v>
      </c>
      <c r="I7" t="s">
        <v>36</v>
      </c>
      <c r="J7">
        <v>6</v>
      </c>
      <c r="K7">
        <f>LEN(I7)</f>
        <v>13</v>
      </c>
    </row>
    <row r="8" spans="1:13" x14ac:dyDescent="0.3">
      <c r="F8" t="s">
        <v>30</v>
      </c>
      <c r="G8">
        <v>1</v>
      </c>
      <c r="I8" t="s">
        <v>33</v>
      </c>
      <c r="J8">
        <v>1</v>
      </c>
      <c r="K8">
        <f>LEN(I8)</f>
        <v>12</v>
      </c>
    </row>
    <row r="9" spans="1:13" x14ac:dyDescent="0.3">
      <c r="F9" t="s">
        <v>32</v>
      </c>
      <c r="I9" t="s">
        <v>25</v>
      </c>
      <c r="J9">
        <v>5</v>
      </c>
      <c r="K9">
        <f>LEN(I9)</f>
        <v>12</v>
      </c>
    </row>
    <row r="10" spans="1:13" x14ac:dyDescent="0.3">
      <c r="F10" t="s">
        <v>57</v>
      </c>
      <c r="G10">
        <v>1</v>
      </c>
      <c r="I10" t="s">
        <v>57</v>
      </c>
      <c r="J10">
        <v>9</v>
      </c>
      <c r="K10">
        <f>LEN(I10)</f>
        <v>12</v>
      </c>
    </row>
    <row r="11" spans="1:13" x14ac:dyDescent="0.3">
      <c r="F11" t="s">
        <v>58</v>
      </c>
      <c r="G11">
        <v>1</v>
      </c>
      <c r="I11" t="s">
        <v>66</v>
      </c>
      <c r="J11">
        <v>15</v>
      </c>
      <c r="K11">
        <f>LEN(I11)</f>
        <v>12</v>
      </c>
    </row>
    <row r="12" spans="1:13" x14ac:dyDescent="0.3">
      <c r="F12" t="s">
        <v>59</v>
      </c>
      <c r="G12">
        <v>1</v>
      </c>
      <c r="I12" t="s">
        <v>35</v>
      </c>
      <c r="J12">
        <v>3</v>
      </c>
      <c r="K12">
        <f>LEN(I12)</f>
        <v>10</v>
      </c>
    </row>
    <row r="13" spans="1:13" x14ac:dyDescent="0.3">
      <c r="F13" t="s">
        <v>60</v>
      </c>
      <c r="I13" t="s">
        <v>58</v>
      </c>
      <c r="J13">
        <v>10</v>
      </c>
      <c r="K13">
        <f>LEN(I13)</f>
        <v>10</v>
      </c>
    </row>
    <row r="14" spans="1:13" x14ac:dyDescent="0.3">
      <c r="F14" t="s">
        <v>63</v>
      </c>
      <c r="G14">
        <v>1</v>
      </c>
      <c r="I14" t="s">
        <v>27</v>
      </c>
      <c r="J14">
        <v>4</v>
      </c>
      <c r="K14">
        <f>LEN(I14)</f>
        <v>9</v>
      </c>
    </row>
    <row r="15" spans="1:13" x14ac:dyDescent="0.3">
      <c r="F15" t="s">
        <v>64</v>
      </c>
      <c r="G15">
        <v>1</v>
      </c>
      <c r="I15" t="s">
        <v>34</v>
      </c>
      <c r="J15">
        <v>2</v>
      </c>
      <c r="K15">
        <f>LEN(I15)</f>
        <v>8</v>
      </c>
    </row>
    <row r="16" spans="1:13" x14ac:dyDescent="0.3">
      <c r="F16" t="s">
        <v>66</v>
      </c>
      <c r="I16" t="s">
        <v>31</v>
      </c>
      <c r="J16">
        <v>8</v>
      </c>
      <c r="K16">
        <f>LEN(I16)</f>
        <v>8</v>
      </c>
    </row>
    <row r="17" spans="6:11" x14ac:dyDescent="0.3">
      <c r="F17" t="s">
        <v>151</v>
      </c>
      <c r="G17">
        <v>1</v>
      </c>
      <c r="I17" t="s">
        <v>60</v>
      </c>
      <c r="J17">
        <v>12</v>
      </c>
      <c r="K17">
        <f>LEN(I17)</f>
        <v>4</v>
      </c>
    </row>
  </sheetData>
  <sortState ref="I2:K17">
    <sortCondition descending="1" ref="K2:K17"/>
    <sortCondition ref="J2:J17"/>
  </sortState>
  <phoneticPr fontId="1" type="noConversion"/>
  <dataValidations count="1">
    <dataValidation type="list" allowBlank="1" showInputMessage="1" showErrorMessage="1" sqref="B2:B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Q6"/>
  <sheetViews>
    <sheetView workbookViewId="0">
      <pane ySplit="2" topLeftCell="A3" activePane="bottomLeft" state="frozen"/>
      <selection activeCell="A3" sqref="A3"/>
      <selection pane="bottomLeft" activeCell="D2" sqref="D2"/>
    </sheetView>
  </sheetViews>
  <sheetFormatPr defaultRowHeight="16.5" outlineLevelRow="1" outlineLevelCol="1" x14ac:dyDescent="0.3"/>
  <cols>
    <col min="1" max="1" width="4.25" style="2" customWidth="1" outlineLevel="1"/>
    <col min="2" max="2" width="19.875" style="2" customWidth="1"/>
    <col min="3" max="3" width="7.75" style="2" customWidth="1"/>
    <col min="4" max="4" width="16.75" style="2" customWidth="1" outlineLevel="1"/>
    <col min="5" max="5" width="20.875" style="2" customWidth="1" outlineLevel="1"/>
    <col min="6" max="6" width="18.125" style="2" customWidth="1"/>
    <col min="7" max="7" width="10.875" style="2" customWidth="1" outlineLevel="1"/>
    <col min="8" max="11" width="12.875" style="2" bestFit="1" customWidth="1"/>
    <col min="12" max="13" width="10.625" style="2" bestFit="1" customWidth="1"/>
    <col min="14" max="14" width="10.625" style="2" customWidth="1"/>
    <col min="15" max="16" width="14" style="2" bestFit="1" customWidth="1"/>
    <col min="17" max="17" width="14" style="2" customWidth="1"/>
    <col min="18" max="16384" width="9" style="2"/>
  </cols>
  <sheetData>
    <row r="1" spans="1:17" ht="27" customHeight="1" x14ac:dyDescent="0.3">
      <c r="A1" s="2" t="s">
        <v>67</v>
      </c>
      <c r="B1" s="2" t="s">
        <v>37</v>
      </c>
      <c r="C1" s="2" t="s">
        <v>38</v>
      </c>
      <c r="D1" s="2" t="s">
        <v>73</v>
      </c>
      <c r="E1" s="2" t="s">
        <v>86</v>
      </c>
      <c r="F1" s="2" t="s">
        <v>48</v>
      </c>
      <c r="G1" s="2" t="s">
        <v>87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121</v>
      </c>
      <c r="O1" s="2" t="s">
        <v>7</v>
      </c>
      <c r="P1" s="2" t="s">
        <v>8</v>
      </c>
      <c r="Q1" s="2" t="s">
        <v>122</v>
      </c>
    </row>
    <row r="2" spans="1:17" ht="66.75" customHeight="1" outlineLevel="1" x14ac:dyDescent="0.3">
      <c r="D2" s="2" t="s">
        <v>150</v>
      </c>
      <c r="E2" s="5" t="str">
        <f>IF(ISBLANK(VLOOKUP($D2,어펙터인자!$1:$1048576,MATCH(E$1,어펙터인자!$1:$1,0),0)),"",VLOOKUP($D2,어펙터인자!$1:$1048576,MATCH(E$1,어펙터인자!$1:$1,0),0))</f>
        <v>특정 어펙터를 호출함</v>
      </c>
      <c r="F2" s="5"/>
      <c r="G2" s="5"/>
      <c r="H2" s="5" t="str">
        <f>IF(ISBLANK(VLOOKUP($D2,어펙터인자!$1:$1048576,MATCH(H$1,어펙터인자!$1:$1,0),0)),"",VLOOKUP($D2,어펙터인자!$1:$1048576,MATCH(H$1,어펙터인자!$1:$1,0),0))</f>
        <v>지속시간
무제한은 -1</v>
      </c>
      <c r="I2" s="5" t="str">
        <f>IF(ISBLANK(VLOOKUP($D2,어펙터인자!$1:$1048576,MATCH(I$1,어펙터인자!$1:$1,0),0)),"",VLOOKUP($D2,어펙터인자!$1:$1048576,MATCH(I$1,어펙터인자!$1:$1,0),0))</f>
        <v>3.HP&lt;= 수치</v>
      </c>
      <c r="J2" s="5" t="str">
        <f>IF(ISBLANK(VLOOKUP($D2,어펙터인자!$1:$1048576,MATCH(J$1,어펙터인자!$1:$1,0),0)),"",VLOOKUP($D2,어펙터인자!$1:$1048576,MATCH(J$1,어펙터인자!$1:$1,0),0))</f>
        <v/>
      </c>
      <c r="K2" s="5" t="str">
        <f>IF(ISBLANK(VLOOKUP($D2,어펙터인자!$1:$1048576,MATCH(K$1,어펙터인자!$1:$1,0),0)),"",VLOOKUP($D2,어펙터인자!$1:$1048576,MATCH(K$1,어펙터인자!$1:$1,0),0))</f>
        <v/>
      </c>
      <c r="L2" s="5" t="str">
        <f>IF(ISBLANK(VLOOKUP($D2,어펙터인자!$1:$1048576,MATCH(L$1,어펙터인자!$1:$1,0),0)),"",VLOOKUP($D2,어펙터인자!$1:$1048576,MATCH(L$1,어펙터인자!$1:$1,0),0))</f>
        <v>1: 온스타트맵
2: 온다이
3: HP&lt;=</v>
      </c>
      <c r="M2" s="5" t="str">
        <f>IF(ISBLANK(VLOOKUP($D2,어펙터인자!$1:$1048576,MATCH(M$1,어펙터인자!$1:$1,0),0)),"",VLOOKUP($D2,어펙터인자!$1:$1048576,MATCH(M$1,어펙터인자!$1:$1,0),0))</f>
        <v>지속횟수</v>
      </c>
      <c r="N2" s="5"/>
      <c r="O2" s="5" t="str">
        <f>IF(ISBLANK(VLOOKUP($D2,어펙터인자!$1:$1048576,MATCH(O$1,어펙터인자!$1:$1,0),0)),"",VLOOKUP($D2,어펙터인자!$1:$1048576,MATCH(O$1,어펙터인자!$1:$1,0),0))</f>
        <v>어펙터밸류아이디</v>
      </c>
      <c r="P2" s="5" t="str">
        <f>IF(ISBLANK(VLOOKUP($D2,어펙터인자!$1:$1048576,MATCH(P$1,어펙터인자!$1:$1,0),0)),"",VLOOKUP($D2,어펙터인자!$1:$1048576,MATCH(P$1,어펙터인자!$1:$1,0),0))</f>
        <v/>
      </c>
      <c r="Q2" s="5"/>
    </row>
    <row r="3" spans="1:17" x14ac:dyDescent="0.3">
      <c r="A3" s="2" t="str">
        <f>B3&amp;TEXT(C3,"00")</f>
        <v>NormalAttack0101</v>
      </c>
      <c r="B3" s="2" t="s">
        <v>39</v>
      </c>
      <c r="C3" s="2">
        <v>1</v>
      </c>
      <c r="D3" s="2" t="str">
        <f>VLOOKUP($B3,AffectorValueTable!$1:$1048576,MATCH(AffectorValueTable!$B$1,AffectorValueTable!$1:$1,0),0)</f>
        <v>BaseDamage</v>
      </c>
      <c r="G3" s="2" t="str">
        <f>IF(ISBLANK(F3),"",
IF(ISERROR(FIND(",",F3)),
  IF(ISERROR(VLOOKUP(F3,ConditionValueTable!$A:$A,1,0)),"컨디션밸류없음",
  ""),
IF(ISERROR(FIND(",",F3,FIND(",",F3)+1)),
  IF(OR(ISERROR(VLOOKUP(LEFT(F3,FIND(",",F3)-1),ConditionValueTable!$A:$A,1,0)),ISERROR(VLOOKUP(TRIM(MID(F3,FIND(",",F3)+1,999)),ConditionValueTable!$A:$A,1,0))),"컨디션밸류없음",
  ""),
IF(ISERROR(FIND(",",F3,FIND(",",F3,FIND(",",F3)+1)+1)),
  IF(OR(ISERROR(VLOOKUP(LEFT(F3,FIND(",",F3)-1),ConditionValueTable!$A:$A,1,0)),ISERROR(VLOOKUP(TRIM(MID(F3,FIND(",",F3)+1,FIND(",",F3,FIND(",",F3)+1)-FIND(",",F3)-1)),ConditionValueTable!$A:$A,1,0)),ISERROR(VLOOKUP(TRIM(MID(F3,FIND(",",F3,FIND(",",F3)+1)+1,999)),ConditionValueTable!$A:$A,1,0))),"컨디션밸류없음",
  ""),
IF(ISERROR(FIND(",",F3,FIND(",",F3,FIND(",",F3,FIND(",",F3)+1)+1)+1)),
  IF(OR(ISERROR(VLOOKUP(LEFT(F3,FIND(",",F3)-1),ConditionValueTable!$A:$A,1,0)),ISERROR(VLOOKUP(TRIM(MID(F3,FIND(",",F3)+1,FIND(",",F3,FIND(",",F3)+1)-FIND(",",F3)-1)),ConditionValueTable!$A:$A,1,0)),ISERROR(VLOOKUP(TRIM(MID(F3,FIND(",",F3,FIND(",",F3)+1)+1,FIND(",",F3,FIND(",",F3,FIND(",",F3)+1)+1)-FIND(",",F3,FIND(",",F3)+1)-1)),ConditionValueTable!$A:$A,1,0)),ISERROR(VLOOKUP(TRIM(MID(F3,FIND(",",F3,FIND(",",F3,FIND(",",F3)+1)+1)+1,999)),ConditionValueTable!$A:$A,1,0))),"컨디션밸류없음",
  ""),
)))))</f>
        <v/>
      </c>
      <c r="H3" s="2">
        <v>1</v>
      </c>
    </row>
    <row r="4" spans="1:17" x14ac:dyDescent="0.3">
      <c r="A4" s="2" t="str">
        <f>B4&amp;TEXT(C4,"00")</f>
        <v>LP_PiercingHitObject01</v>
      </c>
      <c r="B4" s="2" t="s">
        <v>62</v>
      </c>
      <c r="C4" s="2">
        <v>1</v>
      </c>
      <c r="D4" s="2" t="str">
        <f>VLOOKUP($B4,AffectorValueTable!$1:$1048576,MATCH(AffectorValueTable!$B$1,AffectorValueTable!$1:$1,0),0)</f>
        <v>PiercingHitObject</v>
      </c>
      <c r="G4" s="2" t="str">
        <f>IF(ISBLANK(F4),"",
IF(ISERROR(FIND(",",F4)),
  IF(ISERROR(VLOOKUP(F4,ConditionValueTable!$A:$A,1,0)),"컨디션밸류없음",
  ""),
IF(ISERROR(FIND(",",F4,FIND(",",F4)+1)),
  IF(OR(ISERROR(VLOOKUP(LEFT(F4,FIND(",",F4)-1),ConditionValueTable!$A:$A,1,0)),ISERROR(VLOOKUP(TRIM(MID(F4,FIND(",",F4)+1,999)),ConditionValueTable!$A:$A,1,0))),"컨디션밸류없음",
  ""),
IF(ISERROR(FIND(",",F4,FIND(",",F4,FIND(",",F4)+1)+1)),
  IF(OR(ISERROR(VLOOKUP(LEFT(F4,FIND(",",F4)-1),ConditionValueTable!$A:$A,1,0)),ISERROR(VLOOKUP(TRIM(MID(F4,FIND(",",F4)+1,FIND(",",F4,FIND(",",F4)+1)-FIND(",",F4)-1)),ConditionValueTable!$A:$A,1,0)),ISERROR(VLOOKUP(TRIM(MID(F4,FIND(",",F4,FIND(",",F4)+1)+1,999)),ConditionValueTable!$A:$A,1,0))),"컨디션밸류없음",
  ""),
IF(ISERROR(FIND(",",F4,FIND(",",F4,FIND(",",F4,FIND(",",F4)+1)+1)+1)),
  IF(OR(ISERROR(VLOOKUP(LEFT(F4,FIND(",",F4)-1),ConditionValueTable!$A:$A,1,0)),ISERROR(VLOOKUP(TRIM(MID(F4,FIND(",",F4)+1,FIND(",",F4,FIND(",",F4)+1)-FIND(",",F4)-1)),ConditionValueTable!$A:$A,1,0)),ISERROR(VLOOKUP(TRIM(MID(F4,FIND(",",F4,FIND(",",F4)+1)+1,FIND(",",F4,FIND(",",F4,FIND(",",F4)+1)+1)-FIND(",",F4,FIND(",",F4)+1)-1)),ConditionValueTable!$A:$A,1,0)),ISERROR(VLOOKUP(TRIM(MID(F4,FIND(",",F4,FIND(",",F4,FIND(",",F4)+1)+1)+1,999)),ConditionValueTable!$A:$A,1,0))),"컨디션밸류없음",
  ""),
)))))</f>
        <v/>
      </c>
      <c r="J4" s="1"/>
      <c r="L4" s="2">
        <v>1</v>
      </c>
      <c r="O4" s="2">
        <v>0.9</v>
      </c>
    </row>
    <row r="5" spans="1:17" x14ac:dyDescent="0.3">
      <c r="A5" s="2" t="str">
        <f>B5&amp;TEXT(C5,"00")</f>
        <v>LP_PiercingHitObject02</v>
      </c>
      <c r="B5" s="2" t="s">
        <v>62</v>
      </c>
      <c r="C5" s="2">
        <v>2</v>
      </c>
      <c r="D5" s="2" t="str">
        <f>VLOOKUP($B5,AffectorValueTable!$1:$1048576,MATCH(AffectorValueTable!$B$1,AffectorValueTable!$1:$1,0),0)</f>
        <v>PiercingHitObject</v>
      </c>
      <c r="G5" s="2" t="str">
        <f>IF(ISBLANK(F5),"",
IF(ISERROR(FIND(",",F5)),
  IF(ISERROR(VLOOKUP(F5,ConditionValueTable!$A:$A,1,0)),"컨디션밸류없음",
  ""),
IF(ISERROR(FIND(",",F5,FIND(",",F5)+1)),
  IF(OR(ISERROR(VLOOKUP(LEFT(F5,FIND(",",F5)-1),ConditionValueTable!$A:$A,1,0)),ISERROR(VLOOKUP(TRIM(MID(F5,FIND(",",F5)+1,999)),ConditionValueTable!$A:$A,1,0))),"컨디션밸류없음",
  ""),
IF(ISERROR(FIND(",",F5,FIND(",",F5,FIND(",",F5)+1)+1)),
  IF(OR(ISERROR(VLOOKUP(LEFT(F5,FIND(",",F5)-1),ConditionValueTable!$A:$A,1,0)),ISERROR(VLOOKUP(TRIM(MID(F5,FIND(",",F5)+1,FIND(",",F5,FIND(",",F5)+1)-FIND(",",F5)-1)),ConditionValueTable!$A:$A,1,0)),ISERROR(VLOOKUP(TRIM(MID(F5,FIND(",",F5,FIND(",",F5)+1)+1,999)),ConditionValueTable!$A:$A,1,0))),"컨디션밸류없음",
  ""),
IF(ISERROR(FIND(",",F5,FIND(",",F5,FIND(",",F5,FIND(",",F5)+1)+1)+1)),
  IF(OR(ISERROR(VLOOKUP(LEFT(F5,FIND(",",F5)-1),ConditionValueTable!$A:$A,1,0)),ISERROR(VLOOKUP(TRIM(MID(F5,FIND(",",F5)+1,FIND(",",F5,FIND(",",F5)+1)-FIND(",",F5)-1)),ConditionValueTable!$A:$A,1,0)),ISERROR(VLOOKUP(TRIM(MID(F5,FIND(",",F5,FIND(",",F5)+1)+1,FIND(",",F5,FIND(",",F5,FIND(",",F5)+1)+1)-FIND(",",F5,FIND(",",F5)+1)-1)),ConditionValueTable!$A:$A,1,0)),ISERROR(VLOOKUP(TRIM(MID(F5,FIND(",",F5,FIND(",",F5,FIND(",",F5)+1)+1)+1,999)),ConditionValueTable!$A:$A,1,0))),"컨디션밸류없음",
  ""),
)))))</f>
        <v/>
      </c>
      <c r="L5" s="2">
        <v>2</v>
      </c>
      <c r="O5" s="2" t="s">
        <v>123</v>
      </c>
    </row>
    <row r="6" spans="1:17" x14ac:dyDescent="0.3">
      <c r="A6" s="2" t="str">
        <f>B6&amp;TEXT(C6,"00")</f>
        <v>TestPoison0101</v>
      </c>
      <c r="B6" t="s">
        <v>133</v>
      </c>
      <c r="C6" s="2">
        <v>1</v>
      </c>
      <c r="D6" s="2" t="str">
        <f>VLOOKUP($B6,AffectorValueTable!$1:$1048576,MATCH(AffectorValueTable!$B$1,AffectorValueTable!$1:$1,0),0)</f>
        <v>DotDamage</v>
      </c>
      <c r="H6" s="2">
        <v>5</v>
      </c>
      <c r="I6" s="2">
        <v>0.5</v>
      </c>
      <c r="J6" s="2">
        <v>0.01</v>
      </c>
    </row>
  </sheetData>
  <phoneticPr fontId="1" type="noConversion"/>
  <conditionalFormatting sqref="B4:E5 H4:Q5 B9:Q1048576 B6:Q7">
    <cfRule type="expression" dxfId="6" priority="4">
      <formula>B4=B3</formula>
    </cfRule>
  </conditionalFormatting>
  <conditionalFormatting sqref="B8:Q8 B1:Q2">
    <cfRule type="expression" dxfId="5" priority="5">
      <formula>B1=#REF!</formula>
    </cfRule>
  </conditionalFormatting>
  <conditionalFormatting sqref="B3:E3 G3:Q3">
    <cfRule type="expression" dxfId="4" priority="6">
      <formula>B3=B1</formula>
    </cfRule>
  </conditionalFormatting>
  <conditionalFormatting sqref="F3">
    <cfRule type="expression" dxfId="3" priority="3">
      <formula>F3=F2</formula>
    </cfRule>
  </conditionalFormatting>
  <conditionalFormatting sqref="F4:F5">
    <cfRule type="expression" dxfId="2" priority="2">
      <formula>F4=F3</formula>
    </cfRule>
  </conditionalFormatting>
  <conditionalFormatting sqref="G4:G5">
    <cfRule type="expression" dxfId="1" priority="1">
      <formula>G4=G2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D2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F3:F5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134</v>
      </c>
      <c r="C1" t="s">
        <v>125</v>
      </c>
      <c r="D1" t="s">
        <v>137</v>
      </c>
      <c r="E1" t="s">
        <v>85</v>
      </c>
    </row>
    <row r="2" spans="1:5" x14ac:dyDescent="0.3">
      <c r="A2" t="s">
        <v>135</v>
      </c>
      <c r="B2" t="s">
        <v>136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conditionalFormatting sqref="C2">
    <cfRule type="expression" dxfId="0" priority="1">
      <formula>C2=#REF!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workbookViewId="0">
      <selection activeCell="J8" sqref="J8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</cols>
  <sheetData>
    <row r="1" spans="1:22" ht="27" customHeight="1" x14ac:dyDescent="0.3">
      <c r="A1" t="s">
        <v>19</v>
      </c>
      <c r="B1" t="s">
        <v>68</v>
      </c>
      <c r="C1" t="s">
        <v>20</v>
      </c>
      <c r="D1" t="s">
        <v>72</v>
      </c>
      <c r="E1" t="s">
        <v>41</v>
      </c>
      <c r="F1" t="s">
        <v>40</v>
      </c>
      <c r="G1" t="s">
        <v>84</v>
      </c>
      <c r="J1" t="s">
        <v>69</v>
      </c>
      <c r="L1" t="s">
        <v>82</v>
      </c>
      <c r="M1" t="s">
        <v>70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74</v>
      </c>
      <c r="R1" t="s">
        <v>81</v>
      </c>
      <c r="S1" t="s">
        <v>83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71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79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76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71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79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128</v>
      </c>
      <c r="M3">
        <v>5</v>
      </c>
      <c r="N3">
        <f t="shared" si="0"/>
        <v>20</v>
      </c>
      <c r="P3" t="s">
        <v>43</v>
      </c>
      <c r="R3" t="s">
        <v>75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71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79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126</v>
      </c>
      <c r="L4" t="s">
        <v>130</v>
      </c>
      <c r="M4">
        <v>6</v>
      </c>
      <c r="N4">
        <f t="shared" si="0"/>
        <v>20</v>
      </c>
      <c r="P4" t="s">
        <v>44</v>
      </c>
      <c r="R4" t="s">
        <v>79</v>
      </c>
      <c r="S4">
        <v>5</v>
      </c>
      <c r="T4">
        <f t="shared" si="1"/>
        <v>2</v>
      </c>
    </row>
    <row r="5" spans="1:22" x14ac:dyDescent="0.3">
      <c r="J5" t="s">
        <v>127</v>
      </c>
      <c r="L5" t="s">
        <v>50</v>
      </c>
      <c r="M5">
        <v>8</v>
      </c>
      <c r="N5">
        <f t="shared" si="0"/>
        <v>17</v>
      </c>
      <c r="P5" t="s">
        <v>45</v>
      </c>
      <c r="R5" t="s">
        <v>80</v>
      </c>
      <c r="S5">
        <v>6</v>
      </c>
      <c r="T5">
        <f t="shared" si="1"/>
        <v>2</v>
      </c>
    </row>
    <row r="6" spans="1:22" x14ac:dyDescent="0.3">
      <c r="J6" t="s">
        <v>129</v>
      </c>
      <c r="L6" t="s">
        <v>51</v>
      </c>
      <c r="M6">
        <v>9</v>
      </c>
      <c r="N6">
        <f t="shared" si="0"/>
        <v>14</v>
      </c>
      <c r="P6" t="s">
        <v>46</v>
      </c>
      <c r="R6" t="s">
        <v>77</v>
      </c>
      <c r="S6">
        <v>3</v>
      </c>
      <c r="T6">
        <f t="shared" si="1"/>
        <v>1</v>
      </c>
    </row>
    <row r="7" spans="1:22" x14ac:dyDescent="0.3">
      <c r="J7" t="s">
        <v>131</v>
      </c>
      <c r="L7" t="s">
        <v>54</v>
      </c>
      <c r="M7">
        <v>1</v>
      </c>
      <c r="N7">
        <f t="shared" si="0"/>
        <v>11</v>
      </c>
      <c r="P7" t="s">
        <v>47</v>
      </c>
      <c r="R7" t="s">
        <v>78</v>
      </c>
      <c r="S7">
        <v>4</v>
      </c>
      <c r="T7">
        <f t="shared" si="1"/>
        <v>1</v>
      </c>
    </row>
    <row r="8" spans="1:22" x14ac:dyDescent="0.3">
      <c r="J8" t="s">
        <v>132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L1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6.75" bestFit="1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2" width="14" bestFit="1" customWidth="1"/>
  </cols>
  <sheetData>
    <row r="1" spans="1:12" ht="27" customHeight="1" x14ac:dyDescent="0.3">
      <c r="A1" t="s">
        <v>95</v>
      </c>
      <c r="B1" t="s">
        <v>86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121</v>
      </c>
      <c r="J1" t="s">
        <v>7</v>
      </c>
      <c r="K1" t="s">
        <v>8</v>
      </c>
      <c r="L1" t="s">
        <v>122</v>
      </c>
    </row>
    <row r="2" spans="1:12" x14ac:dyDescent="0.3">
      <c r="A2" t="s">
        <v>33</v>
      </c>
      <c r="B2" s="6" t="s">
        <v>105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t="s">
        <v>34</v>
      </c>
      <c r="B3" s="6" t="s">
        <v>106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24" x14ac:dyDescent="0.3">
      <c r="A4" t="s">
        <v>35</v>
      </c>
      <c r="B4" s="6" t="s">
        <v>107</v>
      </c>
      <c r="C4" s="3" t="s">
        <v>98</v>
      </c>
      <c r="D4" s="3"/>
      <c r="E4" s="3"/>
      <c r="F4" s="3"/>
      <c r="G4" s="4" t="s">
        <v>111</v>
      </c>
      <c r="H4" s="4" t="s">
        <v>143</v>
      </c>
      <c r="I4" s="4"/>
      <c r="J4" s="4" t="s">
        <v>96</v>
      </c>
      <c r="K4" s="4" t="s">
        <v>97</v>
      </c>
      <c r="L4" s="4"/>
    </row>
    <row r="5" spans="1:12" ht="24" x14ac:dyDescent="0.3">
      <c r="A5" t="s">
        <v>27</v>
      </c>
      <c r="B5" s="6" t="s">
        <v>108</v>
      </c>
      <c r="C5" s="5" t="s">
        <v>101</v>
      </c>
      <c r="D5" s="3" t="s">
        <v>103</v>
      </c>
      <c r="E5" s="5" t="s">
        <v>112</v>
      </c>
      <c r="F5" s="3"/>
      <c r="G5" s="3"/>
      <c r="H5" s="4" t="s">
        <v>144</v>
      </c>
      <c r="I5" s="3"/>
      <c r="J5" s="3"/>
      <c r="K5" s="3"/>
      <c r="L5" s="3" t="s">
        <v>104</v>
      </c>
    </row>
    <row r="6" spans="1:12" x14ac:dyDescent="0.3">
      <c r="A6" t="s">
        <v>25</v>
      </c>
      <c r="B6" s="6" t="s">
        <v>109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3">
      <c r="A7" t="s">
        <v>36</v>
      </c>
      <c r="B7" s="6" t="s">
        <v>110</v>
      </c>
      <c r="C7" s="4"/>
      <c r="D7" s="3"/>
      <c r="E7" s="3"/>
      <c r="F7" s="3"/>
      <c r="G7" s="3"/>
      <c r="H7" s="3"/>
      <c r="I7" s="3"/>
      <c r="J7" s="3" t="s">
        <v>124</v>
      </c>
      <c r="K7" s="3"/>
      <c r="L7" s="3"/>
    </row>
    <row r="8" spans="1:12" ht="24" x14ac:dyDescent="0.3">
      <c r="A8" t="s">
        <v>29</v>
      </c>
      <c r="B8" s="6" t="s">
        <v>113</v>
      </c>
      <c r="C8" s="5" t="s">
        <v>101</v>
      </c>
      <c r="D8" s="3"/>
      <c r="E8" s="3"/>
      <c r="F8" s="3"/>
      <c r="G8" s="3" t="s">
        <v>138</v>
      </c>
      <c r="H8" s="3" t="s">
        <v>139</v>
      </c>
      <c r="I8" s="5" t="s">
        <v>147</v>
      </c>
      <c r="J8" s="3"/>
      <c r="K8" s="3"/>
      <c r="L8" s="3"/>
    </row>
    <row r="9" spans="1:12" x14ac:dyDescent="0.3">
      <c r="A9" t="s">
        <v>31</v>
      </c>
      <c r="B9" s="6" t="s">
        <v>114</v>
      </c>
      <c r="C9" s="3"/>
      <c r="D9" s="3"/>
      <c r="E9" s="3"/>
      <c r="F9" s="3"/>
      <c r="G9" s="3"/>
      <c r="H9" s="3"/>
      <c r="I9" s="3"/>
      <c r="J9" s="3" t="s">
        <v>102</v>
      </c>
      <c r="K9" s="3"/>
      <c r="L9" s="3"/>
    </row>
    <row r="10" spans="1:12" ht="24" x14ac:dyDescent="0.3">
      <c r="A10" t="s">
        <v>88</v>
      </c>
      <c r="B10" s="6" t="s">
        <v>115</v>
      </c>
      <c r="C10" s="5" t="s">
        <v>101</v>
      </c>
      <c r="D10" s="3"/>
      <c r="E10" s="3"/>
      <c r="F10" s="3"/>
      <c r="G10" s="3"/>
      <c r="H10" s="3"/>
      <c r="I10" s="3"/>
      <c r="J10" s="3"/>
      <c r="K10" s="3"/>
      <c r="L10" s="3" t="s">
        <v>104</v>
      </c>
    </row>
    <row r="11" spans="1:12" ht="24" x14ac:dyDescent="0.3">
      <c r="A11" t="s">
        <v>89</v>
      </c>
      <c r="B11" s="6" t="s">
        <v>116</v>
      </c>
      <c r="C11" s="5" t="s">
        <v>101</v>
      </c>
      <c r="D11" s="3"/>
      <c r="E11" s="3"/>
      <c r="F11" s="3"/>
      <c r="G11" s="3"/>
      <c r="H11" s="3"/>
      <c r="I11" s="3"/>
      <c r="J11" s="3"/>
      <c r="K11" s="3"/>
      <c r="L11" s="3" t="s">
        <v>104</v>
      </c>
    </row>
    <row r="12" spans="1:12" ht="36" x14ac:dyDescent="0.3">
      <c r="A12" t="s">
        <v>90</v>
      </c>
      <c r="B12" s="4" t="s">
        <v>117</v>
      </c>
      <c r="C12" s="5" t="s">
        <v>101</v>
      </c>
      <c r="D12" s="3"/>
      <c r="E12" s="3"/>
      <c r="F12" s="3"/>
      <c r="G12" s="3"/>
      <c r="H12" s="3"/>
      <c r="I12" s="3"/>
      <c r="J12" s="3"/>
      <c r="K12" s="3"/>
      <c r="L12" s="3" t="s">
        <v>104</v>
      </c>
    </row>
    <row r="13" spans="1:12" x14ac:dyDescent="0.3">
      <c r="A13" t="s">
        <v>91</v>
      </c>
      <c r="B13" s="6" t="s">
        <v>118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ht="24" x14ac:dyDescent="0.3">
      <c r="A14" t="s">
        <v>92</v>
      </c>
      <c r="B14" s="4" t="s">
        <v>119</v>
      </c>
      <c r="C14" s="4" t="s">
        <v>101</v>
      </c>
      <c r="D14" s="3"/>
      <c r="E14" s="3"/>
      <c r="F14" s="3"/>
      <c r="G14" s="3" t="s">
        <v>99</v>
      </c>
      <c r="H14" s="3"/>
      <c r="I14" s="3"/>
      <c r="J14" s="4" t="s">
        <v>100</v>
      </c>
      <c r="K14" s="4"/>
      <c r="L14" s="4"/>
    </row>
    <row r="15" spans="1:12" ht="24" x14ac:dyDescent="0.3">
      <c r="A15" t="s">
        <v>93</v>
      </c>
      <c r="B15" s="4" t="s">
        <v>120</v>
      </c>
      <c r="C15" s="4" t="s">
        <v>101</v>
      </c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3">
      <c r="A16" t="s">
        <v>94</v>
      </c>
      <c r="B16" s="6" t="s">
        <v>149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36" x14ac:dyDescent="0.3">
      <c r="A17" t="s">
        <v>140</v>
      </c>
      <c r="B17" s="4" t="s">
        <v>142</v>
      </c>
      <c r="C17" s="4" t="s">
        <v>101</v>
      </c>
      <c r="D17" s="6" t="s">
        <v>146</v>
      </c>
      <c r="E17" s="6"/>
      <c r="F17" s="6"/>
      <c r="G17" s="4" t="s">
        <v>145</v>
      </c>
      <c r="H17" s="4" t="s">
        <v>139</v>
      </c>
      <c r="I17" s="4" t="s">
        <v>148</v>
      </c>
      <c r="J17" s="6" t="s">
        <v>141</v>
      </c>
      <c r="K17" s="6"/>
      <c r="L17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2019-07-21T01:21:27Z</dcterms:modified>
</cp:coreProperties>
</file>