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361101C-5B92-4DB8-978B-7FD994547734}"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Z6" i="9" l="1"/>
  <c r="AW12" i="9" l="1"/>
  <c r="AW11" i="9"/>
  <c r="AW10" i="9"/>
  <c r="AW9" i="9"/>
  <c r="AW8"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W13" i="9" s="1"/>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7" i="9"/>
  <c r="AH296" i="9"/>
  <c r="AH295" i="9"/>
  <c r="AH294" i="9"/>
  <c r="AH291" i="9"/>
  <c r="AH290" i="9"/>
  <c r="AH286" i="9"/>
  <c r="AH285" i="9"/>
  <c r="AH284" i="9"/>
  <c r="AH281" i="9"/>
  <c r="AH280" i="9"/>
  <c r="AH276" i="9"/>
  <c r="AH275" i="9"/>
  <c r="AH274" i="9"/>
  <c r="AH271" i="9"/>
  <c r="AH261" i="9"/>
  <c r="AH251" i="9"/>
  <c r="AH250" i="9"/>
  <c r="AH240" i="9"/>
  <c r="AH236" i="9"/>
  <c r="AH235" i="9"/>
  <c r="AH234" i="9"/>
  <c r="AH231" i="9"/>
  <c r="AH230" i="9"/>
  <c r="AH226" i="9"/>
  <c r="AH225" i="9"/>
  <c r="AH224" i="9"/>
  <c r="AH221" i="9"/>
  <c r="AH220" i="9"/>
  <c r="AH216" i="9"/>
  <c r="AH215" i="9"/>
  <c r="AH214" i="9"/>
  <c r="AH211" i="9"/>
  <c r="AH210" i="9"/>
  <c r="AH206" i="9"/>
  <c r="AH205" i="9"/>
  <c r="AH204" i="9"/>
  <c r="AH201" i="9"/>
  <c r="AH200" i="9"/>
  <c r="AH196" i="9"/>
  <c r="AH195" i="9"/>
  <c r="AH194" i="9"/>
  <c r="AH191" i="9"/>
  <c r="AH190" i="9"/>
  <c r="AH186" i="9"/>
  <c r="AH185" i="9"/>
  <c r="AH184" i="9"/>
  <c r="AH181" i="9"/>
  <c r="AH180" i="9"/>
  <c r="AH177"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10" i="9"/>
  <c r="AH107" i="9"/>
  <c r="AH106" i="9"/>
  <c r="AH105" i="9"/>
  <c r="AH104" i="9"/>
  <c r="AH101" i="9"/>
  <c r="AH100" i="9"/>
  <c r="AH96" i="9"/>
  <c r="AH95" i="9"/>
  <c r="AH94" i="9"/>
  <c r="AH91" i="9"/>
  <c r="AH90" i="9"/>
  <c r="AH87" i="9"/>
  <c r="AH86" i="9"/>
  <c r="AH85" i="9"/>
  <c r="AH84" i="9"/>
  <c r="AH81" i="9"/>
  <c r="AH80" i="9"/>
  <c r="AH76" i="9"/>
  <c r="AH75" i="9"/>
  <c r="AH74" i="9"/>
  <c r="AH71" i="9"/>
  <c r="AH70" i="9"/>
  <c r="AH67" i="9"/>
  <c r="AH66" i="9"/>
  <c r="AH65" i="9"/>
  <c r="AH64" i="9"/>
  <c r="AH62" i="9"/>
  <c r="AH61" i="9"/>
  <c r="AH60" i="9"/>
  <c r="AH57" i="9"/>
  <c r="AH56" i="9"/>
  <c r="AH55" i="9"/>
  <c r="AH54" i="9"/>
  <c r="AH51" i="9"/>
  <c r="AH50" i="9"/>
  <c r="AH47" i="9"/>
  <c r="AH46" i="9"/>
  <c r="AH45" i="9"/>
  <c r="AH44" i="9"/>
  <c r="AH41" i="9"/>
  <c r="AH40" i="9"/>
  <c r="AH37" i="9"/>
  <c r="AH36" i="9"/>
  <c r="AH35" i="9"/>
  <c r="AH34" i="9"/>
  <c r="AH31" i="9"/>
  <c r="AH30" i="9"/>
  <c r="AH27" i="9"/>
  <c r="AH26" i="9"/>
  <c r="AH25" i="9"/>
  <c r="AH24" i="9"/>
  <c r="AH21" i="9"/>
  <c r="AH20" i="9"/>
  <c r="AH16" i="9"/>
  <c r="AH15" i="9"/>
  <c r="AH14" i="9"/>
  <c r="AH11" i="9"/>
  <c r="AH10" i="9"/>
  <c r="AH7" i="9"/>
  <c r="AH6" i="9"/>
  <c r="AH5" i="9"/>
  <c r="AH4" i="9"/>
  <c r="AW5" i="9" l="1"/>
  <c r="AW4" i="9"/>
  <c r="AW3" i="9"/>
  <c r="AW6" i="9"/>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4" i="9" l="1"/>
  <c r="AK5" i="9"/>
  <c r="AK6" i="9"/>
  <c r="AK7" i="9"/>
  <c r="AK10" i="9"/>
  <c r="AK11" i="9"/>
  <c r="AK14" i="9"/>
  <c r="AK15" i="9"/>
  <c r="AK16" i="9"/>
  <c r="AK20" i="9"/>
  <c r="AK21" i="9"/>
  <c r="AK24" i="9"/>
  <c r="AK25" i="9"/>
  <c r="AK26" i="9"/>
  <c r="AK27" i="9"/>
  <c r="AK30" i="9"/>
  <c r="AK31" i="9"/>
  <c r="AK34" i="9"/>
  <c r="AK35" i="9"/>
  <c r="AK36" i="9"/>
  <c r="AK37" i="9"/>
  <c r="AK40" i="9"/>
  <c r="AK41" i="9"/>
  <c r="AK44" i="9"/>
  <c r="AK45" i="9"/>
  <c r="AK46" i="9"/>
  <c r="AK47" i="9"/>
  <c r="AK50" i="9"/>
  <c r="AK51" i="9"/>
  <c r="AK54" i="9"/>
  <c r="AK55" i="9"/>
  <c r="AK56" i="9"/>
  <c r="AK57" i="9"/>
  <c r="AK60" i="9"/>
  <c r="AK61" i="9"/>
  <c r="AK62" i="9"/>
  <c r="AK64" i="9"/>
  <c r="AK65" i="9"/>
  <c r="AK66" i="9"/>
  <c r="AK67" i="9"/>
  <c r="AK70" i="9"/>
  <c r="AK71" i="9"/>
  <c r="AK74" i="9"/>
  <c r="AK75" i="9"/>
  <c r="AK76" i="9"/>
  <c r="AK80" i="9"/>
  <c r="AK81" i="9"/>
  <c r="AK84" i="9"/>
  <c r="AK85" i="9"/>
  <c r="AK86" i="9"/>
  <c r="AK87" i="9"/>
  <c r="AK90" i="9"/>
  <c r="AK91" i="9"/>
  <c r="AK94" i="9"/>
  <c r="AK95" i="9"/>
  <c r="AK96" i="9"/>
  <c r="AK100" i="9"/>
  <c r="AK101" i="9"/>
  <c r="AK104" i="9"/>
  <c r="AK105" i="9"/>
  <c r="AK106" i="9"/>
  <c r="AK107" i="9"/>
  <c r="AK110"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77" i="9"/>
  <c r="AK180" i="9"/>
  <c r="AK181" i="9"/>
  <c r="AK184" i="9"/>
  <c r="AK185" i="9"/>
  <c r="AK186" i="9"/>
  <c r="AK190" i="9"/>
  <c r="AK191" i="9"/>
  <c r="AK194" i="9"/>
  <c r="AK195" i="9"/>
  <c r="AK196" i="9"/>
  <c r="AK200" i="9"/>
  <c r="AK201" i="9"/>
  <c r="AK204" i="9"/>
  <c r="AK205" i="9"/>
  <c r="AK206" i="9"/>
  <c r="AK210" i="9"/>
  <c r="AK211" i="9"/>
  <c r="AK214" i="9"/>
  <c r="AK215" i="9"/>
  <c r="AK216" i="9"/>
  <c r="AK220" i="9"/>
  <c r="AK221" i="9"/>
  <c r="AK224" i="9"/>
  <c r="AK225" i="9"/>
  <c r="AK226" i="9"/>
  <c r="AK230" i="9"/>
  <c r="AK231" i="9"/>
  <c r="AK234" i="9"/>
  <c r="AK235" i="9"/>
  <c r="AK236" i="9"/>
  <c r="AK240" i="9"/>
  <c r="AK250" i="9"/>
  <c r="AK251" i="9"/>
  <c r="AK261" i="9"/>
  <c r="AK270" i="9"/>
  <c r="AK271" i="9"/>
  <c r="AK274" i="9"/>
  <c r="AK275" i="9"/>
  <c r="AK276" i="9"/>
  <c r="AK280" i="9"/>
  <c r="AK281" i="9"/>
  <c r="AK284" i="9"/>
  <c r="AK285" i="9"/>
  <c r="AK286" i="9"/>
  <c r="AK290" i="9"/>
  <c r="AK291" i="9"/>
  <c r="AK294" i="9"/>
  <c r="AK295" i="9"/>
  <c r="AK296" i="9"/>
  <c r="AK297" i="9"/>
  <c r="AK300" i="9"/>
  <c r="AK301" i="9"/>
  <c r="AK302" i="9"/>
  <c r="AK304" i="9"/>
  <c r="AK305" i="9"/>
  <c r="AK306" i="9"/>
  <c r="AK307" i="9"/>
  <c r="AK310" i="9"/>
  <c r="AK311" i="9"/>
  <c r="AK312" i="9"/>
  <c r="AK313" i="9"/>
  <c r="AK314" i="9"/>
  <c r="AK315" i="9"/>
  <c r="AK316" i="9"/>
  <c r="AK317" i="9"/>
  <c r="AK318" i="9"/>
  <c r="AK319" i="9"/>
  <c r="AK320" i="9"/>
  <c r="AK321" i="9"/>
  <c r="AK322"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BX44" i="9" l="1"/>
  <c r="BX45" i="9"/>
  <c r="CA43" i="9" l="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M323" i="9" s="1"/>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J4" i="9" l="1"/>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1" i="9"/>
  <c r="AV10" i="9"/>
  <c r="S336" i="9"/>
  <c r="S318" i="9"/>
  <c r="S60" i="9"/>
  <c r="P367" i="9"/>
  <c r="N367" i="9"/>
  <c r="T367" i="9" s="1"/>
  <c r="R80" i="9"/>
  <c r="Q80" i="9"/>
  <c r="R318" i="9"/>
  <c r="R319" i="9" s="1"/>
  <c r="Q317" i="9"/>
  <c r="R317" i="9"/>
  <c r="R322" i="9"/>
  <c r="Q322" i="9"/>
  <c r="R310" i="9"/>
  <c r="Q310" i="9"/>
  <c r="R180" i="9"/>
  <c r="Q180" i="9"/>
  <c r="Q140" i="9"/>
  <c r="R140" i="9"/>
  <c r="R336" i="9"/>
  <c r="Q335" i="9"/>
  <c r="R335" i="9"/>
  <c r="Q326" i="9"/>
  <c r="R326" i="9"/>
  <c r="R325" i="9"/>
  <c r="Q325" i="9"/>
  <c r="Q251" i="9"/>
  <c r="R251" i="9"/>
  <c r="R71" i="9"/>
  <c r="Q71" i="9"/>
  <c r="R340" i="9"/>
  <c r="Q340" i="9"/>
  <c r="Q344" i="9"/>
  <c r="R344" i="9"/>
  <c r="Q21" i="9"/>
  <c r="R21" i="9"/>
  <c r="Q131" i="9"/>
  <c r="R131" i="9"/>
  <c r="Q221" i="9"/>
  <c r="R221" i="9"/>
  <c r="R369" i="9"/>
  <c r="Q369" i="9"/>
  <c r="R339" i="9"/>
  <c r="Q339" i="9"/>
  <c r="R343" i="9"/>
  <c r="Q343" i="9"/>
  <c r="R358" i="9"/>
  <c r="Q358"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171" i="9"/>
  <c r="Q171" i="9"/>
  <c r="R240" i="9"/>
  <c r="Q240" i="9"/>
  <c r="R351" i="9"/>
  <c r="Q351" i="9"/>
  <c r="Q368" i="9"/>
  <c r="R368" i="9"/>
  <c r="Q371" i="9"/>
  <c r="R371" i="9"/>
  <c r="Q332" i="9"/>
  <c r="R332" i="9"/>
  <c r="R342" i="9"/>
  <c r="Q342" i="9"/>
  <c r="Q365" i="9"/>
  <c r="R365"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141" i="9"/>
  <c r="Q141" i="9"/>
  <c r="R291" i="9"/>
  <c r="Q291" i="9"/>
  <c r="R327" i="9"/>
  <c r="Q327" i="9"/>
  <c r="R334" i="9"/>
  <c r="Q334" i="9"/>
  <c r="R363" i="9"/>
  <c r="Q363" i="9"/>
  <c r="Q341" i="9"/>
  <c r="R341"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04" i="9"/>
  <c r="Q304" i="9" s="1"/>
  <c r="P335" i="9"/>
  <c r="P145" i="9"/>
  <c r="Q14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N368" i="9"/>
  <c r="T368" i="9" s="1"/>
  <c r="P368" i="9"/>
  <c r="N371" i="9"/>
  <c r="T371" i="9" s="1"/>
  <c r="P371" i="9"/>
  <c r="N332" i="9"/>
  <c r="T332" i="9" s="1"/>
  <c r="P332" i="9"/>
  <c r="N342" i="9"/>
  <c r="T342" i="9" s="1"/>
  <c r="P342" i="9"/>
  <c r="N365" i="9"/>
  <c r="T365" i="9" s="1"/>
  <c r="P365" i="9"/>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N141" i="9"/>
  <c r="T141" i="9" s="1"/>
  <c r="P141" i="9"/>
  <c r="P160" i="9"/>
  <c r="N291" i="9"/>
  <c r="T291" i="9" s="1"/>
  <c r="P291" i="9"/>
  <c r="P190" i="9"/>
  <c r="N115" i="9"/>
  <c r="T115" i="9" s="1"/>
  <c r="P105" i="9"/>
  <c r="Q105" i="9" s="1"/>
  <c r="N370" i="9"/>
  <c r="T370" i="9" s="1"/>
  <c r="P370" i="9"/>
  <c r="N359" i="9"/>
  <c r="T359" i="9" s="1"/>
  <c r="P359" i="9"/>
  <c r="N352" i="9"/>
  <c r="T352" i="9" s="1"/>
  <c r="P352" i="9"/>
  <c r="P362" i="9"/>
  <c r="N327" i="9"/>
  <c r="T327" i="9" s="1"/>
  <c r="P327" i="9"/>
  <c r="N334" i="9"/>
  <c r="T334" i="9" s="1"/>
  <c r="P334" i="9"/>
  <c r="N363" i="9"/>
  <c r="T363" i="9" s="1"/>
  <c r="P363" i="9"/>
  <c r="N341" i="9"/>
  <c r="T341" i="9" s="1"/>
  <c r="P341" i="9"/>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P294" i="9"/>
  <c r="Q294" i="9" s="1"/>
  <c r="N175" i="9"/>
  <c r="T175" i="9" s="1"/>
  <c r="P175" i="9"/>
  <c r="Q175" i="9" s="1"/>
  <c r="N326" i="9"/>
  <c r="T326"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N126" i="9"/>
  <c r="T126" i="9" s="1"/>
  <c r="P126" i="9"/>
  <c r="Q126" i="9" s="1"/>
  <c r="N351" i="9"/>
  <c r="T351" i="9" s="1"/>
  <c r="P351" i="9"/>
  <c r="N369" i="9"/>
  <c r="T369" i="9" s="1"/>
  <c r="P369" i="9"/>
  <c r="N320" i="9"/>
  <c r="T320" i="9" s="1"/>
  <c r="P320" i="9"/>
  <c r="N339" i="9"/>
  <c r="T339" i="9" s="1"/>
  <c r="P339" i="9"/>
  <c r="N343" i="9"/>
  <c r="T343" i="9" s="1"/>
  <c r="P343" i="9"/>
  <c r="N358" i="9"/>
  <c r="T358" i="9" s="1"/>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N366" i="9"/>
  <c r="T366" i="9" s="1"/>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R144" i="9" s="1"/>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355" i="9"/>
  <c r="O161" i="9"/>
  <c r="O21" i="9"/>
  <c r="O180" i="9"/>
  <c r="O10" i="9"/>
  <c r="O271" i="9"/>
  <c r="O131" i="9"/>
  <c r="O171" i="9"/>
  <c r="O20" i="9"/>
  <c r="O221" i="9"/>
  <c r="O140" i="9"/>
  <c r="O240" i="9"/>
  <c r="O276" i="9"/>
  <c r="R276" i="9" s="1"/>
  <c r="O124" i="9"/>
  <c r="R124" i="9" s="1"/>
  <c r="O14" i="9"/>
  <c r="O54" i="9"/>
  <c r="R54" i="9" s="1"/>
  <c r="O304" i="9"/>
  <c r="R304" i="9" s="1"/>
  <c r="O145" i="9"/>
  <c r="R145" i="9" s="1"/>
  <c r="O25" i="9"/>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16" i="9" l="1"/>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171" i="9"/>
  <c r="S281" i="9"/>
  <c r="S34" i="9"/>
  <c r="S319" i="9"/>
  <c r="S286" i="9"/>
  <c r="S45" i="9"/>
  <c r="S4" i="9"/>
  <c r="S134" i="9"/>
  <c r="S155" i="9"/>
  <c r="S215" i="9"/>
  <c r="S136" i="9"/>
  <c r="S285" i="9"/>
  <c r="S95" i="9"/>
  <c r="S75" i="9"/>
  <c r="S44" i="9"/>
  <c r="S5" i="9"/>
  <c r="S85" i="9"/>
  <c r="S216" i="9"/>
  <c r="S124" i="9"/>
  <c r="S10" i="9"/>
  <c r="S120" i="9"/>
  <c r="S300" i="9"/>
  <c r="S332" i="9"/>
  <c r="S295" i="9"/>
  <c r="S104" i="9"/>
  <c r="S55" i="9"/>
  <c r="S165" i="9"/>
  <c r="S284" i="9"/>
  <c r="S65" i="9"/>
  <c r="S226" i="9"/>
  <c r="S164" i="9"/>
  <c r="S204" i="9"/>
  <c r="S296" i="9"/>
  <c r="S64" i="9"/>
  <c r="S176" i="9"/>
  <c r="S114" i="9"/>
  <c r="S196" i="9"/>
  <c r="S144" i="9"/>
  <c r="S150" i="9"/>
  <c r="S241" i="9"/>
  <c r="S358" i="9"/>
  <c r="S320" i="9"/>
  <c r="S126" i="9"/>
  <c r="S84" i="9"/>
  <c r="S140"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367" i="9"/>
  <c r="S135" i="9"/>
  <c r="S206" i="9"/>
  <c r="S304" i="9"/>
  <c r="S311" i="9"/>
  <c r="S205" i="9"/>
  <c r="S66" i="9"/>
  <c r="S116" i="9"/>
  <c r="S24" i="9"/>
  <c r="S94" i="9"/>
  <c r="S105" i="9"/>
  <c r="S86" i="9"/>
  <c r="S305" i="9"/>
  <c r="S194" i="9"/>
  <c r="S54" i="9"/>
  <c r="S317" i="9"/>
  <c r="S15" i="9"/>
  <c r="S275" i="9"/>
  <c r="S41" i="9"/>
  <c r="S250" i="9"/>
  <c r="S343" i="9"/>
  <c r="S14" i="9"/>
  <c r="S276" i="9"/>
  <c r="S271" i="9"/>
  <c r="S21" i="9"/>
  <c r="S310" i="9"/>
  <c r="S80" i="9"/>
  <c r="S50" i="9"/>
  <c r="S313" i="9"/>
  <c r="S356" i="9"/>
  <c r="S341" i="9"/>
  <c r="S210" i="9"/>
  <c r="S170" i="9"/>
  <c r="S312" i="9"/>
  <c r="S337" i="9"/>
  <c r="S184" i="9"/>
  <c r="S110" i="9"/>
  <c r="S100" i="9"/>
  <c r="S270" i="9"/>
  <c r="S70" i="9"/>
  <c r="S339" i="9"/>
  <c r="S161" i="9"/>
  <c r="S364" i="9"/>
  <c r="S340" i="9"/>
  <c r="S338" i="9"/>
  <c r="S370" i="9"/>
  <c r="S31" i="9"/>
  <c r="S301" i="9"/>
  <c r="S363" i="9"/>
  <c r="S291" i="9"/>
  <c r="Q347" i="9"/>
  <c r="Q348" i="9" s="1"/>
  <c r="Q349" i="9" s="1"/>
  <c r="Q350" i="9" s="1"/>
  <c r="S347" i="9"/>
  <c r="S325" i="9"/>
  <c r="S333" i="9"/>
  <c r="S91" i="9"/>
  <c r="S373" i="9"/>
  <c r="S334" i="9"/>
  <c r="S352" i="9"/>
  <c r="S151" i="9"/>
  <c r="S111" i="9"/>
  <c r="S121" i="9"/>
  <c r="S365" i="9"/>
  <c r="S371" i="9"/>
  <c r="S351" i="9"/>
  <c r="S101" i="9"/>
  <c r="S251" i="9"/>
  <c r="S372" i="9"/>
  <c r="S360" i="9"/>
  <c r="S81" i="9"/>
  <c r="S51" i="9"/>
  <c r="S366" i="9"/>
  <c r="S353" i="9"/>
  <c r="S369" i="9"/>
  <c r="S221"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R16" i="9" l="1"/>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s="1"/>
  <c r="K4" i="8" s="1"/>
  <c r="K5" i="8" l="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25" i="9"/>
  <c r="AA317" i="9"/>
  <c r="AA300" i="9"/>
  <c r="AA270" i="9"/>
  <c r="AA240" i="9"/>
  <c r="AA210" i="9"/>
  <c r="AA360" i="9"/>
  <c r="AA343" i="9"/>
  <c r="AA337" i="9"/>
  <c r="AA313" i="9"/>
  <c r="AA291" i="9"/>
  <c r="AA231" i="9"/>
  <c r="AA359" i="9"/>
  <c r="AA353" i="9"/>
  <c r="AA342" i="9"/>
  <c r="AA335" i="9"/>
  <c r="AA329" i="9"/>
  <c r="AA312" i="9"/>
  <c r="AA290" i="9"/>
  <c r="AA230" i="9"/>
  <c r="AA358" i="9"/>
  <c r="AA352" i="9"/>
  <c r="AA341" i="9"/>
  <c r="AA334" i="9"/>
  <c r="AA328" i="9"/>
  <c r="AA322" i="9"/>
  <c r="AA311" i="9"/>
  <c r="AA221" i="9"/>
  <c r="AA357" i="9"/>
  <c r="AA351" i="9"/>
  <c r="AA340" i="9"/>
  <c r="AA333" i="9"/>
  <c r="AA327" i="9"/>
  <c r="AA321" i="9"/>
  <c r="AA310" i="9"/>
  <c r="AA280" i="9"/>
  <c r="AA220" i="9"/>
  <c r="AA356" i="9"/>
  <c r="AA339" i="9"/>
  <c r="AA332" i="9"/>
  <c r="AA326" i="9"/>
  <c r="AA320" i="9"/>
  <c r="AA301" i="9"/>
  <c r="AA271" i="9"/>
  <c r="AA211" i="9"/>
  <c r="AA51" i="9"/>
  <c r="AA41" i="9"/>
  <c r="AA181" i="9"/>
  <c r="AA180" i="9"/>
  <c r="AA371" i="9"/>
  <c r="AA150" i="9"/>
  <c r="AA365" i="9"/>
  <c r="AA141" i="9"/>
  <c r="AA363" i="9"/>
  <c r="AA140" i="9"/>
  <c r="AA373" i="9"/>
  <c r="AA160" i="9"/>
  <c r="AA151" i="9"/>
  <c r="AA80" i="9"/>
  <c r="AA11" i="9"/>
  <c r="AA20" i="9"/>
  <c r="AA70" i="9"/>
  <c r="AA10" i="9"/>
  <c r="AA71" i="9"/>
  <c r="AA81" i="9"/>
  <c r="AA50" i="9"/>
  <c r="AA91" i="9"/>
  <c r="AA368" i="9"/>
  <c r="AA90" i="9"/>
  <c r="AA121" i="9"/>
  <c r="AA101" i="9"/>
  <c r="AA110" i="9"/>
  <c r="AA370" i="9"/>
  <c r="AA111" i="9"/>
  <c r="AA364" i="9"/>
  <c r="AA372" i="9"/>
  <c r="AA369" i="9"/>
  <c r="AA171" i="9"/>
  <c r="AA366" i="9"/>
  <c r="AA130" i="9"/>
  <c r="AA120" i="9"/>
  <c r="AA100" i="9"/>
  <c r="AA316" i="9"/>
  <c r="AA350" i="9"/>
  <c r="AA347" i="9"/>
  <c r="AN316" i="9" l="1"/>
  <c r="AN347" i="9"/>
  <c r="AN100" i="9"/>
  <c r="AN120" i="9"/>
  <c r="AN130" i="9"/>
  <c r="AN366" i="9"/>
  <c r="AN171" i="9"/>
  <c r="AN369" i="9"/>
  <c r="AN372" i="9"/>
  <c r="AN364" i="9"/>
  <c r="AN111" i="9"/>
  <c r="AN370" i="9"/>
  <c r="AN110" i="9"/>
  <c r="AN101" i="9"/>
  <c r="AN121" i="9"/>
  <c r="AN90" i="9"/>
  <c r="AN368" i="9"/>
  <c r="AN91" i="9"/>
  <c r="AN50" i="9"/>
  <c r="AN81" i="9"/>
  <c r="AN71" i="9"/>
  <c r="AN10" i="9"/>
  <c r="AN70" i="9"/>
  <c r="AN20" i="9"/>
  <c r="AN11" i="9"/>
  <c r="AN80" i="9"/>
  <c r="AN151" i="9"/>
  <c r="AN160" i="9"/>
  <c r="AN373" i="9"/>
  <c r="AN140" i="9"/>
  <c r="AN363" i="9"/>
  <c r="AN141" i="9"/>
  <c r="AN365" i="9"/>
  <c r="AN150" i="9"/>
  <c r="AN371" i="9"/>
  <c r="AN180" i="9"/>
  <c r="AN181" i="9"/>
  <c r="AN41" i="9"/>
  <c r="AN51" i="9"/>
  <c r="AN211" i="9"/>
  <c r="AN271" i="9"/>
  <c r="AN301" i="9"/>
  <c r="AN320" i="9"/>
  <c r="AN326" i="9"/>
  <c r="AN332" i="9"/>
  <c r="AN339" i="9"/>
  <c r="AN356" i="9"/>
  <c r="AN220" i="9"/>
  <c r="AN280" i="9"/>
  <c r="AN310" i="9"/>
  <c r="AN321" i="9"/>
  <c r="AN327" i="9"/>
  <c r="AN333" i="9"/>
  <c r="AN340" i="9"/>
  <c r="AN351" i="9"/>
  <c r="AN357" i="9"/>
  <c r="AN221" i="9"/>
  <c r="AN311" i="9"/>
  <c r="AN322" i="9"/>
  <c r="AN328" i="9"/>
  <c r="AN334" i="9"/>
  <c r="AN341" i="9"/>
  <c r="AN352" i="9"/>
  <c r="AN358" i="9"/>
  <c r="AN230" i="9"/>
  <c r="AN290" i="9"/>
  <c r="AN312" i="9"/>
  <c r="AN329" i="9"/>
  <c r="AN335" i="9"/>
  <c r="AN342" i="9"/>
  <c r="AN353" i="9"/>
  <c r="AN359" i="9"/>
  <c r="AN231" i="9"/>
  <c r="AN291" i="9"/>
  <c r="AN313" i="9"/>
  <c r="AN337" i="9"/>
  <c r="AN343" i="9"/>
  <c r="AN360" i="9"/>
  <c r="AN210" i="9"/>
  <c r="AN240" i="9"/>
  <c r="AN300" i="9"/>
  <c r="AN317" i="9"/>
  <c r="AN325" i="9"/>
  <c r="AN338" i="9"/>
  <c r="AN344" i="9"/>
  <c r="AN350" i="9"/>
  <c r="N20" i="9" l="1"/>
  <c r="T20" i="9" s="1"/>
  <c r="S20" i="9" l="1"/>
  <c r="P20" i="9"/>
  <c r="R20" i="9" l="1"/>
  <c r="Q20" i="9"/>
  <c r="AA318" i="9"/>
  <c r="AA60" i="9"/>
  <c r="AA367" i="9"/>
  <c r="AA61" i="9"/>
  <c r="AA336" i="9"/>
  <c r="AA348" i="9"/>
  <c r="AA319" i="9"/>
  <c r="AA349" i="9"/>
  <c r="AN367" i="9" l="1"/>
  <c r="AN336" i="9"/>
  <c r="AN349" i="9"/>
  <c r="AN60" i="9"/>
  <c r="AN318" i="9"/>
  <c r="AN348" i="9"/>
  <c r="AN319" i="9"/>
  <c r="AN61" i="9"/>
  <c r="AH152" i="9" l="1"/>
  <c r="AK152" i="9"/>
  <c r="AA131" i="9" l="1"/>
  <c r="AN131" i="9" l="1"/>
  <c r="N200" i="9" l="1"/>
  <c r="N329" i="9"/>
  <c r="AK354" i="9"/>
  <c r="AK323" i="9"/>
  <c r="AK324" i="9"/>
  <c r="AK355" i="9"/>
  <c r="N201" i="9" l="1"/>
  <c r="T200" i="9"/>
  <c r="Q200" i="9"/>
  <c r="R200" i="9"/>
  <c r="S200" i="9"/>
  <c r="N191" i="9"/>
  <c r="N190" i="9"/>
  <c r="N361" i="9"/>
  <c r="T329" i="9"/>
  <c r="Q329" i="9"/>
  <c r="S329" i="9"/>
  <c r="N330" i="9"/>
  <c r="N331" i="9" s="1"/>
  <c r="R329" i="9"/>
  <c r="N160" i="9"/>
  <c r="N324" i="9"/>
  <c r="T324" i="9" s="1"/>
  <c r="N354" i="9"/>
  <c r="T354" i="9" s="1"/>
  <c r="R323" i="9"/>
  <c r="R324" i="9" s="1"/>
  <c r="Q323" i="9"/>
  <c r="Q324" i="9" s="1"/>
  <c r="T201" i="9" l="1"/>
  <c r="Q201" i="9"/>
  <c r="S201" i="9"/>
  <c r="R201" i="9"/>
  <c r="T191" i="9"/>
  <c r="Q191" i="9"/>
  <c r="R191" i="9"/>
  <c r="S191" i="9"/>
  <c r="T190" i="9"/>
  <c r="Q190" i="9"/>
  <c r="S190" i="9"/>
  <c r="R190" i="9"/>
  <c r="T361" i="9"/>
  <c r="AV12" i="9" s="1"/>
  <c r="R361" i="9"/>
  <c r="R362" i="9" s="1"/>
  <c r="N362" i="9"/>
  <c r="S361" i="9"/>
  <c r="Q361" i="9"/>
  <c r="Q362" i="9" s="1"/>
  <c r="T331" i="9"/>
  <c r="S331" i="9"/>
  <c r="R330" i="9"/>
  <c r="R331" i="9" s="1"/>
  <c r="Q330" i="9"/>
  <c r="Q331" i="9" s="1"/>
  <c r="T330" i="9"/>
  <c r="S330" i="9"/>
  <c r="S354" i="9"/>
  <c r="N355" i="9"/>
  <c r="S355" i="9" s="1"/>
  <c r="R354" i="9"/>
  <c r="R355" i="9" s="1"/>
  <c r="T160" i="9"/>
  <c r="R160" i="9"/>
  <c r="Q160" i="9"/>
  <c r="S160" i="9"/>
  <c r="S324" i="9"/>
  <c r="Q354" i="9"/>
  <c r="Q355" i="9" s="1"/>
  <c r="AA170" i="9"/>
  <c r="AA161" i="9"/>
  <c r="AA354" i="9"/>
  <c r="AA355" i="9"/>
  <c r="AA323" i="9"/>
  <c r="AA324" i="9"/>
  <c r="T362" i="9" l="1"/>
  <c r="S362" i="9"/>
  <c r="AN170" i="9"/>
  <c r="AN161" i="9"/>
  <c r="T355" i="9"/>
  <c r="AV7" i="9" s="1"/>
  <c r="AN324" i="9"/>
  <c r="AN323" i="9"/>
  <c r="AN355" i="9"/>
  <c r="AN354" i="9"/>
  <c r="AH270" i="9" l="1"/>
  <c r="AH260" i="9" l="1"/>
  <c r="AK260" i="9"/>
  <c r="AH241" i="9"/>
  <c r="AK241" i="9"/>
  <c r="N266" i="9" l="1"/>
  <c r="N265" i="9"/>
  <c r="N264" i="9"/>
  <c r="N255" i="9"/>
  <c r="N256" i="9"/>
  <c r="N254" i="9"/>
  <c r="N244" i="9"/>
  <c r="N245" i="9"/>
  <c r="N246" i="9"/>
  <c r="T264" i="9" l="1"/>
  <c r="T265" i="9"/>
  <c r="T266" i="9"/>
  <c r="T254" i="9"/>
  <c r="T256" i="9"/>
  <c r="T255" i="9"/>
  <c r="T246" i="9"/>
  <c r="T245" i="9"/>
  <c r="T244" i="9"/>
  <c r="AA241" i="9" l="1"/>
  <c r="AA260" i="9"/>
  <c r="AA251" i="9"/>
  <c r="AA261" i="9"/>
  <c r="AA250" i="9"/>
  <c r="AN241" i="9" l="1"/>
  <c r="AN250" i="9"/>
  <c r="AN261" i="9"/>
  <c r="AN251" i="9"/>
  <c r="AN260" i="9"/>
  <c r="AH256" i="9" l="1"/>
  <c r="AH254" i="9"/>
  <c r="AK255" i="9"/>
  <c r="AH245" i="9"/>
  <c r="AK265" i="9"/>
  <c r="AK256" i="9"/>
  <c r="AH266" i="9"/>
  <c r="AK264" i="9"/>
  <c r="AK244" i="9"/>
  <c r="AH255" i="9"/>
  <c r="AK245" i="9"/>
  <c r="AH244" i="9"/>
  <c r="AH265" i="9"/>
  <c r="AK254" i="9"/>
  <c r="AK266" i="9"/>
  <c r="AK246" i="9"/>
  <c r="AH246" i="9"/>
  <c r="AH264"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N110" i="9" l="1"/>
  <c r="BO110" i="9"/>
  <c r="AH243" i="9" l="1"/>
  <c r="AH143" i="9"/>
  <c r="AK162" i="9"/>
  <c r="BN87" i="9"/>
  <c r="BM81" i="9"/>
  <c r="AH103" i="9"/>
  <c r="AK98" i="9"/>
  <c r="AK118" i="9"/>
  <c r="AH3" i="9"/>
  <c r="BO128" i="9"/>
  <c r="AH289" i="9"/>
  <c r="AH167" i="9"/>
  <c r="AK197" i="9"/>
  <c r="AK167" i="9"/>
  <c r="AK202" i="9"/>
  <c r="AH179" i="9"/>
  <c r="BO84" i="9"/>
  <c r="AK227" i="9"/>
  <c r="AH89" i="9"/>
  <c r="AH252" i="9"/>
  <c r="AK52" i="9"/>
  <c r="AK73" i="9"/>
  <c r="AH127" i="9"/>
  <c r="AH139" i="9"/>
  <c r="AK48" i="9"/>
  <c r="AH303" i="9"/>
  <c r="AK178" i="9"/>
  <c r="AK2" i="9"/>
  <c r="AK168" i="9"/>
  <c r="AK72" i="9"/>
  <c r="AH248" i="9"/>
  <c r="AH213" i="9"/>
  <c r="AK42" i="9"/>
  <c r="AH133" i="9"/>
  <c r="AK277" i="9"/>
  <c r="AH129" i="9"/>
  <c r="AH257" i="9"/>
  <c r="AH309" i="9"/>
  <c r="AH268" i="9"/>
  <c r="AK288" i="9"/>
  <c r="AK3" i="9"/>
  <c r="AK173" i="9"/>
  <c r="AK53" i="9"/>
  <c r="AH238" i="9"/>
  <c r="AK58" i="9"/>
  <c r="AK257" i="9"/>
  <c r="AK32" i="9"/>
  <c r="AH32" i="9"/>
  <c r="AK218" i="9"/>
  <c r="AH28" i="9"/>
  <c r="AH73" i="9"/>
  <c r="AK269" i="9"/>
  <c r="AK193" i="9"/>
  <c r="AH158" i="9"/>
  <c r="S256" i="9"/>
  <c r="P256" i="9"/>
  <c r="S265" i="9"/>
  <c r="AK228" i="9"/>
  <c r="BM86" i="9"/>
  <c r="AH72" i="9"/>
  <c r="AK139" i="9"/>
  <c r="AK157" i="9"/>
  <c r="BN81" i="9"/>
  <c r="AH282" i="9"/>
  <c r="AK217" i="9"/>
  <c r="AH283" i="9"/>
  <c r="AH93" i="9"/>
  <c r="AK229" i="9"/>
  <c r="AK137" i="9"/>
  <c r="AH228" i="9"/>
  <c r="AH203" i="9"/>
  <c r="AK309" i="9"/>
  <c r="AH23" i="9"/>
  <c r="AK252" i="9"/>
  <c r="AK122" i="9"/>
  <c r="AK39" i="9"/>
  <c r="AH18" i="9"/>
  <c r="AH99" i="9"/>
  <c r="AK102" i="9"/>
  <c r="BN114" i="9"/>
  <c r="AK108" i="9"/>
  <c r="AK9" i="9"/>
  <c r="AH183" i="9"/>
  <c r="AK89" i="9"/>
  <c r="AH272" i="9"/>
  <c r="AK78" i="9"/>
  <c r="AH299" i="9"/>
  <c r="AK93" i="9"/>
  <c r="AH53" i="9"/>
  <c r="AK59" i="9"/>
  <c r="AK23" i="9"/>
  <c r="AH122" i="9"/>
  <c r="AH22" i="9"/>
  <c r="AH277" i="9"/>
  <c r="AH237" i="9"/>
  <c r="AK299" i="9"/>
  <c r="AK303" i="9"/>
  <c r="AH118" i="9"/>
  <c r="AH58" i="9"/>
  <c r="AK203" i="9"/>
  <c r="BN86" i="9"/>
  <c r="AK148" i="9"/>
  <c r="AH13" i="9"/>
  <c r="AK259" i="9"/>
  <c r="AK113" i="9"/>
  <c r="AK209" i="9"/>
  <c r="AH39" i="9"/>
  <c r="S246" i="9"/>
  <c r="P246" i="9"/>
  <c r="S254" i="9"/>
  <c r="AK147" i="9"/>
  <c r="AK292" i="9"/>
  <c r="AH169" i="9"/>
  <c r="AH298" i="9"/>
  <c r="AH112" i="9"/>
  <c r="AK97" i="9"/>
  <c r="AK198" i="9"/>
  <c r="AK253" i="9"/>
  <c r="AH109" i="9"/>
  <c r="AK208" i="9"/>
  <c r="BM83" i="9"/>
  <c r="BM67" i="9"/>
  <c r="AH92" i="9"/>
  <c r="AH218" i="9"/>
  <c r="AH178" i="9"/>
  <c r="AK282" i="9"/>
  <c r="AH113" i="9"/>
  <c r="AK8" i="9"/>
  <c r="AK123" i="9"/>
  <c r="AH188" i="9"/>
  <c r="AH232" i="9"/>
  <c r="AH159" i="9"/>
  <c r="AK19" i="9"/>
  <c r="AK258" i="9"/>
  <c r="AK109" i="9"/>
  <c r="AH258" i="9"/>
  <c r="AK83" i="9"/>
  <c r="AH77" i="9"/>
  <c r="AK273" i="9"/>
  <c r="AH97" i="9"/>
  <c r="AK243" i="9"/>
  <c r="AH12" i="9"/>
  <c r="AK182" i="9"/>
  <c r="AH263" i="9"/>
  <c r="AH273" i="9"/>
  <c r="AK38" i="9"/>
  <c r="AH217" i="9"/>
  <c r="AK172" i="9"/>
  <c r="AH208" i="9"/>
  <c r="AH29" i="9"/>
  <c r="AK138" i="9"/>
  <c r="AK169" i="9"/>
  <c r="BO86" i="9"/>
  <c r="AK103" i="9"/>
  <c r="AK279" i="9"/>
  <c r="BM87" i="9"/>
  <c r="AK143" i="9"/>
  <c r="AK159" i="9"/>
  <c r="AH202" i="9"/>
  <c r="AK133" i="9"/>
  <c r="AK49" i="9"/>
  <c r="AH123" i="9"/>
  <c r="AH163" i="9"/>
  <c r="AH38" i="9"/>
  <c r="AK192" i="9"/>
  <c r="AK189" i="9"/>
  <c r="AH153" i="9"/>
  <c r="AH78" i="9"/>
  <c r="AK239" i="9"/>
  <c r="AK232" i="9"/>
  <c r="BO83" i="9"/>
  <c r="AH293" i="9"/>
  <c r="AH128" i="9"/>
  <c r="AK63" i="9"/>
  <c r="BM85" i="9"/>
  <c r="AK12" i="9"/>
  <c r="AH199" i="9"/>
  <c r="AH187" i="9"/>
  <c r="AH233" i="9"/>
  <c r="BN82" i="9"/>
  <c r="AK183" i="9"/>
  <c r="AK213" i="9"/>
  <c r="AH98" i="9"/>
  <c r="AH137" i="9"/>
  <c r="AK68" i="9"/>
  <c r="AK238" i="9"/>
  <c r="AH88" i="9"/>
  <c r="AK223" i="9"/>
  <c r="AH8" i="9"/>
  <c r="AK179" i="9"/>
  <c r="AK17" i="9"/>
  <c r="AK33" i="9"/>
  <c r="AH33" i="9"/>
  <c r="AH222" i="9"/>
  <c r="AK158" i="9"/>
  <c r="AH192" i="9"/>
  <c r="AK289" i="9"/>
  <c r="BM82" i="9"/>
  <c r="AK263" i="9"/>
  <c r="AK242" i="9"/>
  <c r="AK298" i="9"/>
  <c r="AH253" i="9"/>
  <c r="AK18" i="9"/>
  <c r="AK248" i="9"/>
  <c r="AK187" i="9"/>
  <c r="AH83" i="9"/>
  <c r="AK132" i="9"/>
  <c r="AH9" i="9"/>
  <c r="AK293" i="9"/>
  <c r="AH173" i="9"/>
  <c r="AH157" i="9"/>
  <c r="AK22" i="9"/>
  <c r="S245" i="9"/>
  <c r="S255" i="9"/>
  <c r="P254" i="9"/>
  <c r="AH17" i="9"/>
  <c r="AK13" i="9"/>
  <c r="AK149" i="9"/>
  <c r="AH43" i="9"/>
  <c r="AH102" i="9"/>
  <c r="AK219" i="9"/>
  <c r="AK99" i="9"/>
  <c r="AK233" i="9"/>
  <c r="AK207" i="9"/>
  <c r="AH49" i="9"/>
  <c r="AH287" i="9"/>
  <c r="AK222" i="9"/>
  <c r="AK262" i="9"/>
  <c r="AK287" i="9"/>
  <c r="AH278" i="9"/>
  <c r="AH262" i="9"/>
  <c r="AK308" i="9"/>
  <c r="AH249" i="9"/>
  <c r="AK77" i="9"/>
  <c r="BN67" i="9"/>
  <c r="AH209" i="9"/>
  <c r="AH182" i="9"/>
  <c r="BN84" i="9"/>
  <c r="BM114" i="9"/>
  <c r="AH147" i="9"/>
  <c r="BV2" i="9"/>
  <c r="AH2" i="9"/>
  <c r="AH68" i="9"/>
  <c r="AK88" i="9"/>
  <c r="AK268" i="9"/>
  <c r="AK43" i="9"/>
  <c r="AH242" i="9"/>
  <c r="BN83" i="9"/>
  <c r="AK153" i="9"/>
  <c r="AH279" i="9"/>
  <c r="AH108" i="9"/>
  <c r="AK272" i="9"/>
  <c r="AH69" i="9"/>
  <c r="AH63" i="9"/>
  <c r="AH79" i="9"/>
  <c r="AH288" i="9"/>
  <c r="BO85" i="9"/>
  <c r="AK79" i="9"/>
  <c r="AH162" i="9"/>
  <c r="AH198" i="9"/>
  <c r="BM84" i="9"/>
  <c r="AK249" i="9"/>
  <c r="AK267" i="9"/>
  <c r="AH48" i="9"/>
  <c r="AH259" i="9"/>
  <c r="BN85" i="9"/>
  <c r="AK237" i="9"/>
  <c r="AH149" i="9"/>
  <c r="AH223" i="9"/>
  <c r="AK129" i="9"/>
  <c r="AK119" i="9"/>
  <c r="BM128" i="9"/>
  <c r="AK69" i="9"/>
  <c r="AK247" i="9"/>
  <c r="AH212" i="9"/>
  <c r="BO81" i="9"/>
  <c r="AK212" i="9"/>
  <c r="AH292" i="9"/>
  <c r="AH193" i="9"/>
  <c r="AK112" i="9"/>
  <c r="P264" i="9"/>
  <c r="AK128" i="9"/>
  <c r="AH172" i="9"/>
  <c r="BO114" i="9"/>
  <c r="AH132" i="9"/>
  <c r="AH247" i="9"/>
  <c r="AK92" i="9"/>
  <c r="AH142" i="9"/>
  <c r="AK28" i="9"/>
  <c r="AH227" i="9"/>
  <c r="AH267" i="9"/>
  <c r="AH219" i="9"/>
  <c r="AK283" i="9"/>
  <c r="P255" i="9"/>
  <c r="AK82" i="9"/>
  <c r="AH269" i="9"/>
  <c r="AK163" i="9"/>
  <c r="BN128" i="9"/>
  <c r="AH138" i="9"/>
  <c r="AK199" i="9"/>
  <c r="AH59" i="9"/>
  <c r="BO82" i="9"/>
  <c r="P265" i="9"/>
  <c r="AH119" i="9"/>
  <c r="AH229" i="9"/>
  <c r="AH19" i="9"/>
  <c r="S264" i="9"/>
  <c r="AH239" i="9"/>
  <c r="S266" i="9"/>
  <c r="AH197" i="9"/>
  <c r="S244" i="9"/>
  <c r="AH82" i="9"/>
  <c r="AK188" i="9"/>
  <c r="AH207" i="9"/>
  <c r="AH189" i="9"/>
  <c r="AK29" i="9"/>
  <c r="P266" i="9"/>
  <c r="AH148" i="9"/>
  <c r="AH308" i="9"/>
  <c r="P245" i="9"/>
  <c r="AK278" i="9"/>
  <c r="BO67" i="9"/>
  <c r="AK127" i="9"/>
  <c r="AK142" i="9"/>
  <c r="P244" i="9"/>
  <c r="AH52" i="9"/>
  <c r="AH42" i="9"/>
  <c r="BO87" i="9"/>
  <c r="AH168" i="9"/>
  <c r="BM92" i="9"/>
  <c r="BN92" i="9"/>
  <c r="BO92" i="9"/>
  <c r="BM103" i="9"/>
  <c r="BN103" i="9"/>
  <c r="BO103" i="9"/>
  <c r="BO115" i="9"/>
  <c r="BM115" i="9"/>
  <c r="BN115" i="9"/>
  <c r="BO126" i="9"/>
  <c r="BM126" i="9"/>
  <c r="BN126" i="9"/>
  <c r="BM9" i="9"/>
  <c r="BO9" i="9"/>
  <c r="BN9" i="9"/>
  <c r="BO124" i="9"/>
  <c r="BN124" i="9"/>
  <c r="BM124" i="9"/>
  <c r="BN55" i="9"/>
  <c r="BM55" i="9"/>
  <c r="BO55" i="9"/>
  <c r="BO49" i="9"/>
  <c r="BN49" i="9"/>
  <c r="BM49" i="9"/>
  <c r="BN31" i="9"/>
  <c r="BO31" i="9"/>
  <c r="BM31" i="9"/>
  <c r="BN17" i="9"/>
  <c r="BO17" i="9"/>
  <c r="BM17" i="9"/>
  <c r="BN28" i="9"/>
  <c r="BO28" i="9"/>
  <c r="BM28" i="9"/>
  <c r="BM76" i="9"/>
  <c r="BO76" i="9"/>
  <c r="BN76" i="9"/>
  <c r="BN88" i="9"/>
  <c r="BO88" i="9"/>
  <c r="BM88" i="9"/>
  <c r="BO47" i="9"/>
  <c r="BM102" i="9"/>
  <c r="BN37" i="9"/>
  <c r="BM111" i="9"/>
  <c r="BN47" i="9"/>
  <c r="BO102" i="9"/>
  <c r="BO37" i="9"/>
  <c r="BO111" i="9"/>
  <c r="BM47" i="9"/>
  <c r="BN102" i="9"/>
  <c r="BM37" i="9"/>
  <c r="BN111" i="9"/>
  <c r="BO6" i="9"/>
  <c r="BN11" i="9"/>
  <c r="BO30" i="9"/>
  <c r="BN6" i="9"/>
  <c r="BM11" i="9"/>
  <c r="BN30" i="9"/>
  <c r="BM6" i="9"/>
  <c r="BO11" i="9"/>
  <c r="BM30" i="9"/>
  <c r="BN113" i="9"/>
  <c r="BM113" i="9"/>
  <c r="BO113" i="9"/>
  <c r="BO58" i="9"/>
  <c r="BN58" i="9"/>
  <c r="BM58" i="9"/>
  <c r="BN33" i="9"/>
  <c r="BO33" i="9"/>
  <c r="BM33" i="9"/>
  <c r="BM119" i="9"/>
  <c r="BN119" i="9"/>
  <c r="BO119" i="9"/>
  <c r="BO105" i="9"/>
  <c r="BO75" i="9"/>
  <c r="BN105" i="9"/>
  <c r="BN75" i="9"/>
  <c r="BM105" i="9"/>
  <c r="BM75" i="9"/>
  <c r="BM32" i="9"/>
  <c r="BO32" i="9"/>
  <c r="BN32" i="9"/>
  <c r="BN79" i="9"/>
  <c r="BO79" i="9"/>
  <c r="BM79" i="9"/>
  <c r="BM25" i="9"/>
  <c r="BN25" i="9"/>
  <c r="BO25" i="9"/>
  <c r="BO19" i="9"/>
  <c r="BO118" i="9"/>
  <c r="BM19" i="9"/>
  <c r="BM118" i="9"/>
  <c r="BN19" i="9"/>
  <c r="BN118" i="9"/>
  <c r="BO48" i="9"/>
  <c r="BN122" i="9"/>
  <c r="BM48" i="9"/>
  <c r="BM122" i="9"/>
  <c r="BN48" i="9"/>
  <c r="BO122" i="9"/>
  <c r="BO41" i="9"/>
  <c r="BO78" i="9"/>
  <c r="BN41" i="9"/>
  <c r="BN78" i="9"/>
  <c r="BM41" i="9"/>
  <c r="BM78" i="9"/>
  <c r="BO5" i="9"/>
  <c r="BN96" i="9"/>
  <c r="BN5" i="9"/>
  <c r="BM96" i="9"/>
  <c r="BM5" i="9"/>
  <c r="BO96" i="9"/>
  <c r="BN52" i="9"/>
  <c r="BN16" i="9"/>
  <c r="BO52" i="9"/>
  <c r="BM16" i="9"/>
  <c r="BM52" i="9"/>
  <c r="BO16" i="9"/>
  <c r="BO107" i="9"/>
  <c r="BM107" i="9"/>
  <c r="BN107" i="9"/>
  <c r="BO63" i="9"/>
  <c r="BN112" i="9"/>
  <c r="BM63" i="9"/>
  <c r="BO112" i="9"/>
  <c r="BN63" i="9"/>
  <c r="BM112" i="9"/>
  <c r="BN27" i="9"/>
  <c r="BM27" i="9"/>
  <c r="BO27" i="9"/>
  <c r="BN26" i="9"/>
  <c r="BM93" i="9"/>
  <c r="BM26" i="9"/>
  <c r="BN93" i="9"/>
  <c r="BO26" i="9"/>
  <c r="BO93" i="9"/>
  <c r="BO69" i="9"/>
  <c r="BN69" i="9"/>
  <c r="BM69" i="9"/>
  <c r="BN66" i="9"/>
  <c r="BO59" i="9"/>
  <c r="BO61" i="9"/>
  <c r="BO66" i="9"/>
  <c r="BN59" i="9"/>
  <c r="BM61" i="9"/>
  <c r="BM66" i="9"/>
  <c r="BM59" i="9"/>
  <c r="BN61" i="9"/>
  <c r="BM71" i="9"/>
  <c r="BN13" i="9"/>
  <c r="BO71" i="9"/>
  <c r="BO13" i="9"/>
  <c r="BN71" i="9"/>
  <c r="BM13" i="9"/>
  <c r="BM104" i="9"/>
  <c r="BN50" i="9"/>
  <c r="BN104" i="9"/>
  <c r="BO50" i="9"/>
  <c r="BO104" i="9"/>
  <c r="BM50" i="9"/>
  <c r="BO45" i="9"/>
  <c r="BM45" i="9"/>
  <c r="BN45" i="9"/>
  <c r="BM97" i="9"/>
  <c r="BN97" i="9"/>
  <c r="BO97" i="9"/>
  <c r="BM38" i="9"/>
  <c r="BO38" i="9"/>
  <c r="BN38" i="9"/>
  <c r="BM44" i="9"/>
  <c r="BO125" i="9"/>
  <c r="BM120" i="9"/>
  <c r="BN44" i="9"/>
  <c r="BN125" i="9"/>
  <c r="BO120" i="9"/>
  <c r="BO44" i="9"/>
  <c r="BM125" i="9"/>
  <c r="BN120" i="9"/>
  <c r="BM108" i="9"/>
  <c r="BO98" i="9"/>
  <c r="BO108" i="9"/>
  <c r="BM98" i="9"/>
  <c r="BN108" i="9"/>
  <c r="BN98" i="9"/>
  <c r="BM20" i="9"/>
  <c r="BN20" i="9"/>
  <c r="BO20" i="9"/>
  <c r="BM91" i="9"/>
  <c r="BO91" i="9"/>
  <c r="BN91" i="9"/>
  <c r="BO22" i="9"/>
  <c r="BN22" i="9"/>
  <c r="BM22" i="9"/>
  <c r="BM99" i="9"/>
  <c r="BN99" i="9"/>
  <c r="BO99" i="9"/>
  <c r="BM116" i="9"/>
  <c r="BO36" i="9"/>
  <c r="BN116" i="9"/>
  <c r="BN36" i="9"/>
  <c r="BO116" i="9"/>
  <c r="BM36" i="9"/>
  <c r="BM7" i="9"/>
  <c r="BO7" i="9"/>
  <c r="BN7" i="9"/>
  <c r="BN35" i="9"/>
  <c r="BO127" i="9"/>
  <c r="BM35" i="9"/>
  <c r="BN127" i="9"/>
  <c r="BO35" i="9"/>
  <c r="BM127" i="9"/>
  <c r="BM72" i="9"/>
  <c r="BN72" i="9"/>
  <c r="BO72" i="9"/>
  <c r="BO90" i="9"/>
  <c r="BN101" i="9"/>
  <c r="BM90" i="9"/>
  <c r="BO101" i="9"/>
  <c r="BN90" i="9"/>
  <c r="BM101" i="9"/>
  <c r="BN10" i="9"/>
  <c r="BO46" i="9"/>
  <c r="BO10" i="9"/>
  <c r="BM46" i="9"/>
  <c r="BM10" i="9"/>
  <c r="BN46" i="9"/>
  <c r="BN21" i="9"/>
  <c r="BN57" i="9"/>
  <c r="BM21" i="9"/>
  <c r="BM57" i="9"/>
  <c r="BO21" i="9"/>
  <c r="BO57" i="9"/>
  <c r="BO106" i="9"/>
  <c r="BM106" i="9"/>
  <c r="BN106" i="9"/>
  <c r="BM62" i="9"/>
  <c r="BN80" i="9"/>
  <c r="BN62" i="9"/>
  <c r="BM80" i="9"/>
  <c r="BO62" i="9"/>
  <c r="BO80" i="9"/>
  <c r="BM14" i="9"/>
  <c r="BN14" i="9"/>
  <c r="BO14" i="9"/>
  <c r="BO23" i="9"/>
  <c r="BO12" i="9"/>
  <c r="BM117" i="9"/>
  <c r="BN89" i="9"/>
  <c r="BN54" i="9"/>
  <c r="BN23" i="9"/>
  <c r="BN12" i="9"/>
  <c r="BN117" i="9"/>
  <c r="BO89" i="9"/>
  <c r="BO34" i="9"/>
  <c r="BM23" i="9"/>
  <c r="BM12" i="9"/>
  <c r="BO117" i="9"/>
  <c r="BM89" i="9"/>
  <c r="BO3" i="9"/>
  <c r="BN3" i="9"/>
  <c r="BM34" i="9"/>
  <c r="BO54" i="9"/>
  <c r="BM3" i="9"/>
  <c r="BN34" i="9"/>
  <c r="BM54" i="9"/>
  <c r="BN94" i="9"/>
  <c r="BN73" i="9"/>
  <c r="BM94" i="9"/>
  <c r="BM73" i="9"/>
  <c r="BO94" i="9"/>
  <c r="BO73" i="9"/>
  <c r="BM24" i="9"/>
  <c r="BO24" i="9"/>
  <c r="BN24" i="9"/>
  <c r="BO43" i="9"/>
  <c r="BO64" i="9"/>
  <c r="BM60" i="9"/>
  <c r="BM70" i="9"/>
  <c r="BN43" i="9"/>
  <c r="BM64" i="9"/>
  <c r="BO60" i="9"/>
  <c r="BM43" i="9"/>
  <c r="BN64" i="9"/>
  <c r="BN60" i="9"/>
  <c r="BO53" i="9"/>
  <c r="BM53" i="9"/>
  <c r="BO39" i="9"/>
  <c r="BO70" i="9"/>
  <c r="BM39" i="9"/>
  <c r="BN53" i="9"/>
  <c r="BN39" i="9"/>
  <c r="BN70" i="9"/>
  <c r="BM123" i="9"/>
  <c r="BM18" i="9"/>
  <c r="BN123" i="9"/>
  <c r="BO18" i="9"/>
  <c r="BO123" i="9"/>
  <c r="BN18" i="9"/>
  <c r="BN109" i="9"/>
  <c r="BM74" i="9"/>
  <c r="BM109" i="9"/>
  <c r="BN74" i="9"/>
  <c r="BO109" i="9"/>
  <c r="BO74" i="9"/>
  <c r="BN65" i="9"/>
  <c r="BO121" i="9"/>
  <c r="BO65" i="9"/>
  <c r="BM121" i="9"/>
  <c r="BM65" i="9"/>
  <c r="BN121" i="9"/>
  <c r="BN29" i="9"/>
  <c r="BM29" i="9"/>
  <c r="BO29" i="9"/>
  <c r="BM77" i="9"/>
  <c r="BM40" i="9"/>
  <c r="BN77" i="9"/>
  <c r="BN40" i="9"/>
  <c r="BO77" i="9"/>
  <c r="BO40" i="9"/>
  <c r="BN95" i="9"/>
  <c r="BM95" i="9"/>
  <c r="BO4" i="9"/>
  <c r="BM4" i="9"/>
  <c r="BO95" i="9"/>
  <c r="BN4" i="9"/>
  <c r="BM15" i="9"/>
  <c r="BM100" i="9"/>
  <c r="BN51" i="9"/>
  <c r="BO15" i="9"/>
  <c r="BO100" i="9"/>
  <c r="BN15" i="9"/>
  <c r="BN100" i="9"/>
  <c r="BO51" i="9"/>
  <c r="BM51" i="9"/>
  <c r="BN56" i="9"/>
  <c r="BN8" i="9"/>
  <c r="BN68" i="9"/>
  <c r="BO56" i="9"/>
  <c r="BO8" i="9"/>
  <c r="BM56" i="9"/>
  <c r="BM8" i="9"/>
  <c r="BO68" i="9"/>
  <c r="BM68" i="9"/>
  <c r="BM110" i="9"/>
  <c r="BM42" i="9"/>
  <c r="BO42" i="9"/>
  <c r="BN42" i="9"/>
  <c r="Q244" i="9" l="1"/>
  <c r="R244" i="9"/>
  <c r="Q245" i="9"/>
  <c r="R245" i="9"/>
  <c r="R256" i="9"/>
  <c r="Q256" i="9"/>
  <c r="AD1" i="9" a="1"/>
  <c r="AD1" i="9" s="1"/>
  <c r="AN270" i="9" s="1"/>
  <c r="AI1" i="9" a="1"/>
  <c r="AI1" i="9" s="1"/>
  <c r="Q255" i="9"/>
  <c r="R255" i="9"/>
  <c r="R254" i="9"/>
  <c r="Q254" i="9"/>
  <c r="Q266" i="9"/>
  <c r="R266" i="9"/>
  <c r="BN2" i="9"/>
  <c r="BQ3" i="9" s="1"/>
  <c r="BS1" i="9"/>
  <c r="BO2" i="9"/>
  <c r="BR56" i="9" s="1"/>
  <c r="BM2" i="9"/>
  <c r="BP14" i="9" s="1"/>
  <c r="R264" i="9"/>
  <c r="Q264" i="9"/>
  <c r="Q265" i="9"/>
  <c r="R265" i="9"/>
  <c r="Q246" i="9"/>
  <c r="R246" i="9"/>
  <c r="BR104" i="9" l="1"/>
  <c r="BR109" i="9"/>
  <c r="BR26" i="9"/>
  <c r="BR24" i="9"/>
  <c r="BR64" i="9"/>
  <c r="BP37" i="9"/>
  <c r="BR8" i="9"/>
  <c r="BR68" i="9"/>
  <c r="BR116" i="9"/>
  <c r="BR124" i="9"/>
  <c r="BR9" i="9"/>
  <c r="BR127" i="9"/>
  <c r="BR19" i="9"/>
  <c r="BR36" i="9"/>
  <c r="BR120" i="9"/>
  <c r="BR31" i="9"/>
  <c r="BR21" i="9"/>
  <c r="BR48" i="9"/>
  <c r="BR35" i="9"/>
  <c r="BR46" i="9"/>
  <c r="BR81" i="9"/>
  <c r="BR125" i="9"/>
  <c r="BQ43" i="9"/>
  <c r="BR5" i="9"/>
  <c r="BR11" i="9"/>
  <c r="BR70" i="9"/>
  <c r="BQ108" i="9"/>
  <c r="BQ56" i="9"/>
  <c r="BQ63" i="9"/>
  <c r="BR119" i="9"/>
  <c r="BR6" i="9"/>
  <c r="BP78" i="9"/>
  <c r="BP11" i="9"/>
  <c r="BQ26" i="9"/>
  <c r="BP48" i="9"/>
  <c r="BP27" i="9"/>
  <c r="BP103" i="9"/>
  <c r="BP80" i="9"/>
  <c r="BQ124" i="9"/>
  <c r="BR73" i="9"/>
  <c r="BP39" i="9"/>
  <c r="BR112" i="9"/>
  <c r="BQ86" i="9"/>
  <c r="BQ126" i="9"/>
  <c r="BQ116" i="9"/>
  <c r="BQ82" i="9"/>
  <c r="BQ70" i="9"/>
  <c r="BQ117" i="9"/>
  <c r="BQ5" i="9"/>
  <c r="BQ92" i="9"/>
  <c r="BQ25" i="9"/>
  <c r="BQ71" i="9"/>
  <c r="BQ14" i="9"/>
  <c r="BQ75" i="9"/>
  <c r="BQ59" i="9"/>
  <c r="BQ34" i="9"/>
  <c r="BQ37" i="9"/>
  <c r="BQ67" i="9"/>
  <c r="BR61" i="9"/>
  <c r="BQ18" i="9"/>
  <c r="BQ127" i="9"/>
  <c r="BR77" i="9"/>
  <c r="BQ7" i="9"/>
  <c r="BQ11" i="9"/>
  <c r="BQ69" i="9"/>
  <c r="BQ19" i="9"/>
  <c r="BQ54" i="9"/>
  <c r="BQ12" i="9"/>
  <c r="BQ119" i="9"/>
  <c r="BQ125" i="9"/>
  <c r="BQ115" i="9"/>
  <c r="BQ61" i="9"/>
  <c r="BQ51" i="9"/>
  <c r="BP4" i="9"/>
  <c r="BQ42" i="9"/>
  <c r="BQ32" i="9"/>
  <c r="BQ23" i="9"/>
  <c r="BQ22" i="9"/>
  <c r="BQ48" i="9"/>
  <c r="BQ97" i="9"/>
  <c r="BQ72" i="9"/>
  <c r="BQ73" i="9"/>
  <c r="BQ83" i="9"/>
  <c r="BQ65" i="9"/>
  <c r="BQ122" i="9"/>
  <c r="BQ20" i="9"/>
  <c r="BQ9" i="9"/>
  <c r="BQ98" i="9"/>
  <c r="BR15" i="9"/>
  <c r="BQ99" i="9"/>
  <c r="BQ80" i="9"/>
  <c r="BQ39" i="9"/>
  <c r="BQ21" i="9"/>
  <c r="BQ47" i="9"/>
  <c r="BQ112" i="9"/>
  <c r="BQ90" i="9"/>
  <c r="BQ85" i="9"/>
  <c r="BQ40" i="9"/>
  <c r="BQ103" i="9"/>
  <c r="BQ96" i="9"/>
  <c r="BQ8" i="9"/>
  <c r="BQ45" i="9"/>
  <c r="BQ111" i="9"/>
  <c r="BQ46" i="9"/>
  <c r="BR78" i="9"/>
  <c r="BP56" i="9"/>
  <c r="BP33" i="9"/>
  <c r="BQ91" i="9"/>
  <c r="BR23" i="9"/>
  <c r="BQ16" i="9"/>
  <c r="BR103" i="9"/>
  <c r="BQ88" i="9"/>
  <c r="BP55" i="9"/>
  <c r="BP65" i="9"/>
  <c r="BP104" i="9"/>
  <c r="BP20" i="9"/>
  <c r="BR76" i="9"/>
  <c r="BQ15" i="9"/>
  <c r="BQ66" i="9"/>
  <c r="BP38" i="9"/>
  <c r="BP86" i="9"/>
  <c r="BP67" i="9"/>
  <c r="BP70" i="9"/>
  <c r="BQ84" i="9"/>
  <c r="BQ28" i="9"/>
  <c r="BQ93" i="9"/>
  <c r="BQ89" i="9"/>
  <c r="BR92" i="9"/>
  <c r="BQ105" i="9"/>
  <c r="BQ120" i="9"/>
  <c r="BP53" i="9"/>
  <c r="BR22" i="9"/>
  <c r="BR38" i="9"/>
  <c r="BR100" i="9"/>
  <c r="BQ107" i="9"/>
  <c r="BQ41" i="9"/>
  <c r="BQ113" i="9"/>
  <c r="BP44" i="9"/>
  <c r="BQ60" i="9"/>
  <c r="BR47" i="9"/>
  <c r="BQ49" i="9"/>
  <c r="BR98" i="9"/>
  <c r="BQ104" i="9"/>
  <c r="BQ114" i="9"/>
  <c r="BP54" i="9"/>
  <c r="BQ33" i="9"/>
  <c r="BR44" i="9"/>
  <c r="BQ53" i="9"/>
  <c r="BQ64" i="9"/>
  <c r="BP122" i="9"/>
  <c r="BQ35" i="9"/>
  <c r="BQ95" i="9"/>
  <c r="BP28" i="9"/>
  <c r="BR96" i="9"/>
  <c r="BR72" i="9"/>
  <c r="BR4" i="9"/>
  <c r="BQ52" i="9"/>
  <c r="BR117" i="9"/>
  <c r="BQ58" i="9"/>
  <c r="BR62" i="9"/>
  <c r="BQ106" i="9"/>
  <c r="BQ87" i="9"/>
  <c r="BQ31" i="9"/>
  <c r="BQ78" i="9"/>
  <c r="BQ100" i="9"/>
  <c r="BP121" i="9"/>
  <c r="BP2" i="9"/>
  <c r="BS3" i="9" s="1"/>
  <c r="BP88" i="9"/>
  <c r="BP101" i="9"/>
  <c r="BP12" i="9"/>
  <c r="BP124" i="9"/>
  <c r="BP127" i="9"/>
  <c r="BP112" i="9"/>
  <c r="BP72" i="9"/>
  <c r="BR52" i="9"/>
  <c r="BR10" i="9"/>
  <c r="BP109" i="9"/>
  <c r="BR111" i="9"/>
  <c r="BP107" i="9"/>
  <c r="BR94" i="9"/>
  <c r="BR86" i="9"/>
  <c r="BP47" i="9"/>
  <c r="BP69" i="9"/>
  <c r="BR128" i="9"/>
  <c r="BP49" i="9"/>
  <c r="BP114" i="9"/>
  <c r="BP96" i="9"/>
  <c r="BP98" i="9"/>
  <c r="BR34" i="9"/>
  <c r="BP93" i="9"/>
  <c r="BR7" i="9"/>
  <c r="BP43" i="9"/>
  <c r="BP30" i="9"/>
  <c r="BR89" i="9"/>
  <c r="BP115" i="9"/>
  <c r="BR32" i="9"/>
  <c r="BP52" i="9"/>
  <c r="BR91" i="9"/>
  <c r="BP10" i="9"/>
  <c r="BP34" i="9"/>
  <c r="BR123" i="9"/>
  <c r="BR51" i="9"/>
  <c r="BR67" i="9"/>
  <c r="BR66" i="9"/>
  <c r="BP123" i="9"/>
  <c r="BP102" i="9"/>
  <c r="BP89" i="9"/>
  <c r="BR95" i="9"/>
  <c r="BR30" i="9"/>
  <c r="BR3" i="9"/>
  <c r="BP82" i="9"/>
  <c r="BP31" i="9"/>
  <c r="BR113" i="9"/>
  <c r="BR122" i="9"/>
  <c r="BR93" i="9"/>
  <c r="BP120" i="9"/>
  <c r="BP35" i="9"/>
  <c r="BR14" i="9"/>
  <c r="BP64" i="9"/>
  <c r="BQ77" i="9"/>
  <c r="BQ128" i="9"/>
  <c r="BQ17" i="9"/>
  <c r="BR41" i="9"/>
  <c r="BQ44" i="9"/>
  <c r="BR106" i="9"/>
  <c r="BQ29" i="9"/>
  <c r="BP126" i="9"/>
  <c r="BR118" i="9"/>
  <c r="BQ50" i="9"/>
  <c r="BQ57" i="9"/>
  <c r="BR121" i="9"/>
  <c r="BP19" i="9"/>
  <c r="BP22" i="9"/>
  <c r="BR29" i="9"/>
  <c r="BP85" i="9"/>
  <c r="BR84" i="9"/>
  <c r="BP79" i="9"/>
  <c r="BP117" i="9"/>
  <c r="BQ81" i="9"/>
  <c r="BQ55" i="9"/>
  <c r="BQ6" i="9"/>
  <c r="BP118" i="9"/>
  <c r="BQ27" i="9"/>
  <c r="BP97" i="9"/>
  <c r="BQ36" i="9"/>
  <c r="BP62" i="9"/>
  <c r="BP24" i="9"/>
  <c r="BP77" i="9"/>
  <c r="BR83" i="9"/>
  <c r="BQ76" i="9"/>
  <c r="BQ38" i="9"/>
  <c r="BQ4" i="9"/>
  <c r="BR85" i="9"/>
  <c r="BR115" i="9"/>
  <c r="BP111" i="9"/>
  <c r="BP32" i="9"/>
  <c r="BP16" i="9"/>
  <c r="BR13" i="9"/>
  <c r="BP91" i="9"/>
  <c r="BP46" i="9"/>
  <c r="BR18" i="9"/>
  <c r="BP15" i="9"/>
  <c r="BP113" i="9"/>
  <c r="BP40" i="9"/>
  <c r="BP76" i="9"/>
  <c r="BP108" i="9"/>
  <c r="BP3" i="9"/>
  <c r="BR108" i="9"/>
  <c r="BR2" i="9"/>
  <c r="BU3" i="9" s="1"/>
  <c r="BR110" i="9"/>
  <c r="BR102" i="9"/>
  <c r="BR16" i="9"/>
  <c r="BP13" i="9"/>
  <c r="BR54" i="9"/>
  <c r="BP51" i="9"/>
  <c r="BR87" i="9"/>
  <c r="BP6" i="9"/>
  <c r="BR69" i="9"/>
  <c r="BP7" i="9"/>
  <c r="BR43" i="9"/>
  <c r="BP8" i="9"/>
  <c r="BR71" i="9"/>
  <c r="BR65" i="9"/>
  <c r="BP92" i="9"/>
  <c r="BR105" i="9"/>
  <c r="BP66" i="9"/>
  <c r="BR101" i="9"/>
  <c r="BR82" i="9"/>
  <c r="BR28" i="9"/>
  <c r="BR33" i="9"/>
  <c r="BP41" i="9"/>
  <c r="BR59" i="9"/>
  <c r="BP125" i="9"/>
  <c r="BR53" i="9"/>
  <c r="BP95" i="9"/>
  <c r="BR37" i="9"/>
  <c r="BR107" i="9"/>
  <c r="BP116" i="9"/>
  <c r="BP73" i="9"/>
  <c r="BP84" i="9"/>
  <c r="BR79" i="9"/>
  <c r="BP45" i="9"/>
  <c r="BP106" i="9"/>
  <c r="BP74" i="9"/>
  <c r="BP17" i="9"/>
  <c r="BP26" i="9"/>
  <c r="BP21" i="9"/>
  <c r="BR40" i="9"/>
  <c r="BP87" i="9"/>
  <c r="BR25" i="9"/>
  <c r="BP63" i="9"/>
  <c r="BP50" i="9"/>
  <c r="BR99" i="9"/>
  <c r="BR57" i="9"/>
  <c r="BP94" i="9"/>
  <c r="BR74" i="9"/>
  <c r="BP42" i="9"/>
  <c r="BR126" i="9"/>
  <c r="BP119" i="9"/>
  <c r="BP71" i="9"/>
  <c r="BR39" i="9"/>
  <c r="BR42" i="9"/>
  <c r="BR88" i="9"/>
  <c r="BR75" i="9"/>
  <c r="BP5" i="9"/>
  <c r="BP59" i="9"/>
  <c r="BP23" i="9"/>
  <c r="BP100" i="9"/>
  <c r="BR114" i="9"/>
  <c r="BR58" i="9"/>
  <c r="BR90" i="9"/>
  <c r="BR60" i="9"/>
  <c r="BR17" i="9"/>
  <c r="BR12" i="9"/>
  <c r="BP29" i="9"/>
  <c r="BP61" i="9"/>
  <c r="BR80" i="9"/>
  <c r="BP68" i="9"/>
  <c r="BQ123" i="9"/>
  <c r="BQ2" i="9"/>
  <c r="BT3" i="9" s="1"/>
  <c r="BT4" i="9" s="1"/>
  <c r="BQ110" i="9"/>
  <c r="BR55" i="9"/>
  <c r="BQ30" i="9"/>
  <c r="BQ118" i="9"/>
  <c r="BR27" i="9"/>
  <c r="BR97" i="9"/>
  <c r="BP36" i="9"/>
  <c r="BQ62" i="9"/>
  <c r="BQ24" i="9"/>
  <c r="BQ121" i="9"/>
  <c r="BP128" i="9"/>
  <c r="BR49" i="9"/>
  <c r="BQ79" i="9"/>
  <c r="BR45" i="9"/>
  <c r="BQ10" i="9"/>
  <c r="BQ109" i="9"/>
  <c r="BP105" i="9"/>
  <c r="BQ13" i="9"/>
  <c r="BQ101" i="9"/>
  <c r="BP18" i="9"/>
  <c r="BP75" i="9"/>
  <c r="BR20" i="9"/>
  <c r="BP60" i="9"/>
  <c r="BP83" i="9"/>
  <c r="BP81" i="9"/>
  <c r="BP58" i="9"/>
  <c r="BP90" i="9"/>
  <c r="BQ68" i="9"/>
  <c r="BP9" i="9"/>
  <c r="BQ102" i="9"/>
  <c r="BP25" i="9"/>
  <c r="BR63" i="9"/>
  <c r="BR50" i="9"/>
  <c r="BP99" i="9"/>
  <c r="BP57" i="9"/>
  <c r="BQ94" i="9"/>
  <c r="BQ74" i="9"/>
  <c r="BP110" i="9"/>
  <c r="BU4" i="9" l="1"/>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T5" i="9"/>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247" i="9" l="1"/>
  <c r="T247" i="9" s="1"/>
  <c r="N25" i="9"/>
  <c r="N267" i="9"/>
  <c r="N257" i="9"/>
  <c r="N262" i="9"/>
  <c r="N243" i="9"/>
  <c r="N263" i="9"/>
  <c r="N253" i="9"/>
  <c r="N252" i="9"/>
  <c r="N242" i="9"/>
  <c r="N268" i="9"/>
  <c r="N248" i="9"/>
  <c r="N258" i="9"/>
  <c r="N249" i="9"/>
  <c r="N259" i="9"/>
  <c r="N269" i="9"/>
  <c r="N37" i="9"/>
  <c r="N287" i="9"/>
  <c r="N47" i="9"/>
  <c r="N102" i="9"/>
  <c r="N227" i="9"/>
  <c r="N197" i="9"/>
  <c r="N177" i="9"/>
  <c r="N117" i="9"/>
  <c r="N127" i="9"/>
  <c r="N207" i="9"/>
  <c r="N147" i="9"/>
  <c r="N67" i="9"/>
  <c r="N122" i="9"/>
  <c r="N307" i="9"/>
  <c r="N182" i="9"/>
  <c r="N93" i="9"/>
  <c r="N2" i="9"/>
  <c r="N17" i="9"/>
  <c r="N32" i="9"/>
  <c r="N277" i="9"/>
  <c r="N232" i="9"/>
  <c r="N302" i="9"/>
  <c r="N23" i="9"/>
  <c r="N157" i="9"/>
  <c r="N303" i="9"/>
  <c r="N107" i="9"/>
  <c r="N43" i="9"/>
  <c r="N173" i="9"/>
  <c r="N53" i="9"/>
  <c r="N202" i="9"/>
  <c r="N112" i="9"/>
  <c r="N132" i="9"/>
  <c r="N192" i="9"/>
  <c r="N83" i="9"/>
  <c r="N293" i="9"/>
  <c r="N283" i="9"/>
  <c r="N13" i="9"/>
  <c r="N92" i="9"/>
  <c r="N272" i="9"/>
  <c r="N73" i="9"/>
  <c r="N42" i="9"/>
  <c r="N152" i="9"/>
  <c r="N217" i="9"/>
  <c r="N172" i="9"/>
  <c r="N22" i="9"/>
  <c r="N143" i="9"/>
  <c r="N237" i="9"/>
  <c r="N133" i="9"/>
  <c r="N153" i="9"/>
  <c r="N233" i="9"/>
  <c r="N77" i="9"/>
  <c r="N137" i="9"/>
  <c r="N223" i="9"/>
  <c r="N72" i="9"/>
  <c r="N7" i="9"/>
  <c r="N97" i="9"/>
  <c r="N213" i="9"/>
  <c r="N82" i="9"/>
  <c r="N222" i="9"/>
  <c r="N167" i="9"/>
  <c r="N212" i="9"/>
  <c r="N103" i="9"/>
  <c r="N273" i="9"/>
  <c r="N63" i="9"/>
  <c r="N193" i="9"/>
  <c r="N282" i="9"/>
  <c r="N162" i="9"/>
  <c r="N113" i="9"/>
  <c r="N297" i="9"/>
  <c r="N12" i="9"/>
  <c r="N203" i="9"/>
  <c r="N57" i="9"/>
  <c r="N123" i="9"/>
  <c r="N27" i="9"/>
  <c r="N163" i="9"/>
  <c r="N62" i="9"/>
  <c r="N87" i="9"/>
  <c r="N142" i="9"/>
  <c r="N292" i="9"/>
  <c r="N187" i="9"/>
  <c r="N3" i="9"/>
  <c r="N183" i="9"/>
  <c r="N52" i="9"/>
  <c r="N33" i="9"/>
  <c r="N169" i="9"/>
  <c r="N129" i="9"/>
  <c r="N279" i="9"/>
  <c r="N199" i="9"/>
  <c r="N29" i="9"/>
  <c r="N299" i="9"/>
  <c r="N159" i="9"/>
  <c r="N149" i="9"/>
  <c r="N19" i="9"/>
  <c r="N229" i="9"/>
  <c r="N239" i="9"/>
  <c r="N49" i="9"/>
  <c r="N209" i="9"/>
  <c r="N79" i="9"/>
  <c r="N119" i="9"/>
  <c r="N309" i="9"/>
  <c r="N189" i="9"/>
  <c r="N139" i="9"/>
  <c r="N39" i="9"/>
  <c r="N69" i="9"/>
  <c r="N289" i="9"/>
  <c r="N179" i="9"/>
  <c r="N9" i="9"/>
  <c r="N59" i="9"/>
  <c r="N219" i="9"/>
  <c r="N109" i="9"/>
  <c r="N89" i="9"/>
  <c r="N99" i="9"/>
  <c r="N138" i="9"/>
  <c r="N78" i="9"/>
  <c r="N298" i="9"/>
  <c r="N178" i="9"/>
  <c r="N218" i="9"/>
  <c r="N58" i="9"/>
  <c r="N108" i="9"/>
  <c r="N278" i="9"/>
  <c r="N18" i="9"/>
  <c r="N8" i="9"/>
  <c r="N168" i="9"/>
  <c r="N118" i="9"/>
  <c r="N228" i="9"/>
  <c r="N48" i="9"/>
  <c r="N98" i="9"/>
  <c r="N198" i="9"/>
  <c r="N28" i="9"/>
  <c r="N308" i="9"/>
  <c r="N288" i="9"/>
  <c r="N158" i="9"/>
  <c r="N38" i="9"/>
  <c r="N88" i="9"/>
  <c r="N68" i="9"/>
  <c r="N208" i="9"/>
  <c r="N238" i="9"/>
  <c r="N148" i="9"/>
  <c r="N188" i="9"/>
  <c r="N128" i="9"/>
  <c r="P247" i="9" l="1"/>
  <c r="R247" i="9" s="1"/>
  <c r="S247" i="9"/>
  <c r="T25" i="9"/>
  <c r="P25" i="9"/>
  <c r="S25" i="9"/>
  <c r="T262" i="9"/>
  <c r="P262" i="9"/>
  <c r="S262" i="9"/>
  <c r="T257" i="9"/>
  <c r="P257" i="9"/>
  <c r="S257" i="9"/>
  <c r="T267" i="9"/>
  <c r="P267" i="9"/>
  <c r="S267" i="9"/>
  <c r="T268" i="9"/>
  <c r="S268" i="9"/>
  <c r="P268" i="9"/>
  <c r="T242" i="9"/>
  <c r="S242" i="9"/>
  <c r="P242" i="9"/>
  <c r="T259" i="9"/>
  <c r="S259" i="9"/>
  <c r="P259" i="9"/>
  <c r="T252" i="9"/>
  <c r="P252" i="9"/>
  <c r="S252" i="9"/>
  <c r="T249" i="9"/>
  <c r="P249" i="9"/>
  <c r="S249" i="9"/>
  <c r="T253" i="9"/>
  <c r="S253" i="9"/>
  <c r="P253" i="9"/>
  <c r="T258" i="9"/>
  <c r="S258" i="9"/>
  <c r="P258" i="9"/>
  <c r="T263" i="9"/>
  <c r="P263" i="9"/>
  <c r="S263" i="9"/>
  <c r="T269" i="9"/>
  <c r="S269" i="9"/>
  <c r="P269" i="9"/>
  <c r="T248" i="9"/>
  <c r="S248" i="9"/>
  <c r="P248" i="9"/>
  <c r="T243" i="9"/>
  <c r="S243" i="9"/>
  <c r="P243" i="9"/>
  <c r="S197" i="9"/>
  <c r="P197" i="9"/>
  <c r="T197" i="9"/>
  <c r="S227" i="9"/>
  <c r="P227" i="9"/>
  <c r="T227" i="9"/>
  <c r="T102" i="9"/>
  <c r="P102" i="9"/>
  <c r="S102" i="9"/>
  <c r="S47" i="9"/>
  <c r="P47" i="9"/>
  <c r="T47" i="9"/>
  <c r="P287" i="9"/>
  <c r="T287" i="9"/>
  <c r="S287" i="9"/>
  <c r="T37" i="9"/>
  <c r="S37" i="9"/>
  <c r="P37" i="9"/>
  <c r="S67" i="9"/>
  <c r="T67" i="9"/>
  <c r="P67" i="9"/>
  <c r="P147" i="9"/>
  <c r="S147" i="9"/>
  <c r="T147" i="9"/>
  <c r="T207" i="9"/>
  <c r="S207" i="9"/>
  <c r="P207" i="9"/>
  <c r="T127" i="9"/>
  <c r="S127" i="9"/>
  <c r="P127" i="9"/>
  <c r="P307" i="9"/>
  <c r="S307" i="9"/>
  <c r="T307" i="9"/>
  <c r="S117" i="9"/>
  <c r="P117" i="9"/>
  <c r="T117" i="9"/>
  <c r="P122" i="9"/>
  <c r="S122" i="9"/>
  <c r="T122" i="9"/>
  <c r="T177" i="9"/>
  <c r="S177" i="9"/>
  <c r="P177" i="9"/>
  <c r="P128" i="9"/>
  <c r="S128" i="9"/>
  <c r="T128" i="9"/>
  <c r="T8" i="9"/>
  <c r="P8" i="9"/>
  <c r="S8" i="9"/>
  <c r="P79" i="9"/>
  <c r="S79" i="9"/>
  <c r="T79" i="9"/>
  <c r="T129" i="9"/>
  <c r="S129" i="9"/>
  <c r="P129" i="9"/>
  <c r="T97" i="9"/>
  <c r="P97" i="9"/>
  <c r="S97" i="9"/>
  <c r="T132" i="9"/>
  <c r="P132" i="9"/>
  <c r="S132" i="9"/>
  <c r="S38" i="9"/>
  <c r="P38" i="9"/>
  <c r="T38" i="9"/>
  <c r="S219" i="9"/>
  <c r="P219" i="9"/>
  <c r="T219" i="9"/>
  <c r="S169" i="9"/>
  <c r="P169" i="9"/>
  <c r="T169" i="9"/>
  <c r="T7" i="9"/>
  <c r="P7" i="9"/>
  <c r="S7" i="9"/>
  <c r="S112" i="9"/>
  <c r="T112" i="9"/>
  <c r="P112" i="9"/>
  <c r="P148" i="9"/>
  <c r="S148" i="9"/>
  <c r="T148" i="9"/>
  <c r="P158" i="9"/>
  <c r="T158" i="9"/>
  <c r="S158" i="9"/>
  <c r="P48" i="9"/>
  <c r="S48" i="9"/>
  <c r="T48" i="9"/>
  <c r="S278" i="9"/>
  <c r="T278" i="9"/>
  <c r="P278" i="9"/>
  <c r="P78" i="9"/>
  <c r="T78" i="9"/>
  <c r="S78" i="9"/>
  <c r="S59" i="9"/>
  <c r="P59" i="9"/>
  <c r="T59" i="9"/>
  <c r="T139" i="9"/>
  <c r="P139" i="9"/>
  <c r="S139" i="9"/>
  <c r="S49" i="9"/>
  <c r="P49" i="9"/>
  <c r="T49" i="9"/>
  <c r="P299" i="9"/>
  <c r="T299" i="9"/>
  <c r="S299" i="9"/>
  <c r="S33" i="9"/>
  <c r="P33" i="9"/>
  <c r="T33" i="9"/>
  <c r="T142" i="9"/>
  <c r="S142" i="9"/>
  <c r="P142" i="9"/>
  <c r="P57" i="9"/>
  <c r="T57" i="9"/>
  <c r="S57" i="9"/>
  <c r="T282" i="9"/>
  <c r="P282" i="9"/>
  <c r="S282" i="9"/>
  <c r="S167" i="9"/>
  <c r="T167" i="9"/>
  <c r="P167" i="9"/>
  <c r="P72" i="9"/>
  <c r="S72" i="9"/>
  <c r="T72" i="9"/>
  <c r="S133" i="9"/>
  <c r="T133" i="9"/>
  <c r="P133" i="9"/>
  <c r="P152" i="9"/>
  <c r="S152" i="9"/>
  <c r="T152" i="9"/>
  <c r="S283" i="9"/>
  <c r="P283" i="9"/>
  <c r="T283" i="9"/>
  <c r="S202" i="9"/>
  <c r="T202" i="9"/>
  <c r="P202" i="9"/>
  <c r="T157" i="9"/>
  <c r="S157" i="9"/>
  <c r="P157" i="9"/>
  <c r="P17" i="9"/>
  <c r="S17" i="9"/>
  <c r="T17" i="9"/>
  <c r="T178" i="9"/>
  <c r="S178" i="9"/>
  <c r="P178" i="9"/>
  <c r="T149" i="9"/>
  <c r="S149" i="9"/>
  <c r="P149" i="9"/>
  <c r="S113" i="9"/>
  <c r="P113" i="9"/>
  <c r="T113" i="9"/>
  <c r="T172" i="9"/>
  <c r="P172" i="9"/>
  <c r="S172" i="9"/>
  <c r="S277" i="9"/>
  <c r="T277" i="9"/>
  <c r="P277" i="9"/>
  <c r="S18" i="9"/>
  <c r="P18" i="9"/>
  <c r="T18" i="9"/>
  <c r="S209" i="9"/>
  <c r="T209" i="9"/>
  <c r="P209" i="9"/>
  <c r="T123" i="9"/>
  <c r="S123" i="9"/>
  <c r="P123" i="9"/>
  <c r="P153" i="9"/>
  <c r="S153" i="9"/>
  <c r="T153" i="9"/>
  <c r="T303" i="9"/>
  <c r="S303" i="9"/>
  <c r="P303" i="9"/>
  <c r="T238" i="9"/>
  <c r="P238" i="9"/>
  <c r="S238" i="9"/>
  <c r="P288" i="9"/>
  <c r="S288" i="9"/>
  <c r="T288" i="9"/>
  <c r="T228" i="9"/>
  <c r="S228" i="9"/>
  <c r="P228" i="9"/>
  <c r="S108" i="9"/>
  <c r="P108" i="9"/>
  <c r="T108" i="9"/>
  <c r="P138" i="9"/>
  <c r="T138" i="9"/>
  <c r="S138" i="9"/>
  <c r="P9" i="9"/>
  <c r="T9" i="9"/>
  <c r="S9" i="9"/>
  <c r="P189" i="9"/>
  <c r="S189" i="9"/>
  <c r="T189" i="9"/>
  <c r="S239" i="9"/>
  <c r="P239" i="9"/>
  <c r="T239" i="9"/>
  <c r="P29" i="9"/>
  <c r="T29" i="9"/>
  <c r="S29" i="9"/>
  <c r="T52" i="9"/>
  <c r="S52" i="9"/>
  <c r="P52" i="9"/>
  <c r="P87" i="9"/>
  <c r="S87" i="9"/>
  <c r="T87" i="9"/>
  <c r="T203" i="9"/>
  <c r="P203" i="9"/>
  <c r="S203" i="9"/>
  <c r="P193" i="9"/>
  <c r="T193" i="9"/>
  <c r="S193" i="9"/>
  <c r="P222" i="9"/>
  <c r="S222" i="9"/>
  <c r="T222" i="9"/>
  <c r="S223" i="9"/>
  <c r="T223" i="9"/>
  <c r="P223" i="9"/>
  <c r="S237" i="9"/>
  <c r="T237" i="9"/>
  <c r="P237" i="9"/>
  <c r="S42" i="9"/>
  <c r="T42" i="9"/>
  <c r="P42" i="9"/>
  <c r="T293" i="9"/>
  <c r="S293" i="9"/>
  <c r="P293" i="9"/>
  <c r="P53" i="9"/>
  <c r="T53" i="9"/>
  <c r="S53" i="9"/>
  <c r="S23" i="9"/>
  <c r="T23" i="9"/>
  <c r="P23" i="9"/>
  <c r="AT19" i="9"/>
  <c r="T2" i="9"/>
  <c r="AT20" i="9"/>
  <c r="S2" i="9"/>
  <c r="P2" i="9"/>
  <c r="AT21" i="9"/>
  <c r="S198" i="9"/>
  <c r="P198" i="9"/>
  <c r="T198" i="9"/>
  <c r="P69" i="9"/>
  <c r="S69" i="9"/>
  <c r="T69" i="9"/>
  <c r="P27" i="9"/>
  <c r="S27" i="9"/>
  <c r="T27" i="9"/>
  <c r="T233" i="9"/>
  <c r="P233" i="9"/>
  <c r="S233" i="9"/>
  <c r="P92" i="9"/>
  <c r="T92" i="9"/>
  <c r="S92" i="9"/>
  <c r="T188" i="9"/>
  <c r="P188" i="9"/>
  <c r="S188" i="9"/>
  <c r="T298" i="9"/>
  <c r="S298" i="9"/>
  <c r="P298" i="9"/>
  <c r="P159" i="9"/>
  <c r="S159" i="9"/>
  <c r="T159" i="9"/>
  <c r="S162" i="9"/>
  <c r="P162" i="9"/>
  <c r="T162" i="9"/>
  <c r="P217" i="9"/>
  <c r="T217" i="9"/>
  <c r="S217" i="9"/>
  <c r="P32" i="9"/>
  <c r="T32" i="9"/>
  <c r="S32" i="9"/>
  <c r="T308" i="9"/>
  <c r="S308" i="9"/>
  <c r="P308" i="9"/>
  <c r="P118" i="9"/>
  <c r="S118" i="9"/>
  <c r="T118" i="9"/>
  <c r="S58" i="9"/>
  <c r="T58" i="9"/>
  <c r="P58" i="9"/>
  <c r="S99" i="9"/>
  <c r="P99" i="9"/>
  <c r="T99" i="9"/>
  <c r="S179" i="9"/>
  <c r="P179" i="9"/>
  <c r="T179" i="9"/>
  <c r="P309" i="9"/>
  <c r="T309" i="9"/>
  <c r="S309" i="9"/>
  <c r="P229" i="9"/>
  <c r="T229" i="9"/>
  <c r="S229" i="9"/>
  <c r="P199" i="9"/>
  <c r="T199" i="9"/>
  <c r="S199" i="9"/>
  <c r="P183" i="9"/>
  <c r="S183" i="9"/>
  <c r="T183" i="9"/>
  <c r="S62" i="9"/>
  <c r="P62" i="9"/>
  <c r="T62" i="9"/>
  <c r="P12" i="9"/>
  <c r="T12" i="9"/>
  <c r="S12" i="9"/>
  <c r="S63" i="9"/>
  <c r="P63" i="9"/>
  <c r="T63" i="9"/>
  <c r="P82" i="9"/>
  <c r="S82" i="9"/>
  <c r="T82" i="9"/>
  <c r="T137" i="9"/>
  <c r="S137" i="9"/>
  <c r="P137" i="9"/>
  <c r="T143" i="9"/>
  <c r="P143" i="9"/>
  <c r="S143" i="9"/>
  <c r="P73" i="9"/>
  <c r="S73" i="9"/>
  <c r="T73" i="9"/>
  <c r="P83" i="9"/>
  <c r="S83" i="9"/>
  <c r="T83" i="9"/>
  <c r="T173" i="9"/>
  <c r="S173" i="9"/>
  <c r="P173" i="9"/>
  <c r="T302" i="9"/>
  <c r="S302" i="9"/>
  <c r="P302" i="9"/>
  <c r="P93" i="9"/>
  <c r="S93" i="9"/>
  <c r="T93" i="9"/>
  <c r="T88" i="9"/>
  <c r="P88" i="9"/>
  <c r="S88" i="9"/>
  <c r="P109" i="9"/>
  <c r="T109" i="9"/>
  <c r="S109" i="9"/>
  <c r="P187" i="9"/>
  <c r="T187" i="9"/>
  <c r="S187" i="9"/>
  <c r="S103" i="9"/>
  <c r="T103" i="9"/>
  <c r="P103" i="9"/>
  <c r="T107" i="9"/>
  <c r="P107" i="9"/>
  <c r="S107" i="9"/>
  <c r="T98" i="9"/>
  <c r="P98" i="9"/>
  <c r="S98" i="9"/>
  <c r="S39" i="9"/>
  <c r="P39" i="9"/>
  <c r="T39" i="9"/>
  <c r="P292" i="9"/>
  <c r="T292" i="9"/>
  <c r="S292" i="9"/>
  <c r="P212" i="9"/>
  <c r="S212" i="9"/>
  <c r="T212" i="9"/>
  <c r="P13" i="9"/>
  <c r="T13" i="9"/>
  <c r="S13" i="9"/>
  <c r="P208" i="9"/>
  <c r="T208" i="9"/>
  <c r="S208" i="9"/>
  <c r="P68" i="9"/>
  <c r="S68" i="9"/>
  <c r="T68" i="9"/>
  <c r="T28" i="9"/>
  <c r="S28" i="9"/>
  <c r="P28" i="9"/>
  <c r="P168" i="9"/>
  <c r="S168" i="9"/>
  <c r="T168" i="9"/>
  <c r="S218" i="9"/>
  <c r="T218" i="9"/>
  <c r="P218" i="9"/>
  <c r="P89" i="9"/>
  <c r="T89" i="9"/>
  <c r="S89" i="9"/>
  <c r="T289" i="9"/>
  <c r="P289" i="9"/>
  <c r="S289" i="9"/>
  <c r="T119" i="9"/>
  <c r="S119" i="9"/>
  <c r="P119" i="9"/>
  <c r="S19" i="9"/>
  <c r="P19" i="9"/>
  <c r="T19" i="9"/>
  <c r="P279" i="9"/>
  <c r="S279" i="9"/>
  <c r="T279" i="9"/>
  <c r="S3" i="9"/>
  <c r="P3" i="9"/>
  <c r="T3" i="9"/>
  <c r="S163" i="9"/>
  <c r="P163" i="9"/>
  <c r="T163" i="9"/>
  <c r="T297" i="9"/>
  <c r="P297" i="9"/>
  <c r="S297" i="9"/>
  <c r="T273" i="9"/>
  <c r="P273" i="9"/>
  <c r="S273" i="9"/>
  <c r="S213" i="9"/>
  <c r="T213" i="9"/>
  <c r="P213" i="9"/>
  <c r="S77" i="9"/>
  <c r="T77" i="9"/>
  <c r="P77" i="9"/>
  <c r="P22" i="9"/>
  <c r="T22" i="9"/>
  <c r="S22" i="9"/>
  <c r="P272" i="9"/>
  <c r="T272" i="9"/>
  <c r="S272" i="9"/>
  <c r="T192" i="9"/>
  <c r="P192" i="9"/>
  <c r="S192" i="9"/>
  <c r="P43" i="9"/>
  <c r="S43" i="9"/>
  <c r="T43" i="9"/>
  <c r="S232" i="9"/>
  <c r="T232" i="9"/>
  <c r="P232" i="9"/>
  <c r="P182" i="9"/>
  <c r="S182" i="9"/>
  <c r="T182" i="9"/>
  <c r="Q247" i="9" l="1"/>
  <c r="Q25" i="9"/>
  <c r="R25" i="9"/>
  <c r="R257" i="9"/>
  <c r="Q257" i="9"/>
  <c r="Q267" i="9"/>
  <c r="R267" i="9"/>
  <c r="R262" i="9"/>
  <c r="Q262" i="9"/>
  <c r="Q248" i="9"/>
  <c r="R248" i="9"/>
  <c r="Q253" i="9"/>
  <c r="R253" i="9"/>
  <c r="R242" i="9"/>
  <c r="Q242" i="9"/>
  <c r="Q263" i="9"/>
  <c r="R263" i="9"/>
  <c r="R252" i="9"/>
  <c r="Q252" i="9"/>
  <c r="Q243" i="9"/>
  <c r="R243" i="9"/>
  <c r="Q269" i="9"/>
  <c r="R269" i="9"/>
  <c r="Q258" i="9"/>
  <c r="R258" i="9"/>
  <c r="R259" i="9"/>
  <c r="Q259" i="9"/>
  <c r="R268" i="9"/>
  <c r="Q268" i="9"/>
  <c r="R249" i="9"/>
  <c r="Q249" i="9"/>
  <c r="AV3" i="9"/>
  <c r="AV4" i="9"/>
  <c r="Q37" i="9"/>
  <c r="R37" i="9"/>
  <c r="R47" i="9"/>
  <c r="Q47" i="9"/>
  <c r="R227" i="9"/>
  <c r="Q227" i="9"/>
  <c r="AV14" i="9"/>
  <c r="R102" i="9"/>
  <c r="Q102" i="9"/>
  <c r="R197" i="9"/>
  <c r="Q197" i="9"/>
  <c r="Q287" i="9"/>
  <c r="R287" i="9"/>
  <c r="R177" i="9"/>
  <c r="Q177" i="9"/>
  <c r="R127" i="9"/>
  <c r="Q127" i="9"/>
  <c r="Q117" i="9"/>
  <c r="R117" i="9"/>
  <c r="R147" i="9"/>
  <c r="Q147" i="9"/>
  <c r="R207" i="9"/>
  <c r="Q207" i="9"/>
  <c r="Q67" i="9"/>
  <c r="R67" i="9"/>
  <c r="AV15" i="9"/>
  <c r="R122" i="9"/>
  <c r="Q122" i="9"/>
  <c r="R307" i="9"/>
  <c r="Q307" i="9"/>
  <c r="R23" i="9"/>
  <c r="Q23" i="9"/>
  <c r="Q293" i="9"/>
  <c r="R293" i="9"/>
  <c r="R237" i="9"/>
  <c r="Q237" i="9"/>
  <c r="Q52" i="9"/>
  <c r="R52" i="9"/>
  <c r="R303" i="9"/>
  <c r="Q303" i="9"/>
  <c r="Q123" i="9"/>
  <c r="R123" i="9"/>
  <c r="R149" i="9"/>
  <c r="Q149" i="9"/>
  <c r="R202" i="9"/>
  <c r="Q202" i="9"/>
  <c r="Q142" i="9"/>
  <c r="R142" i="9"/>
  <c r="R129" i="9"/>
  <c r="Q129" i="9"/>
  <c r="Q182" i="9"/>
  <c r="R182" i="9"/>
  <c r="Q272" i="9"/>
  <c r="R272" i="9"/>
  <c r="R89" i="9"/>
  <c r="Q89" i="9"/>
  <c r="R68" i="9"/>
  <c r="Q68" i="9"/>
  <c r="R93" i="9"/>
  <c r="Q93" i="9"/>
  <c r="R118" i="9"/>
  <c r="Q118" i="9"/>
  <c r="Q92" i="9"/>
  <c r="R92" i="9"/>
  <c r="R28" i="9"/>
  <c r="Q28" i="9"/>
  <c r="Q302" i="9"/>
  <c r="R302" i="9"/>
  <c r="R192" i="9"/>
  <c r="Q192" i="9"/>
  <c r="Q19" i="9"/>
  <c r="R19" i="9"/>
  <c r="R107" i="9"/>
  <c r="Q107" i="9"/>
  <c r="Q143" i="9"/>
  <c r="R143" i="9"/>
  <c r="R179" i="9"/>
  <c r="Q179" i="9"/>
  <c r="R188" i="9"/>
  <c r="Q188" i="9"/>
  <c r="R233" i="9"/>
  <c r="Q233" i="9"/>
  <c r="R2" i="9"/>
  <c r="Q2" i="9"/>
  <c r="Q203" i="9"/>
  <c r="R203" i="9"/>
  <c r="R239" i="9"/>
  <c r="Q239" i="9"/>
  <c r="Q108" i="9"/>
  <c r="R108" i="9"/>
  <c r="R18" i="9"/>
  <c r="Q18" i="9"/>
  <c r="Q172" i="9"/>
  <c r="R172" i="9"/>
  <c r="Q282" i="9"/>
  <c r="R282" i="9"/>
  <c r="R139" i="9"/>
  <c r="Q139" i="9"/>
  <c r="Q7" i="9"/>
  <c r="R7" i="9"/>
  <c r="Q219" i="9"/>
  <c r="R219" i="9"/>
  <c r="Q132" i="9"/>
  <c r="R132" i="9"/>
  <c r="Q8" i="9"/>
  <c r="R8" i="9"/>
  <c r="Q222" i="9"/>
  <c r="R222" i="9"/>
  <c r="R9" i="9"/>
  <c r="Q9" i="9"/>
  <c r="R288" i="9"/>
  <c r="Q288" i="9"/>
  <c r="Q17" i="9"/>
  <c r="R17" i="9"/>
  <c r="Q152" i="9"/>
  <c r="R152" i="9"/>
  <c r="R72" i="9"/>
  <c r="Q72" i="9"/>
  <c r="Q299" i="9"/>
  <c r="R299" i="9"/>
  <c r="R78" i="9"/>
  <c r="Q78" i="9"/>
  <c r="R48" i="9"/>
  <c r="Q48" i="9"/>
  <c r="R148" i="9"/>
  <c r="Q148" i="9"/>
  <c r="R42" i="9"/>
  <c r="Q42" i="9"/>
  <c r="R223" i="9"/>
  <c r="Q223" i="9"/>
  <c r="Q228" i="9"/>
  <c r="R228" i="9"/>
  <c r="Q209" i="9"/>
  <c r="R209" i="9"/>
  <c r="R277" i="9"/>
  <c r="Q277" i="9"/>
  <c r="Q178" i="9"/>
  <c r="R178" i="9"/>
  <c r="Q157" i="9"/>
  <c r="R157" i="9"/>
  <c r="R133" i="9"/>
  <c r="Q133" i="9"/>
  <c r="Q167" i="9"/>
  <c r="R167" i="9"/>
  <c r="Q278" i="9"/>
  <c r="R278" i="9"/>
  <c r="R112" i="9"/>
  <c r="Q112" i="9"/>
  <c r="Q43" i="9"/>
  <c r="R43" i="9"/>
  <c r="R279" i="9"/>
  <c r="Q279" i="9"/>
  <c r="Q168" i="9"/>
  <c r="R168" i="9"/>
  <c r="Q13" i="9"/>
  <c r="R13" i="9"/>
  <c r="R292" i="9"/>
  <c r="Q292" i="9"/>
  <c r="Q109" i="9"/>
  <c r="R109" i="9"/>
  <c r="R73" i="9"/>
  <c r="Q73" i="9"/>
  <c r="Q199" i="9"/>
  <c r="R199" i="9"/>
  <c r="Q309" i="9"/>
  <c r="R309" i="9"/>
  <c r="Q32" i="9"/>
  <c r="R32" i="9"/>
  <c r="Q27" i="9"/>
  <c r="R27" i="9"/>
  <c r="Q232" i="9"/>
  <c r="R232" i="9"/>
  <c r="Q213" i="9"/>
  <c r="R213" i="9"/>
  <c r="Q218" i="9"/>
  <c r="R218" i="9"/>
  <c r="R58" i="9"/>
  <c r="Q58" i="9"/>
  <c r="R308" i="9"/>
  <c r="Q308" i="9"/>
  <c r="R297" i="9"/>
  <c r="Q297" i="9"/>
  <c r="Q3" i="9"/>
  <c r="R3" i="9"/>
  <c r="Q289" i="9"/>
  <c r="R289" i="9"/>
  <c r="R39" i="9"/>
  <c r="Q39" i="9"/>
  <c r="R88" i="9"/>
  <c r="Q88" i="9"/>
  <c r="Q22" i="9"/>
  <c r="R22" i="9"/>
  <c r="Q208" i="9"/>
  <c r="R208" i="9"/>
  <c r="Q212" i="9"/>
  <c r="R212" i="9"/>
  <c r="Q187" i="9"/>
  <c r="R187" i="9"/>
  <c r="R83" i="9"/>
  <c r="Q83" i="9"/>
  <c r="Q82" i="9"/>
  <c r="R82" i="9"/>
  <c r="R12" i="9"/>
  <c r="Q12" i="9"/>
  <c r="R183" i="9"/>
  <c r="Q183" i="9"/>
  <c r="R229" i="9"/>
  <c r="Q229" i="9"/>
  <c r="R217" i="9"/>
  <c r="Q217" i="9"/>
  <c r="R159" i="9"/>
  <c r="Q159" i="9"/>
  <c r="R69" i="9"/>
  <c r="Q69" i="9"/>
  <c r="R77" i="9"/>
  <c r="Q77" i="9"/>
  <c r="Q119" i="9"/>
  <c r="R119" i="9"/>
  <c r="Q103" i="9"/>
  <c r="R103" i="9"/>
  <c r="R173" i="9"/>
  <c r="Q173" i="9"/>
  <c r="Q137" i="9"/>
  <c r="R137" i="9"/>
  <c r="Q298" i="9"/>
  <c r="R298" i="9"/>
  <c r="Q273" i="9"/>
  <c r="R273" i="9"/>
  <c r="Q163" i="9"/>
  <c r="R163" i="9"/>
  <c r="Q98" i="9"/>
  <c r="R98" i="9"/>
  <c r="Q63" i="9"/>
  <c r="R63" i="9"/>
  <c r="Q62" i="9"/>
  <c r="R62" i="9"/>
  <c r="R99" i="9"/>
  <c r="Q99" i="9"/>
  <c r="Q162" i="9"/>
  <c r="R162" i="9"/>
  <c r="R198" i="9"/>
  <c r="Q198" i="9"/>
  <c r="AV2" i="9"/>
  <c r="Q238" i="9"/>
  <c r="R238" i="9"/>
  <c r="R113" i="9"/>
  <c r="Q113" i="9"/>
  <c r="R283" i="9"/>
  <c r="Q283" i="9"/>
  <c r="R33" i="9"/>
  <c r="Q33" i="9"/>
  <c r="R49" i="9"/>
  <c r="Q49" i="9"/>
  <c r="Q59" i="9"/>
  <c r="R59" i="9"/>
  <c r="R169" i="9"/>
  <c r="Q169" i="9"/>
  <c r="Q38" i="9"/>
  <c r="R38" i="9"/>
  <c r="Q97" i="9"/>
  <c r="R97" i="9"/>
  <c r="AT17" i="9"/>
  <c r="AT18" i="9"/>
  <c r="Q53" i="9"/>
  <c r="R53" i="9"/>
  <c r="R193" i="9"/>
  <c r="Q193" i="9"/>
  <c r="Q87" i="9"/>
  <c r="R87" i="9"/>
  <c r="Q29" i="9"/>
  <c r="R29" i="9"/>
  <c r="Q189" i="9"/>
  <c r="R189" i="9"/>
  <c r="R138" i="9"/>
  <c r="Q138" i="9"/>
  <c r="Q153" i="9"/>
  <c r="R153" i="9"/>
  <c r="Q57" i="9"/>
  <c r="R57" i="9"/>
  <c r="R158" i="9"/>
  <c r="Q158" i="9"/>
  <c r="Q79" i="9"/>
  <c r="R79" i="9"/>
  <c r="Q128" i="9"/>
  <c r="R128" i="9"/>
  <c r="AA190" i="9"/>
  <c r="AA191" i="9"/>
  <c r="AA201" i="9"/>
  <c r="AA362" i="9"/>
  <c r="AA200" i="9"/>
  <c r="AA331" i="9"/>
  <c r="AA361" i="9"/>
  <c r="AA330" i="9"/>
  <c r="AN361" i="9" l="1"/>
  <c r="AN362" i="9"/>
  <c r="AN191" i="9"/>
  <c r="AN200" i="9"/>
  <c r="AN190" i="9"/>
  <c r="AN201" i="9"/>
  <c r="AN331" i="9"/>
  <c r="AN330" i="9"/>
  <c r="CB7" i="9" l="1"/>
  <c r="CB27" i="9"/>
  <c r="CB19" i="9"/>
  <c r="CB4" i="9"/>
  <c r="CB16" i="9"/>
  <c r="CB33" i="9"/>
  <c r="CB45" i="9"/>
  <c r="CB38" i="9"/>
  <c r="CB21" i="9"/>
  <c r="CB13" i="9"/>
  <c r="CB41" i="9"/>
  <c r="CB34" i="9"/>
  <c r="CB2" i="9"/>
  <c r="CB23" i="9"/>
  <c r="CB20" i="9"/>
  <c r="CB30" i="9"/>
  <c r="CB8" i="9"/>
  <c r="CB14" i="9"/>
  <c r="CB29" i="9"/>
  <c r="CB32" i="9"/>
  <c r="CB44" i="9"/>
  <c r="CB39" i="9"/>
  <c r="CB26" i="9"/>
  <c r="CB35" i="9"/>
  <c r="CB11" i="9"/>
  <c r="CB17" i="9"/>
  <c r="CB12" i="9"/>
  <c r="CB5" i="9"/>
  <c r="CB31" i="9"/>
  <c r="CB22" i="9"/>
  <c r="CB25" i="9"/>
  <c r="CB37" i="9"/>
  <c r="CB28" i="9"/>
  <c r="CB3" i="9"/>
  <c r="CB15" i="9"/>
  <c r="CB10" i="9"/>
  <c r="CB43" i="9"/>
  <c r="CB42" i="9"/>
  <c r="CB6" i="9"/>
  <c r="N323" i="9" s="1"/>
  <c r="CB40" i="9"/>
  <c r="CB24" i="9"/>
  <c r="CB9" i="9"/>
  <c r="CB18" i="9"/>
  <c r="CB36" i="9"/>
  <c r="N345" i="9" l="1"/>
  <c r="N346" i="9" s="1"/>
  <c r="N314" i="9"/>
  <c r="N315" i="9" s="1"/>
  <c r="S323" i="9"/>
  <c r="T323" i="9"/>
  <c r="AA281" i="9"/>
  <c r="AA40" i="9"/>
  <c r="AA31" i="9"/>
  <c r="AA30" i="9"/>
  <c r="AA21" i="9"/>
  <c r="T346" i="9" l="1"/>
  <c r="S346" i="9"/>
  <c r="T345" i="9"/>
  <c r="R345" i="9"/>
  <c r="R346" i="9" s="1"/>
  <c r="Q345" i="9"/>
  <c r="Q346" i="9" s="1"/>
  <c r="S345" i="9"/>
  <c r="T315" i="9"/>
  <c r="AV6" i="9" s="1"/>
  <c r="S315" i="9"/>
  <c r="T314" i="9"/>
  <c r="AV5" i="9" s="1"/>
  <c r="R314" i="9"/>
  <c r="R315" i="9" s="1"/>
  <c r="Q314" i="9"/>
  <c r="Q315" i="9" s="1"/>
  <c r="S314" i="9"/>
  <c r="AN40" i="9"/>
  <c r="AN31" i="9"/>
  <c r="AN30" i="9"/>
  <c r="AN21" i="9"/>
  <c r="AN281" i="9"/>
  <c r="T1" i="9" l="1" a="1"/>
  <c r="T1" i="9" s="1"/>
  <c r="AA283" i="9"/>
  <c r="AA26" i="9"/>
  <c r="AA248" i="9"/>
  <c r="AA288" i="9"/>
  <c r="AA289" i="9"/>
  <c r="AA128" i="9"/>
  <c r="AA68" i="9"/>
  <c r="AA83" i="9"/>
  <c r="AA192" i="9"/>
  <c r="AA142" i="9"/>
  <c r="AA85" i="9"/>
  <c r="AA258" i="9"/>
  <c r="AA24" i="9"/>
  <c r="AA97" i="9"/>
  <c r="AA303" i="9"/>
  <c r="AA173" i="9"/>
  <c r="AA272" i="9"/>
  <c r="AA62" i="9"/>
  <c r="AA277" i="9"/>
  <c r="AA112" i="9"/>
  <c r="AA188" i="9"/>
  <c r="AA164" i="9"/>
  <c r="AA284" i="9"/>
  <c r="AA302" i="9"/>
  <c r="AA287" i="9"/>
  <c r="AA309" i="9"/>
  <c r="AA178" i="9"/>
  <c r="AA153" i="9"/>
  <c r="AA202" i="9"/>
  <c r="AA13" i="9"/>
  <c r="AA76" i="9"/>
  <c r="AA152" i="9"/>
  <c r="AA87" i="9"/>
  <c r="AA29" i="9"/>
  <c r="AA52" i="9"/>
  <c r="AA236" i="9"/>
  <c r="AA156" i="9"/>
  <c r="AA203" i="9"/>
  <c r="AA47" i="9"/>
  <c r="AA273" i="9"/>
  <c r="AA15" i="9"/>
  <c r="AA228" i="9"/>
  <c r="AA4" i="9"/>
  <c r="AA79" i="9"/>
  <c r="AA123" i="9"/>
  <c r="AA243" i="9"/>
  <c r="AA69" i="9"/>
  <c r="AA14" i="9"/>
  <c r="AA77" i="9"/>
  <c r="AA254" i="9"/>
  <c r="AA96" i="9"/>
  <c r="AA227" i="9"/>
  <c r="AA198" i="9"/>
  <c r="AA219" i="9"/>
  <c r="AA78" i="9"/>
  <c r="AA247" i="9"/>
  <c r="AA144" i="9"/>
  <c r="AA267" i="9"/>
  <c r="AA36" i="9"/>
  <c r="AA139" i="9"/>
  <c r="AA297" i="9"/>
  <c r="AA194" i="9"/>
  <c r="AA57" i="9"/>
  <c r="AA135" i="9"/>
  <c r="AA107" i="9"/>
  <c r="AA209" i="9"/>
  <c r="AA86" i="9"/>
  <c r="AA213" i="9"/>
  <c r="AA176" i="9"/>
  <c r="AA159" i="9"/>
  <c r="AA12" i="9"/>
  <c r="AA53" i="9"/>
  <c r="AA216" i="9"/>
  <c r="AA119" i="9"/>
  <c r="AA143" i="9"/>
  <c r="AA276" i="9"/>
  <c r="AA226" i="9"/>
  <c r="AA167" i="9"/>
  <c r="AA184" i="9"/>
  <c r="AA308" i="9"/>
  <c r="AA238" i="9"/>
  <c r="AA56" i="9"/>
  <c r="AA157" i="9"/>
  <c r="AA266" i="9"/>
  <c r="AA206" i="9"/>
  <c r="AA146" i="9"/>
  <c r="AA255" i="9"/>
  <c r="AA214" i="9"/>
  <c r="AA299" i="9"/>
  <c r="AA244" i="9"/>
  <c r="AA22" i="9"/>
  <c r="AA253" i="9"/>
  <c r="AA175" i="9"/>
  <c r="AA294" i="9"/>
  <c r="AA35" i="9"/>
  <c r="AA64" i="9"/>
  <c r="AA49" i="9"/>
  <c r="AA212" i="9"/>
  <c r="AA3" i="9"/>
  <c r="AA262" i="9"/>
  <c r="AA166" i="9"/>
  <c r="AA34" i="9"/>
  <c r="AA145" i="9"/>
  <c r="AA114" i="9"/>
  <c r="AA172" i="9"/>
  <c r="AA195" i="9"/>
  <c r="AA162" i="9"/>
  <c r="AA235" i="9"/>
  <c r="AA65" i="9"/>
  <c r="AA256" i="9"/>
  <c r="AA217" i="9"/>
  <c r="AA104" i="9"/>
  <c r="AA232" i="9"/>
  <c r="AA75" i="9"/>
  <c r="AA137" i="9"/>
  <c r="AA286" i="9"/>
  <c r="AA205" i="9"/>
  <c r="AA106" i="9"/>
  <c r="AA66" i="9"/>
  <c r="AA138" i="9"/>
  <c r="AA38" i="9"/>
  <c r="AA186" i="9"/>
  <c r="AA136" i="9"/>
  <c r="AA105" i="9"/>
  <c r="AA245" i="9"/>
  <c r="AA296" i="9"/>
  <c r="AA285" i="9"/>
  <c r="AA224" i="9"/>
  <c r="AA168" i="9"/>
  <c r="AA259" i="9"/>
  <c r="AA177" i="9"/>
  <c r="AA278" i="9"/>
  <c r="AA182" i="9"/>
  <c r="AA102" i="9"/>
  <c r="AA127" i="9"/>
  <c r="AA46" i="9"/>
  <c r="AA28" i="9"/>
  <c r="AA48" i="9"/>
  <c r="AA249" i="9"/>
  <c r="AA187" i="9"/>
  <c r="AA233" i="9"/>
  <c r="AA54" i="9"/>
  <c r="AA149" i="9"/>
  <c r="AA45" i="9"/>
  <c r="AA8" i="9"/>
  <c r="AA95" i="9"/>
  <c r="AA7" i="9"/>
  <c r="AA84" i="9"/>
  <c r="AA134" i="9"/>
  <c r="AA204" i="9"/>
  <c r="AA305" i="9"/>
  <c r="AA132" i="9"/>
  <c r="AA158" i="9"/>
  <c r="AA74" i="9"/>
  <c r="AA279" i="9"/>
  <c r="AA148" i="9"/>
  <c r="AA269" i="9"/>
  <c r="AA179" i="9"/>
  <c r="AA18" i="9"/>
  <c r="AA124" i="9"/>
  <c r="AA37" i="9"/>
  <c r="AA257" i="9"/>
  <c r="AA33" i="9"/>
  <c r="AA196" i="9"/>
  <c r="AA89" i="9"/>
  <c r="AA306" i="9"/>
  <c r="AA225" i="9"/>
  <c r="AA63" i="9"/>
  <c r="AA208" i="9"/>
  <c r="AA122" i="9"/>
  <c r="AA103" i="9"/>
  <c r="AA282" i="9"/>
  <c r="AA183" i="9"/>
  <c r="AA239" i="9"/>
  <c r="AA43" i="9"/>
  <c r="AA169" i="9"/>
  <c r="AA19" i="9"/>
  <c r="AA58" i="9"/>
  <c r="AA59" i="9"/>
  <c r="AA5" i="9"/>
  <c r="AA189" i="9"/>
  <c r="AA98" i="9"/>
  <c r="AA44" i="9"/>
  <c r="AA116" i="9"/>
  <c r="AA108" i="9"/>
  <c r="AA147" i="9"/>
  <c r="AA304" i="9"/>
  <c r="AA39" i="9"/>
  <c r="AA199" i="9"/>
  <c r="AA16" i="9"/>
  <c r="AA99" i="9"/>
  <c r="AA263" i="9"/>
  <c r="AA82" i="9"/>
  <c r="AA88" i="9"/>
  <c r="AA222" i="9"/>
  <c r="AA117" i="9"/>
  <c r="AA274" i="9"/>
  <c r="AA55" i="9"/>
  <c r="AA113" i="9"/>
  <c r="AA185" i="9"/>
  <c r="AA246" i="9"/>
  <c r="AA73" i="9"/>
  <c r="AA234" i="9"/>
  <c r="AA126" i="9"/>
  <c r="AA133" i="9"/>
  <c r="AA93" i="9"/>
  <c r="AA237" i="9"/>
  <c r="AA94" i="9"/>
  <c r="AA252" i="9"/>
  <c r="AA174" i="9"/>
  <c r="AA223" i="9"/>
  <c r="AA125" i="9"/>
  <c r="AA193" i="9"/>
  <c r="AA25" i="9"/>
  <c r="AA298" i="9"/>
  <c r="AA92" i="9"/>
  <c r="AA197" i="9"/>
  <c r="AA265" i="9"/>
  <c r="AA242" i="9"/>
  <c r="AA27" i="9"/>
  <c r="AA268" i="9"/>
  <c r="AA165" i="9"/>
  <c r="AA207" i="9"/>
  <c r="AA275" i="9"/>
  <c r="AA293" i="9"/>
  <c r="AA32" i="9"/>
  <c r="AA229" i="9"/>
  <c r="AA295" i="9"/>
  <c r="AA23" i="9"/>
  <c r="AA67" i="9"/>
  <c r="AA17" i="9"/>
  <c r="AA155" i="9"/>
  <c r="AA292" i="9"/>
  <c r="AA154" i="9"/>
  <c r="AA109" i="9"/>
  <c r="AA307" i="9"/>
  <c r="AA118" i="9"/>
  <c r="AA218" i="9"/>
  <c r="AA2" i="9"/>
  <c r="AA115" i="9"/>
  <c r="AA72" i="9"/>
  <c r="AA264" i="9"/>
  <c r="AA6" i="9"/>
  <c r="AA215" i="9"/>
  <c r="AA42" i="9"/>
  <c r="AA9" i="9"/>
  <c r="AA163" i="9"/>
  <c r="AA129" i="9"/>
  <c r="AA345" i="9"/>
  <c r="AA346" i="9"/>
  <c r="AA315" i="9"/>
  <c r="AA314" i="9"/>
  <c r="AN314" i="9" l="1"/>
  <c r="AN315" i="9"/>
  <c r="AN346" i="9"/>
  <c r="AN345" i="9"/>
  <c r="AN129" i="9"/>
  <c r="AN163" i="9"/>
  <c r="AN9" i="9"/>
  <c r="AN42" i="9"/>
  <c r="AN215" i="9"/>
  <c r="AN6" i="9"/>
  <c r="AN264" i="9"/>
  <c r="AN72" i="9"/>
  <c r="AN115" i="9"/>
  <c r="AN2" i="9"/>
  <c r="AM2" i="9" s="1"/>
  <c r="AN218" i="9"/>
  <c r="AN118" i="9"/>
  <c r="AN307" i="9"/>
  <c r="AN109" i="9"/>
  <c r="AN154" i="9"/>
  <c r="AN292" i="9"/>
  <c r="AN155" i="9"/>
  <c r="AN17" i="9"/>
  <c r="AN67" i="9"/>
  <c r="AN23" i="9"/>
  <c r="AN295" i="9"/>
  <c r="AN229" i="9"/>
  <c r="AN32" i="9"/>
  <c r="AN293" i="9"/>
  <c r="AN275" i="9"/>
  <c r="AN207" i="9"/>
  <c r="AN165" i="9"/>
  <c r="AN268" i="9"/>
  <c r="AN27" i="9"/>
  <c r="AN242" i="9"/>
  <c r="AN265" i="9"/>
  <c r="AN197" i="9"/>
  <c r="AN92" i="9"/>
  <c r="AN298" i="9"/>
  <c r="AN25" i="9"/>
  <c r="AN193" i="9"/>
  <c r="AN125" i="9"/>
  <c r="AN223" i="9"/>
  <c r="AN174" i="9"/>
  <c r="AN252" i="9"/>
  <c r="AN94" i="9"/>
  <c r="AN237" i="9"/>
  <c r="AN93" i="9"/>
  <c r="AN133" i="9"/>
  <c r="AN126" i="9"/>
  <c r="AN234" i="9"/>
  <c r="AN73" i="9"/>
  <c r="AN246" i="9"/>
  <c r="AN185" i="9"/>
  <c r="AN113" i="9"/>
  <c r="AN55" i="9"/>
  <c r="AN274" i="9"/>
  <c r="AN117" i="9"/>
  <c r="AN222" i="9"/>
  <c r="AN88" i="9"/>
  <c r="AN82" i="9"/>
  <c r="AN263" i="9"/>
  <c r="AN99" i="9"/>
  <c r="AN16" i="9"/>
  <c r="AN199" i="9"/>
  <c r="AN39" i="9"/>
  <c r="AN304" i="9"/>
  <c r="AN147" i="9"/>
  <c r="AN108" i="9"/>
  <c r="AN116" i="9"/>
  <c r="AN44" i="9"/>
  <c r="AN98" i="9"/>
  <c r="AN189" i="9"/>
  <c r="AN5" i="9"/>
  <c r="AN59" i="9"/>
  <c r="AN58" i="9"/>
  <c r="AN19" i="9"/>
  <c r="AN169" i="9"/>
  <c r="AN43" i="9"/>
  <c r="AN239" i="9"/>
  <c r="AN183" i="9"/>
  <c r="AN282" i="9"/>
  <c r="AN103" i="9"/>
  <c r="AN122" i="9"/>
  <c r="AN208" i="9"/>
  <c r="AN63" i="9"/>
  <c r="AN225" i="9"/>
  <c r="AN306" i="9"/>
  <c r="AN89" i="9"/>
  <c r="AN196" i="9"/>
  <c r="AN33" i="9"/>
  <c r="AN257" i="9"/>
  <c r="AN37" i="9"/>
  <c r="AN124" i="9"/>
  <c r="AN18" i="9"/>
  <c r="AN179" i="9"/>
  <c r="AN269" i="9"/>
  <c r="AN148" i="9"/>
  <c r="AN279" i="9"/>
  <c r="AN74" i="9"/>
  <c r="AN158" i="9"/>
  <c r="AN132" i="9"/>
  <c r="AN305" i="9"/>
  <c r="AN204" i="9"/>
  <c r="AN134" i="9"/>
  <c r="AN84" i="9"/>
  <c r="AN7" i="9"/>
  <c r="AN95" i="9"/>
  <c r="AN8" i="9"/>
  <c r="AN45" i="9"/>
  <c r="AN149" i="9"/>
  <c r="AN54" i="9"/>
  <c r="AN233" i="9"/>
  <c r="AN187" i="9"/>
  <c r="AN249" i="9"/>
  <c r="AN48" i="9"/>
  <c r="AN28" i="9"/>
  <c r="AN46" i="9"/>
  <c r="AN127" i="9"/>
  <c r="AN102" i="9"/>
  <c r="AN182" i="9"/>
  <c r="AN278" i="9"/>
  <c r="AN177" i="9"/>
  <c r="AN259" i="9"/>
  <c r="AN168" i="9"/>
  <c r="AN224" i="9"/>
  <c r="AN285" i="9"/>
  <c r="AN296" i="9"/>
  <c r="AN245" i="9"/>
  <c r="AN105" i="9"/>
  <c r="AN136" i="9"/>
  <c r="AN186" i="9"/>
  <c r="AN38" i="9"/>
  <c r="AN138" i="9"/>
  <c r="AN66" i="9"/>
  <c r="AN106" i="9"/>
  <c r="AN205" i="9"/>
  <c r="AN286" i="9"/>
  <c r="AN137" i="9"/>
  <c r="AN75" i="9"/>
  <c r="AN232" i="9"/>
  <c r="AN104" i="9"/>
  <c r="AN217" i="9"/>
  <c r="AN256" i="9"/>
  <c r="AN65" i="9"/>
  <c r="AN235" i="9"/>
  <c r="AN162" i="9"/>
  <c r="AN195" i="9"/>
  <c r="AN172" i="9"/>
  <c r="AN114" i="9"/>
  <c r="AN145" i="9"/>
  <c r="AN34" i="9"/>
  <c r="AN166" i="9"/>
  <c r="AN262" i="9"/>
  <c r="AN3" i="9"/>
  <c r="AN212" i="9"/>
  <c r="AN49" i="9"/>
  <c r="AN64" i="9"/>
  <c r="AN35" i="9"/>
  <c r="AN294" i="9"/>
  <c r="AN175" i="9"/>
  <c r="AN253" i="9"/>
  <c r="AN22" i="9"/>
  <c r="AN244" i="9"/>
  <c r="AN299" i="9"/>
  <c r="AN214" i="9"/>
  <c r="AN255" i="9"/>
  <c r="AN146" i="9"/>
  <c r="AN206" i="9"/>
  <c r="AN266" i="9"/>
  <c r="AN157" i="9"/>
  <c r="AN56" i="9"/>
  <c r="AN238" i="9"/>
  <c r="AN308" i="9"/>
  <c r="AN184" i="9"/>
  <c r="AN167" i="9"/>
  <c r="AN226" i="9"/>
  <c r="AN276" i="9"/>
  <c r="AN143" i="9"/>
  <c r="AN119" i="9"/>
  <c r="AN216" i="9"/>
  <c r="AN53" i="9"/>
  <c r="AN12" i="9"/>
  <c r="AN159" i="9"/>
  <c r="AN176" i="9"/>
  <c r="AN213" i="9"/>
  <c r="AN86" i="9"/>
  <c r="AN209" i="9"/>
  <c r="AN107" i="9"/>
  <c r="AN135" i="9"/>
  <c r="AN57" i="9"/>
  <c r="AN194" i="9"/>
  <c r="AN297" i="9"/>
  <c r="AN139" i="9"/>
  <c r="AN36" i="9"/>
  <c r="AN267" i="9"/>
  <c r="AN144" i="9"/>
  <c r="AN247" i="9"/>
  <c r="AN78" i="9"/>
  <c r="AN219" i="9"/>
  <c r="AN198" i="9"/>
  <c r="AN227" i="9"/>
  <c r="AN96" i="9"/>
  <c r="AN254" i="9"/>
  <c r="AN77" i="9"/>
  <c r="AN14" i="9"/>
  <c r="AN69" i="9"/>
  <c r="AN243" i="9"/>
  <c r="AN123" i="9"/>
  <c r="AN79" i="9"/>
  <c r="AN4" i="9"/>
  <c r="AN228" i="9"/>
  <c r="AN15" i="9"/>
  <c r="AN273" i="9"/>
  <c r="AN47" i="9"/>
  <c r="AN203" i="9"/>
  <c r="AN156" i="9"/>
  <c r="AN236" i="9"/>
  <c r="AN52" i="9"/>
  <c r="AN29" i="9"/>
  <c r="AN87" i="9"/>
  <c r="AN152" i="9"/>
  <c r="AN76" i="9"/>
  <c r="AN13" i="9"/>
  <c r="AN202" i="9"/>
  <c r="AN153" i="9"/>
  <c r="AN178" i="9"/>
  <c r="AN309" i="9"/>
  <c r="AN287" i="9"/>
  <c r="AN302" i="9"/>
  <c r="AN284" i="9"/>
  <c r="AN164" i="9"/>
  <c r="AN188" i="9"/>
  <c r="AN112" i="9"/>
  <c r="AN277" i="9"/>
  <c r="AN62" i="9"/>
  <c r="AN272" i="9"/>
  <c r="AN173" i="9"/>
  <c r="AN303" i="9"/>
  <c r="AN97" i="9"/>
  <c r="AN24" i="9"/>
  <c r="AN258" i="9"/>
  <c r="AN85" i="9"/>
  <c r="AN142" i="9"/>
  <c r="AN192" i="9"/>
  <c r="AN83" i="9"/>
  <c r="AN68" i="9"/>
  <c r="AN128" i="9"/>
  <c r="AN289" i="9"/>
  <c r="AN288" i="9"/>
  <c r="AN248" i="9"/>
  <c r="AN26" i="9"/>
  <c r="AN283"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<sst xmlns="http://schemas.openxmlformats.org/spreadsheetml/2006/main" count="1642" uniqueCount="317">
  <si>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</si>
  <si>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</si>
  <si>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</si>
  <si>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</si>
  <si>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</si>
  <si>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</si>
  <si>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</si>
  <si>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</si>
  <si>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</si>
  <si>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</si>
  <si>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</si>
  <si>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</si>
  <si>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</si>
  <si>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</si>
  <si>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</si>
  <si>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</si>
  <si>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</si>
  <si>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</si>
  <si>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</si>
  <si>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</si>
  <si>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</si>
  <si>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</si>
  <si>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</si>
  <si>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</si>
  <si>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</si>
  <si>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</si>
  <si>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</si>
  <si>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</si>
  <si>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</si>
  <si>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</si>
  <si>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</si>
  <si>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</si>
  <si>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</si>
  <si>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</si>
  <si>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</si>
  <si>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</si>
  <si>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</si>
  <si>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</si>
  <si>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</si>
  <si>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</si>
  <si>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</si>
  <si>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</si>
  <si>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</si>
  <si>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</si>
  <si>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</si>
  <si>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</si>
  <si>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</si>
  <si>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</si>
  <si>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</si>
  <si>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</si>
  <si>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</si>
  <si>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</si>
  <si>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</si>
  <si>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</si>
  <si>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</si>
  <si>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</si>
  <si>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</si>
  <si>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</si>
  <si>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</si>
  <si>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</si>
  <si>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</si>
  <si>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</si>
  <si>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</si>
  <si>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</si>
  <si>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</si>
  <si>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</si>
  <si>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</si>
  <si>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</si>
  <si>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</si>
  <si>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</si>
  <si>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</si>
  <si>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</si>
  <si>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</si>
  <si>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</si>
  <si>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</si>
  <si>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</si>
  <si>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</si>
  <si>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</si>
  <si>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</si>
  <si>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</si>
  <si>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</si>
  <si>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</si>
  <si>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</si>
  <si>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</si>
  <si>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</si>
  <si>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</si>
  <si>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</si>
  <si>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</si>
  <si>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</si>
  <si>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</si>
  <si>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</si>
  <si>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</si>
  <si>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</si>
  <si>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</si>
  <si>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</si>
  <si>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</si>
  <si>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</si>
  <si>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</si>
  <si>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</si>
  <si>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</si>
  <si>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</si>
  <si>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</si>
  <si>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</si>
  <si>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</si>
  <si>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</si>
  <si>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</si>
  <si>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</si>
  <si>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</si>
  <si>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</si>
  <si>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</si>
  <si>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</si>
  <si>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</si>
  <si>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</si>
  <si>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</si>
  <si>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</si>
  <si>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</si>
  <si>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</si>
  <si>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</si>
  <si>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</si>
  <si>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</si>
  <si>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</si>
  <si>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</si>
  <si>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</si>
  <si>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</si>
  <si>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</si>
  <si>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</si>
  <si>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</si>
  <si>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</si>
  <si>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</si>
  <si>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</si>
  <si>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</si>
  <si>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</si>
  <si>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</si>
  <si>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</si>
  <si>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</si>
  <si>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</si>
  <si>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</si>
  <si>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</si>
  <si>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</si>
  <si>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</si>
  <si>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</si>
  <si>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</si>
  <si>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</si>
  <si>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</si>
  <si>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</si>
  <si>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</si>
  <si>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</si>
  <si>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</si>
  <si>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</si>
  <si>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</si>
  <si>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</si>
  <si>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</si>
  <si>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</si>
  <si>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</si>
  <si>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</si>
  <si>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</si>
  <si>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</si>
  <si>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</si>
  <si>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</si>
  <si>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</si>
  <si>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</si>
  <si>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</si>
  <si>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</si>
  <si>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</si>
  <si>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</si>
  <si>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</si>
  <si>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</si>
  <si>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</si>
  <si>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</si>
  <si>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</si>
  <si>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</si>
  <si>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</si>
  <si>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</si>
  <si>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</si>
  <si>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</si>
  <si>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</si>
  <si>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</si>
  <si>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</si>
  <si>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</si>
  <si>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</si>
  <si>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</si>
  <si>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</si>
  <si>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</si>
  <si>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</si>
  <si>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</si>
  <si>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</si>
  <si>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</si>
  <si>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</si>
  <si>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</si>
  <si>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</si>
  <si>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</si>
  <si>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</si>
  <si>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</si>
  <si>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</si>
  <si>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</si>
  <si>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</si>
  <si>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</si>
  <si>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</si>
  <si>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</si>
  <si>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</si>
  <si>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</si>
  <si>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</si>
  <si>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</si>
  <si>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</si>
  <si>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</si>
  <si>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</si>
  <si>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</si>
  <si>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</si>
  <si>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</si>
  <si>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</si>
  <si>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</si>
  <si>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</si>
  <si>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</si>
  <si>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</si>
  <si>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</si>
  <si>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</si>
  <si>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</si>
  <si>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</si>
  <si>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</si>
  <si>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</si>
  <si>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</si>
  <si>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</si>
  <si>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</si>
  <si>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</si>
  <si>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</si>
  <si>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</si>
  <si>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</si>
  <si>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</si>
  <si>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</si>
  <si>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</si>
  <si>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</si>
  <si>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</si>
  <si>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</si>
  <si>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</si>
  <si>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</si>
  <si>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</si>
  <si>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</si>
  <si>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</si>
  <si>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</si>
  <si>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</si>
  <si>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</si>
  <si>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</si>
  <si>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</si>
  <si>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</si>
  <si>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</si>
  <si>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</si>
  <si>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</si>
  <si>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</si>
  <si>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</si>
  <si>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</si>
  <si>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</si>
  <si>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</si>
  <si>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</si>
  <si>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</si>
  <si>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</si>
  <si>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</si>
  <si>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</si>
  <si>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</si>
  <si>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</si>
  <si>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</si>
  <si>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</si>
  <si>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</si>
  <si>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</si>
  <si>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</si>
  <si>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</si>
  <si>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</si>
  <si>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</si>
  <si>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</si>
  <si>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</si>
  <si>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</si>
  <si>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</si>
  <si>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</si>
  <si>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</si>
  <si>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</si>
  <si>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</si>
  <si>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</si>
  <si>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</si>
  <si>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</si>
  <si>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</si>
  <si>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</si>
  <si>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</si>
  <si>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</si>
  <si>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</si>
  <si>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</si>
  <si>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</si>
  <si>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</si>
  <si>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</si>
  <si>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</si>
  <si>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</si>
  <si>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</si>
  <si>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</si>
  <si>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</si>
  <si>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</si>
  <si>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</si>
  <si>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GO</t>
    <phoneticPr fontId="1" type="noConversion"/>
  </si>
  <si>
    <t>보상검증</t>
    <phoneticPr fontId="1" type="noConversion"/>
  </si>
  <si>
    <t>Equip6101</t>
    <phoneticPr fontId="1" type="noConversion"/>
  </si>
  <si>
    <t>Equip2101</t>
  </si>
  <si>
    <t>Equip2101</t>
    <phoneticPr fontId="1" type="noConversion"/>
  </si>
  <si>
    <t>Equip1101</t>
    <phoneticPr fontId="1" type="noConversion"/>
  </si>
  <si>
    <t>Equip4301</t>
    <phoneticPr fontId="1" type="noConversion"/>
  </si>
  <si>
    <t>Equip4102</t>
    <phoneticPr fontId="1" type="noConversion"/>
  </si>
  <si>
    <t>Equip8001</t>
  </si>
  <si>
    <t>Equip5201</t>
    <phoneticPr fontId="1" type="noConversion"/>
  </si>
  <si>
    <t>Equip3202</t>
    <phoneticPr fontId="1" type="noConversion"/>
  </si>
  <si>
    <t>Equip1102</t>
  </si>
  <si>
    <t>Equip4101</t>
    <phoneticPr fontId="1" type="noConversion"/>
  </si>
  <si>
    <t>Equip7001</t>
    <phoneticPr fontId="1" type="noConversion"/>
  </si>
  <si>
    <t>Equip0401</t>
    <phoneticPr fontId="1" type="noConversion"/>
  </si>
  <si>
    <t>Equip4301</t>
    <phoneticPr fontId="1" type="noConversion"/>
  </si>
  <si>
    <t>Equip0202</t>
    <phoneticPr fontId="1" type="noConversion"/>
  </si>
  <si>
    <t>DI</t>
    <phoneticPr fontId="1" type="noConversion"/>
  </si>
  <si>
    <t>Equip1401</t>
    <phoneticPr fontId="1" type="noConversion"/>
  </si>
  <si>
    <t>DI</t>
    <phoneticPr fontId="1" type="noConversion"/>
  </si>
  <si>
    <t>Equip2401</t>
    <phoneticPr fontId="1" type="noConversion"/>
  </si>
  <si>
    <t>GO</t>
    <phoneticPr fontId="1" type="noConversion"/>
  </si>
  <si>
    <t>Actor1109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</si>
</sst>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7.5173404342821932</v>
          </cell>
          <cell r="W2">
            <v>11.024752135517847</v>
          </cell>
          <cell r="X2">
            <v>11.28</v>
          </cell>
          <cell r="Y2">
            <v>16.54</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7.1367654497958943</v>
          </cell>
          <cell r="W3">
            <v>11.505501359305164</v>
          </cell>
          <cell r="X3">
            <v>10.71</v>
          </cell>
          <cell r="Y3">
            <v>17.260000000000002</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7.5485371708129154</v>
          </cell>
          <cell r="W4">
            <v>10.444514720029922</v>
          </cell>
          <cell r="X4">
            <v>16.579999999999998</v>
          </cell>
          <cell r="Y4">
            <v>22.94</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7.1451480791808457</v>
          </cell>
          <cell r="W5">
            <v>11.803867356625087</v>
          </cell>
          <cell r="X5">
            <v>15.69</v>
          </cell>
          <cell r="Y5">
            <v>25.92</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8.1184645629544967</v>
          </cell>
          <cell r="W6">
            <v>10.970937909407931</v>
          </cell>
          <cell r="X6">
            <v>28.71</v>
          </cell>
          <cell r="Y6">
            <v>38.799999999999997</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6.9219759737774273</v>
          </cell>
          <cell r="W7">
            <v>11.200595354223667</v>
          </cell>
          <cell r="X7">
            <v>24.48</v>
          </cell>
          <cell r="Y7">
            <v>39.619999999999997</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8.1351391561658151</v>
          </cell>
          <cell r="W8">
            <v>10.665376996833876</v>
          </cell>
          <cell r="X8">
            <v>56.07</v>
          </cell>
          <cell r="Y8">
            <v>73.510000000000005</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7.2236704116446306</v>
          </cell>
          <cell r="W9">
            <v>11.18532821885913</v>
          </cell>
          <cell r="X9">
            <v>49.79</v>
          </cell>
          <cell r="Y9">
            <v>77.09</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7.9204283798628357</v>
          </cell>
          <cell r="W10">
            <v>11.01045726019529</v>
          </cell>
          <cell r="X10">
            <v>117.02</v>
          </cell>
          <cell r="Y10">
            <v>162.68</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6.717649559971786</v>
          </cell>
          <cell r="W11">
            <v>11.136778486636599</v>
          </cell>
          <cell r="X11">
            <v>99.25</v>
          </cell>
          <cell r="Y11">
            <v>164.54</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7.5329769366072625</v>
          </cell>
          <cell r="W12">
            <v>10.63983721904272</v>
          </cell>
          <cell r="X12">
            <v>145.05000000000001</v>
          </cell>
          <cell r="Y12">
            <v>204.87</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6.6553188967374384</v>
          </cell>
          <cell r="W13">
            <v>11.620917172624754</v>
          </cell>
          <cell r="X13">
            <v>128.15</v>
          </cell>
          <cell r="Y13">
            <v>223.77</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7.9055413754751394</v>
          </cell>
          <cell r="W14">
            <v>10.899632128279283</v>
          </cell>
          <cell r="X14">
            <v>198.39</v>
          </cell>
          <cell r="Y14">
            <v>273.52999999999997</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7.6613426753887666</v>
          </cell>
          <cell r="W15">
            <v>10.366270540695105</v>
          </cell>
          <cell r="X15">
            <v>11.49</v>
          </cell>
          <cell r="Y15">
            <v>15.55</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7.1347943057873842</v>
          </cell>
          <cell r="W16">
            <v>11.656152518150023</v>
          </cell>
          <cell r="X16">
            <v>10.7</v>
          </cell>
          <cell r="Y16">
            <v>17.48</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7.4211879295532439</v>
          </cell>
          <cell r="W17">
            <v>10.818302973819877</v>
          </cell>
          <cell r="X17">
            <v>16.3</v>
          </cell>
          <cell r="Y17">
            <v>23.76</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7.2924179759964201</v>
          </cell>
          <cell r="W18">
            <v>11.246824586297139</v>
          </cell>
          <cell r="X18">
            <v>16.02</v>
          </cell>
          <cell r="Y18">
            <v>24.7</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7.9816339651098609</v>
          </cell>
          <cell r="W19">
            <v>11.106363293609682</v>
          </cell>
          <cell r="X19">
            <v>28.23</v>
          </cell>
          <cell r="Y19">
            <v>39.28</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7.0576794155671818</v>
          </cell>
          <cell r="W20">
            <v>11.422179459666301</v>
          </cell>
          <cell r="X20">
            <v>24.96</v>
          </cell>
          <cell r="Y20">
            <v>40.4</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7.915706708436435</v>
          </cell>
          <cell r="W21">
            <v>10.978448186346448</v>
          </cell>
          <cell r="X21">
            <v>54.56</v>
          </cell>
          <cell r="Y21">
            <v>75.67</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7.1995791757084415</v>
          </cell>
          <cell r="W22">
            <v>11.508426895156919</v>
          </cell>
          <cell r="X22">
            <v>49.62</v>
          </cell>
          <cell r="Y22">
            <v>79.319999999999993</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7.4306417722318328</v>
          </cell>
          <cell r="W23">
            <v>11.023886596416457</v>
          </cell>
          <cell r="X23">
            <v>109.78</v>
          </cell>
          <cell r="Y23">
            <v>162.87</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7.0738635023677121</v>
          </cell>
          <cell r="W24">
            <v>11.192946412384641</v>
          </cell>
          <cell r="X24">
            <v>104.51</v>
          </cell>
          <cell r="Y24">
            <v>165.37</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7.9299709006544559</v>
          </cell>
          <cell r="W25">
            <v>10.661056203125804</v>
          </cell>
          <cell r="X25">
            <v>152.69</v>
          </cell>
          <cell r="Y25">
            <v>205.28</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6.8429835151725804</v>
          </cell>
          <cell r="W26">
            <v>11.822909859492244</v>
          </cell>
          <cell r="X26">
            <v>131.76</v>
          </cell>
          <cell r="Y26">
            <v>227.65</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7.7314457471464637</v>
          </cell>
          <cell r="W27">
            <v>10.880938523377399</v>
          </cell>
          <cell r="X27">
            <v>194.02</v>
          </cell>
          <cell r="Y27">
            <v>273.06</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8.0800163474626103</v>
          </cell>
          <cell r="W28">
            <v>10.667100098116752</v>
          </cell>
          <cell r="X28">
            <v>12.12</v>
          </cell>
          <cell r="Y28">
            <v>16</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7.2192241847915293</v>
          </cell>
          <cell r="W29">
            <v>11.312820712318061</v>
          </cell>
          <cell r="X29">
            <v>10.83</v>
          </cell>
          <cell r="Y29">
            <v>16.97</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7.8945224971649726</v>
          </cell>
          <cell r="W30">
            <v>11.067360825987528</v>
          </cell>
          <cell r="X30">
            <v>17.34</v>
          </cell>
          <cell r="Y30">
            <v>24.31</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6.9621040694712262</v>
          </cell>
          <cell r="W31">
            <v>11.201318431774684</v>
          </cell>
          <cell r="X31">
            <v>15.29</v>
          </cell>
          <cell r="Y31">
            <v>24.6</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8.1134652619862671</v>
          </cell>
          <cell r="W32">
            <v>10.482178255773666</v>
          </cell>
          <cell r="X32">
            <v>28.7</v>
          </cell>
          <cell r="Y32">
            <v>37.07</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7.027046537247168</v>
          </cell>
          <cell r="W33">
            <v>11.675239173709521</v>
          </cell>
          <cell r="X33">
            <v>24.85</v>
          </cell>
          <cell r="Y33">
            <v>41.29</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7.5297047314045082</v>
          </cell>
          <cell r="W34">
            <v>10.314009849166862</v>
          </cell>
          <cell r="X34">
            <v>51.9</v>
          </cell>
          <cell r="Y34">
            <v>71.09</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6.9517047282826514</v>
          </cell>
          <cell r="W35">
            <v>11.272665372649184</v>
          </cell>
          <cell r="X35">
            <v>47.91</v>
          </cell>
          <cell r="Y35">
            <v>77.7</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7.8295012568213807</v>
          </cell>
          <cell r="W36">
            <v>10.38380651241706</v>
          </cell>
          <cell r="X36">
            <v>115.68</v>
          </cell>
          <cell r="Y36">
            <v>153.41999999999999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7.346297738904835</v>
          </cell>
          <cell r="W37">
            <v>11.154303372231279</v>
          </cell>
          <cell r="X37">
            <v>108.54</v>
          </cell>
          <cell r="Y37">
            <v>164.8</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7.8053214831090205</v>
          </cell>
          <cell r="W38">
            <v>10.773521407813629</v>
          </cell>
          <cell r="X38">
            <v>150.29</v>
          </cell>
          <cell r="Y38">
            <v>207.45</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7.1522277178830471</v>
          </cell>
          <cell r="W39">
            <v>11.132345693455528</v>
          </cell>
          <cell r="X39">
            <v>137.72</v>
          </cell>
          <cell r="Y39">
            <v>214.36</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7.5886941684401252</v>
          </cell>
          <cell r="W40">
            <v>10.562351331053637</v>
          </cell>
          <cell r="X40">
            <v>190.44</v>
          </cell>
          <cell r="Y40">
            <v>265.06</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8.1867399942464552</v>
          </cell>
          <cell r="W41">
            <v>10.400838107074637</v>
          </cell>
          <cell r="X41">
            <v>12.28</v>
          </cell>
          <cell r="Y41">
            <v>15.6</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7.2542781829588847</v>
          </cell>
          <cell r="W42">
            <v>11.308402951876767</v>
          </cell>
          <cell r="X42">
            <v>10.88</v>
          </cell>
          <cell r="Y42">
            <v>16.96</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7.5838867533697893</v>
          </cell>
          <cell r="W43">
            <v>10.607525361117787</v>
          </cell>
          <cell r="X43">
            <v>16.66</v>
          </cell>
          <cell r="Y43">
            <v>23.3</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6.7690723426205714</v>
          </cell>
          <cell r="W44">
            <v>11.280719374048827</v>
          </cell>
          <cell r="X44">
            <v>14.87</v>
          </cell>
          <cell r="Y44">
            <v>24.77</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7.8717485072701994</v>
          </cell>
          <cell r="W45">
            <v>11.051230809364691</v>
          </cell>
          <cell r="X45">
            <v>27.84</v>
          </cell>
          <cell r="Y45">
            <v>39.090000000000003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6.8651729016085525</v>
          </cell>
          <cell r="W46">
            <v>11.80511484054799</v>
          </cell>
          <cell r="X46">
            <v>24.28</v>
          </cell>
          <cell r="Y46">
            <v>41.75</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8.1285868759904893</v>
          </cell>
          <cell r="W47">
            <v>10.777898712797679</v>
          </cell>
          <cell r="X47">
            <v>56.03</v>
          </cell>
          <cell r="Y47">
            <v>74.290000000000006</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6.658726464133256</v>
          </cell>
          <cell r="W48">
            <v>11.306720092443374</v>
          </cell>
          <cell r="X48">
            <v>45.9</v>
          </cell>
          <cell r="Y48">
            <v>77.930000000000007</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7.5413224186377521</v>
          </cell>
          <cell r="W49">
            <v>10.886770552534482</v>
          </cell>
          <cell r="X49">
            <v>111.42</v>
          </cell>
          <cell r="Y49">
            <v>160.85</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7.3511300734611673</v>
          </cell>
          <cell r="W50">
            <v>11.217211708481006</v>
          </cell>
          <cell r="X50">
            <v>108.61</v>
          </cell>
          <cell r="Y50">
            <v>165.73</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8.1622713385257519</v>
          </cell>
          <cell r="W51">
            <v>10.370041058329715</v>
          </cell>
          <cell r="X51">
            <v>157.16999999999999</v>
          </cell>
          <cell r="Y51">
            <v>199.68</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6.9281034113450373</v>
          </cell>
          <cell r="W52">
            <v>11.878969434052465</v>
          </cell>
          <cell r="X52">
            <v>133.4</v>
          </cell>
          <cell r="Y52">
            <v>228.73</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7.4775723948057999</v>
          </cell>
          <cell r="W53">
            <v>10.516118947569021</v>
          </cell>
          <cell r="X53">
            <v>187.65</v>
          </cell>
          <cell r="Y53">
            <v>263.89999999999998</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7.5831677796184334</v>
          </cell>
          <cell r="W54">
            <v>10.761867789075776</v>
          </cell>
          <cell r="X54">
            <v>11.37</v>
          </cell>
          <cell r="Y54">
            <v>16.14</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6.9922022111309134</v>
          </cell>
          <cell r="W55">
            <v>11.714099230258432</v>
          </cell>
          <cell r="X55">
            <v>10.49</v>
          </cell>
          <cell r="Y55">
            <v>17.57</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7.6972070977707334</v>
          </cell>
          <cell r="W56">
            <v>10.734047805018857</v>
          </cell>
          <cell r="X56">
            <v>16.899999999999999</v>
          </cell>
          <cell r="Y56">
            <v>23.57</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6.6654859165325053</v>
          </cell>
          <cell r="W57">
            <v>11.519042212122942</v>
          </cell>
          <cell r="X57">
            <v>14.64</v>
          </cell>
          <cell r="Y57">
            <v>25.3</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7.6754178790295438</v>
          </cell>
          <cell r="W58">
            <v>10.69638217645795</v>
          </cell>
          <cell r="X58">
            <v>27.15</v>
          </cell>
          <cell r="Y58">
            <v>37.83</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6.9059812265052516</v>
          </cell>
          <cell r="W59">
            <v>11.32877839464013</v>
          </cell>
          <cell r="X59">
            <v>24.43</v>
          </cell>
          <cell r="Y59">
            <v>40.07</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7.5370373476937349</v>
          </cell>
          <cell r="W60">
            <v>10.643022456142077</v>
          </cell>
          <cell r="X60">
            <v>51.95</v>
          </cell>
          <cell r="Y60">
            <v>73.36</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6.6170229550687214</v>
          </cell>
          <cell r="W61">
            <v>11.513770094823384</v>
          </cell>
          <cell r="X61">
            <v>45.61</v>
          </cell>
          <cell r="Y61">
            <v>79.36</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7.6210897960201649</v>
          </cell>
          <cell r="W62">
            <v>10.703050708955391</v>
          </cell>
          <cell r="X62">
            <v>112.6</v>
          </cell>
          <cell r="Y62">
            <v>158.13</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6.7978743381632256</v>
          </cell>
          <cell r="W63">
            <v>11.702328782173138</v>
          </cell>
          <cell r="X63">
            <v>100.44</v>
          </cell>
          <cell r="Y63">
            <v>172.9</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8.0102069019794229</v>
          </cell>
          <cell r="W64">
            <v>10.326386126107291</v>
          </cell>
          <cell r="X64">
            <v>154.24</v>
          </cell>
          <cell r="Y64">
            <v>198.84</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7.0016797363040331</v>
          </cell>
          <cell r="W65">
            <v>11.600126257623993</v>
          </cell>
          <cell r="X65">
            <v>134.82</v>
          </cell>
          <cell r="Y65">
            <v>223.36</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7.8025010731218085</v>
          </cell>
          <cell r="W66">
            <v>10.706775066482381</v>
          </cell>
          <cell r="X66">
            <v>195.8</v>
          </cell>
          <cell r="Y66">
            <v>268.69</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7.4844907386515569</v>
          </cell>
          <cell r="W68">
            <v>10.688999593841199</v>
          </cell>
          <cell r="X68">
            <v>11.23</v>
          </cell>
          <cell r="Y68">
            <v>16.03</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7.2000558471686444</v>
          </cell>
          <cell r="W69">
            <v>11.112870164336803</v>
          </cell>
          <cell r="X69">
            <v>10.8</v>
          </cell>
          <cell r="Y69">
            <v>16.670000000000002</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8.1148461677555925</v>
          </cell>
          <cell r="W70">
            <v>10.919647225734204</v>
          </cell>
          <cell r="X70">
            <v>17.82</v>
          </cell>
          <cell r="Y70">
            <v>23.98</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7.0861722245679184</v>
          </cell>
          <cell r="W71">
            <v>11.111901521770452</v>
          </cell>
          <cell r="X71">
            <v>15.56</v>
          </cell>
          <cell r="Y71">
            <v>24.4</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7.9508825891836947</v>
          </cell>
          <cell r="W72">
            <v>10.313217759356634</v>
          </cell>
          <cell r="X72">
            <v>28.12</v>
          </cell>
          <cell r="Y72">
            <v>36.479999999999997</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6.6706015845521192</v>
          </cell>
          <cell r="W73">
            <v>11.396178030996969</v>
          </cell>
          <cell r="X73">
            <v>23.59</v>
          </cell>
          <cell r="Y73">
            <v>40.31</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7.9838926442286366</v>
          </cell>
          <cell r="W74">
            <v>10.881586146227177</v>
          </cell>
          <cell r="X74">
            <v>55.03</v>
          </cell>
          <cell r="Y74">
            <v>75</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6.6909299649265916</v>
          </cell>
          <cell r="W75">
            <v>11.277647660723842</v>
          </cell>
          <cell r="X75">
            <v>46.12</v>
          </cell>
          <cell r="Y75">
            <v>77.73</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7.5362742187413847</v>
          </cell>
          <cell r="W76">
            <v>10.596889099275018</v>
          </cell>
          <cell r="X76">
            <v>111.35</v>
          </cell>
          <cell r="Y76">
            <v>156.56</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6.7865697702891818</v>
          </cell>
          <cell r="W77">
            <v>11.822905364771787</v>
          </cell>
          <cell r="X77">
            <v>100.27</v>
          </cell>
          <cell r="Y77">
            <v>174.68</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7.4403489314243494</v>
          </cell>
          <cell r="W78">
            <v>10.362187419703442</v>
          </cell>
          <cell r="X78">
            <v>143.27000000000001</v>
          </cell>
          <cell r="Y78">
            <v>199.53</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7.0010989089182649</v>
          </cell>
          <cell r="W79">
            <v>11.348201517508956</v>
          </cell>
          <cell r="X79">
            <v>134.81</v>
          </cell>
          <cell r="Y79">
            <v>218.51</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7.7348049525639286</v>
          </cell>
          <cell r="W80">
            <v>10.411421995752807</v>
          </cell>
          <cell r="X80">
            <v>194.11</v>
          </cell>
          <cell r="Y80">
            <v>261.27999999999997</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8.1544178883984291</v>
          </cell>
          <cell r="W88">
            <v>10.559268326656525</v>
          </cell>
          <cell r="X88">
            <v>12.23</v>
          </cell>
          <cell r="Y88">
            <v>15.84</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7.3925060220425269</v>
          </cell>
          <cell r="W89">
            <v>11.770947408157497</v>
          </cell>
          <cell r="X89">
            <v>11.09</v>
          </cell>
          <cell r="Y89">
            <v>17.66</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7.7431318201977897</v>
          </cell>
          <cell r="W90">
            <v>11.027117597435357</v>
          </cell>
          <cell r="X90">
            <v>17.010000000000002</v>
          </cell>
          <cell r="Y90">
            <v>24.22</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7.0681482871142318</v>
          </cell>
          <cell r="W91">
            <v>11.828116690596293</v>
          </cell>
          <cell r="X91">
            <v>15.52</v>
          </cell>
          <cell r="Y91">
            <v>25.98</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7.9790043431696649</v>
          </cell>
          <cell r="W92">
            <v>10.911895529601262</v>
          </cell>
          <cell r="X92">
            <v>28.22</v>
          </cell>
          <cell r="Y92">
            <v>38.590000000000003</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6.66720619589056</v>
          </cell>
          <cell r="W93">
            <v>11.269755655468591</v>
          </cell>
          <cell r="X93">
            <v>23.58</v>
          </cell>
          <cell r="Y93">
            <v>39.86</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7.8441537413890492</v>
          </cell>
          <cell r="W94">
            <v>10.78688045432745</v>
          </cell>
          <cell r="X94">
            <v>54.07</v>
          </cell>
          <cell r="Y94">
            <v>74.349999999999994</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7.2730268277063193</v>
          </cell>
          <cell r="W95">
            <v>11.15563270554355</v>
          </cell>
          <cell r="X95">
            <v>50.13</v>
          </cell>
          <cell r="Y95">
            <v>76.89</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7.7979740442357492</v>
          </cell>
          <cell r="W96">
            <v>10.910565674572016</v>
          </cell>
          <cell r="X96">
            <v>115.21</v>
          </cell>
          <cell r="Y96">
            <v>161.19999999999999</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7.2273492477152166</v>
          </cell>
          <cell r="W97">
            <v>11.692144311814053</v>
          </cell>
          <cell r="X97">
            <v>106.78</v>
          </cell>
          <cell r="Y97">
            <v>172.75</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7.4132385270159027</v>
          </cell>
          <cell r="W98">
            <v>10.947695202187242</v>
          </cell>
          <cell r="X98">
            <v>142.74</v>
          </cell>
          <cell r="Y98">
            <v>210.8</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6.7463702198355699</v>
          </cell>
          <cell r="W99">
            <v>11.320823098849546</v>
          </cell>
          <cell r="X99">
            <v>129.9</v>
          </cell>
          <cell r="Y99">
            <v>217.99</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7.7997659288832519</v>
          </cell>
          <cell r="W100">
            <v>10.707200578146043</v>
          </cell>
          <cell r="X100">
            <v>195.74</v>
          </cell>
          <cell r="Y100">
            <v>268.7</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7.8607396640643019</v>
          </cell>
          <cell r="W101">
            <v>10.591411419483849</v>
          </cell>
          <cell r="X101">
            <v>11.79</v>
          </cell>
          <cell r="Y101">
            <v>15.89</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6.8389543367152665</v>
          </cell>
          <cell r="W102">
            <v>11.652215870626677</v>
          </cell>
          <cell r="X102">
            <v>10.26</v>
          </cell>
          <cell r="Y102">
            <v>17.48</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7.9242693723962123</v>
          </cell>
          <cell r="W103">
            <v>10.687101834143705</v>
          </cell>
          <cell r="X103">
            <v>17.399999999999999</v>
          </cell>
          <cell r="Y103">
            <v>23.47</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6.7706407654762204</v>
          </cell>
          <cell r="W104">
            <v>11.190169950116303</v>
          </cell>
          <cell r="X104">
            <v>14.87</v>
          </cell>
          <cell r="Y104">
            <v>24.58</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7.7276630831543969</v>
          </cell>
          <cell r="W105">
            <v>10.321585075349311</v>
          </cell>
          <cell r="X105">
            <v>27.33</v>
          </cell>
          <cell r="Y105">
            <v>36.51</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7.1283033634190405</v>
          </cell>
          <cell r="W106">
            <v>11.318138772625439</v>
          </cell>
          <cell r="X106">
            <v>25.21</v>
          </cell>
          <cell r="Y106">
            <v>40.03</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7.4940150400859373</v>
          </cell>
          <cell r="W107">
            <v>10.594350374816246</v>
          </cell>
          <cell r="X107">
            <v>51.65</v>
          </cell>
          <cell r="Y107">
            <v>73.02</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7.2913902277114717</v>
          </cell>
          <cell r="W108">
            <v>11.45511155665683</v>
          </cell>
          <cell r="X108">
            <v>50.26</v>
          </cell>
          <cell r="Y108">
            <v>78.95</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7.558068514929082</v>
          </cell>
          <cell r="W109">
            <v>10.685117847233734</v>
          </cell>
          <cell r="X109">
            <v>111.67</v>
          </cell>
          <cell r="Y109">
            <v>157.87</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6.9801587554843776</v>
          </cell>
          <cell r="W110">
            <v>11.83728976386616</v>
          </cell>
          <cell r="X110">
            <v>103.13</v>
          </cell>
          <cell r="Y110">
            <v>174.89</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8.1802613110926075</v>
          </cell>
          <cell r="W111">
            <v>10.701104426454565</v>
          </cell>
          <cell r="X111">
            <v>157.51</v>
          </cell>
          <cell r="Y111">
            <v>206.05</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6.8954543602888023</v>
          </cell>
          <cell r="W112">
            <v>11.136654290723543</v>
          </cell>
          <cell r="X112">
            <v>132.77000000000001</v>
          </cell>
          <cell r="Y112">
            <v>214.44</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7.5332153878922856</v>
          </cell>
          <cell r="W113">
            <v>10.562213668817499</v>
          </cell>
          <cell r="X113">
            <v>189.05</v>
          </cell>
          <cell r="Y113">
            <v>265.06</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8.0634178523417432</v>
          </cell>
          <cell r="W115">
            <v>10.614666540968154</v>
          </cell>
          <cell r="X115">
            <v>12.1</v>
          </cell>
          <cell r="Y115">
            <v>15.92</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6.7942028210088194</v>
          </cell>
          <cell r="W116">
            <v>11.409647625966539</v>
          </cell>
          <cell r="X116">
            <v>10.19</v>
          </cell>
          <cell r="Y116">
            <v>17.11</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7.7003069609822976</v>
          </cell>
          <cell r="W117">
            <v>10.738941115965702</v>
          </cell>
          <cell r="X117">
            <v>16.91</v>
          </cell>
          <cell r="Y117">
            <v>23.58</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6.7699087395121644</v>
          </cell>
          <cell r="W118">
            <v>11.769777833177825</v>
          </cell>
          <cell r="X118">
            <v>14.87</v>
          </cell>
          <cell r="Y118">
            <v>25.85</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7.8531145518698562</v>
          </cell>
          <cell r="W119">
            <v>10.513871634188</v>
          </cell>
          <cell r="X119">
            <v>27.78</v>
          </cell>
          <cell r="Y119">
            <v>37.19</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7.1137252764776502</v>
          </cell>
          <cell r="W120">
            <v>11.84498211081786</v>
          </cell>
          <cell r="X120">
            <v>25.16</v>
          </cell>
          <cell r="Y120">
            <v>41.89</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7.4367428441495758</v>
          </cell>
          <cell r="W121">
            <v>10.832983697241851</v>
          </cell>
          <cell r="X121">
            <v>51.26</v>
          </cell>
          <cell r="Y121">
            <v>74.67</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6.9988626021488942</v>
          </cell>
          <cell r="W122">
            <v>11.890828766064072</v>
          </cell>
          <cell r="X122">
            <v>48.24</v>
          </cell>
          <cell r="Y122">
            <v>81.96</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8.0898668389165529</v>
          </cell>
          <cell r="W123">
            <v>10.927590821098875</v>
          </cell>
          <cell r="X123">
            <v>119.52</v>
          </cell>
          <cell r="Y123">
            <v>161.44999999999999</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7.22874886189215</v>
          </cell>
          <cell r="W124">
            <v>11.303613333307137</v>
          </cell>
          <cell r="X124">
            <v>106.8</v>
          </cell>
          <cell r="Y124">
            <v>167.01</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7.7761069643087017</v>
          </cell>
          <cell r="W125">
            <v>10.696626932891691</v>
          </cell>
          <cell r="X125">
            <v>149.72999999999999</v>
          </cell>
          <cell r="Y125">
            <v>205.97</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7.0090979028170093</v>
          </cell>
          <cell r="W126">
            <v>11.513871305993169</v>
          </cell>
          <cell r="X126">
            <v>134.96</v>
          </cell>
          <cell r="Y126">
            <v>221.7</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7.5694394483340499</v>
          </cell>
          <cell r="W127">
            <v>11.047644941908427</v>
          </cell>
          <cell r="X127">
            <v>189.96</v>
          </cell>
          <cell r="Y127">
            <v>277.24</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H28" sqref="H28:I28"/>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295</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0.43513793311930715</v>
      </c>
      <c r="C2">
        <f t="shared" ref="C2:C32" ca="1" si="0">RAND()</f>
        <v>0.32019858344790131</v>
      </c>
      <c r="D2" t="str">
        <f ca="1">VLOOKUP($B2
+IF(D1="DI",1,
IF(D1="EN",2,
IF(D1="GO",3,0))),$AC:$AD,MATCH($AD$1,$AC$1:$AD$1,0),1)</f>
        <v>GO</v>
      </c>
      <c r="E2">
        <f ca="1">ROUNDDOWN(VLOOKUP(D2,$P:$W,MATCH($U$1,$P$1:$W$1,0),0)+C2*(VLOOKUP(D2,$P:$W,MATCH($V$1,$P$1:$W$1,0),0)-VLOOKUP(D2,$P:$W,MATCH($U$1,$P$1:$W$1,0),0)+10^ABS(VLOOKUP(D2,$P:$W,MATCH($W$1,$P$1:$W$1,0),0))),VLOOKUP(D2,$P:$W,MATCH($W$1,$P$1:$W$1,0),0))</f>
        <v>1400</v>
      </c>
      <c r="F2" t="s">
        <v>128</v>
      </c>
      <c r="G2">
        <v>7</v>
      </c>
      <c r="H2" t="s">
        <v>128</v>
      </c>
      <c r="I2">
        <v>5</v>
      </c>
      <c r="J2" t="str">
        <f>IF(H2="GO",
  IF(I2&lt;100,"골드이상",""),
IF(H2="DI",
  IF(I2&gt;29,"다이아너무많음",
  IF(I2&gt;9,"다이아다소많음","")),""))</f>
        <v/>
      </c>
      <c r="K2" t="str">
        <f ca="1">IF(ROW()=2,L2,OFFSET(K2,-1,0)&amp;","&amp;L2)</f>
        <v>{"dy":1,"cd":"EN","cn":5}</v>
      </c>
      <c r="L2" t="str">
        <f>"{"""&amp;A$1&amp;""":"&amp;A2
&amp;","""&amp;H$1&amp;""":"""&amp;H2&amp;""""
&amp;","""&amp;I$1&amp;""":"&amp;I2&amp;"}"</f>
        <v>{"dy":1,"cd":"EN","cn":5}</v>
      </c>
      <c r="N2" t="str">
        <f ca="1">"["&amp;
IF(LEFT(OFFSET(K1,COUNTA(K:K)-1,0),1)=",",SUBSTITUTE(OFFSET(K1,COUNTA(K:K)-1,0),",","",1),OFFSET(K1,COUNTA(K:K)-1,0))
&amp;"]"</f>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P2" t="s">
        <v>97</v>
      </c>
      <c r="Q2">
        <f ca="1">COUNTIF(D:D,P2)</f>
        <v>15</v>
      </c>
      <c r="R2">
        <f>COUNTIF(H:H,P2)</f>
        <v>14</v>
      </c>
      <c r="S2">
        <f>SUMIF(H:H,P2,I:I)</f>
        <v>105</v>
      </c>
      <c r="T2">
        <f>S2/R2</f>
        <v>7.5</v>
      </c>
      <c r="U2">
        <v>6</v>
      </c>
      <c r="V2">
        <v>9</v>
      </c>
      <c r="W2">
        <v>0</v>
      </c>
      <c r="Y2">
        <v>1</v>
      </c>
      <c r="Z2">
        <v>0</v>
      </c>
      <c r="AA2">
        <v>14</v>
      </c>
      <c r="AB2">
        <f>AA2/SUMIF(Z:Z,Z2,AA:AA)</f>
        <v>0.46666666666666667</v>
      </c>
      <c r="AC2">
        <v>0</v>
      </c>
      <c r="AD2" t="s">
        <v>127</v>
      </c>
    </row>
    <row r="3" spans="1:30">
      <c r="A3">
        <v>2</v>
      </c>
      <c r="B3">
        <f t="shared" ref="B3:B32" ca="1" si="1">RAND()</f>
        <v>0.24380495562549542</v>
      </c>
      <c r="C3">
        <f t="shared" ca="1" si="0"/>
        <v>0.71849231166048233</v>
      </c>
      <c r="D3" t="str">
        <f t="shared" ref="D3:D32" ca="1" si="2">VLOOKUP($B3
+IF(D2="DI",1,
IF(D2="EN",2,
IF(D2="GO",3,0))),$AC:$AD,MATCH($AD$1,$AC$1:$AD$1,0),1)</f>
        <v>EN</v>
      </c>
      <c r="E3">
        <f t="shared" ref="E3:E32" ca="1" si="3">ROUNDDOWN(VLOOKUP(D3,$P:$W,MATCH($U$1,$P$1:$W$1,0),0)+C3*(VLOOKUP(D3,$P:$W,MATCH($V$1,$P$1:$W$1,0),0)-VLOOKUP(D3,$P:$W,MATCH($U$1,$P$1:$W$1,0),0)+10^ABS(VLOOKUP(D3,$P:$W,MATCH($W$1,$P$1:$W$1,0),0))),VLOOKUP(D3,$P:$W,MATCH($W$1,$P$1:$W$1,0),0))</f>
        <v>8</v>
      </c>
      <c r="F3" t="s">
        <v>126</v>
      </c>
      <c r="G3">
        <v>800</v>
      </c>
      <c r="H3" t="s">
        <v>126</v>
      </c>
      <c r="I3">
        <v>1900</v>
      </c>
      <c r="J3" t="str">
        <f t="shared" ref="J3:J32" si="4">IF(H3="GO",
  IF(I3&lt;100,"골드이상",""),
IF(H3="DI",
  IF(I3&gt;29,"다이아너무많음",
  IF(I3&gt;9,"다이아다소많음","")),""))</f>
        <v/>
      </c>
      <c r="K3" t="str">
        <f t="shared" ref="K3:K32" ca="1" si="5">IF(ROW()=2,L3,OFFSET(K3,-1,0)&amp;","&amp;L3)</f>
        <v>{"dy":1,"cd":"EN","cn":5},{"dy":2,"cd":"GO","cn":1900}</v>
      </c>
      <c r="L3" t="str">
        <f t="shared" ref="L3:L32" si="6">"{"""&amp;A$1&amp;""":"&amp;A3
&amp;","""&amp;H$1&amp;""":"""&amp;H3&amp;""""
&amp;","""&amp;I$1&amp;""":"&amp;I3&amp;"}"</f>
        <v>{"dy":2,"cd":"GO","cn":1900}</v>
      </c>
      <c r="P3" t="s">
        <v>68</v>
      </c>
      <c r="Q3">
        <f t="shared" ref="Q3:Q4" ca="1" si="7">COUNTIF(D:D,P3)</f>
        <v>14</v>
      </c>
      <c r="R3">
        <f t="shared" ref="R3:R4" si="8">COUNTIF(H:H,P3)</f>
        <v>14</v>
      </c>
      <c r="S3">
        <f t="shared" ref="S3:S4" si="9">SUMIF(H:H,P3,I:I)</f>
        <v>28400</v>
      </c>
      <c r="T3">
        <f>S3/R3</f>
        <v>2028.5714285714287</v>
      </c>
      <c r="U3">
        <v>500</v>
      </c>
      <c r="V3">
        <v>3500</v>
      </c>
      <c r="W3">
        <v>-2</v>
      </c>
      <c r="Y3">
        <v>2</v>
      </c>
      <c r="Z3">
        <v>0</v>
      </c>
      <c r="AA3">
        <v>14</v>
      </c>
      <c r="AB3">
        <f t="shared" ref="AB3:AB10" si="10">AA3/SUMIF(Z:Z,Z3,AA:AA)</f>
        <v>0.46666666666666667</v>
      </c>
      <c r="AC3">
        <f>AC2+AB2</f>
        <v>0.46666666666666667</v>
      </c>
      <c r="AD3" t="s">
        <v>129</v>
      </c>
    </row>
    <row r="4" spans="1:30">
      <c r="A4">
        <v>3</v>
      </c>
      <c r="B4">
        <f t="shared" ca="1" si="1"/>
        <v>0.20257966160030172</v>
      </c>
      <c r="C4">
        <f t="shared" ca="1" si="0"/>
        <v>0.46495269040480569</v>
      </c>
      <c r="D4" t="str">
        <f t="shared" ca="1" si="2"/>
        <v>GO</v>
      </c>
      <c r="E4">
        <f t="shared" ca="1" si="3"/>
        <v>1900</v>
      </c>
      <c r="F4" t="s">
        <v>128</v>
      </c>
      <c r="G4">
        <v>12</v>
      </c>
      <c r="H4" t="s">
        <v>128</v>
      </c>
      <c r="I4">
        <v>7</v>
      </c>
      <c r="J4" t="str">
        <f t="shared" si="4"/>
        <v/>
      </c>
      <c r="K4" t="str">
        <f t="shared" ca="1" si="5"/>
        <v>{"dy":1,"cd":"EN","cn":5},{"dy":2,"cd":"GO","cn":1900},{"dy":3,"cd":"EN","cn":7}</v>
      </c>
      <c r="L4" t="str">
        <f t="shared" si="6"/>
        <v>{"dy":3,"cd":"EN","cn":7}</v>
      </c>
      <c r="P4" t="s">
        <v>98</v>
      </c>
      <c r="Q4">
        <f t="shared" ca="1" si="7"/>
        <v>2</v>
      </c>
      <c r="R4">
        <f t="shared" si="8"/>
        <v>3</v>
      </c>
      <c r="S4">
        <f t="shared" si="9"/>
        <v>12</v>
      </c>
      <c r="T4">
        <f>S4/R4</f>
        <v>4</v>
      </c>
      <c r="U4">
        <v>3</v>
      </c>
      <c r="V4">
        <v>6</v>
      </c>
      <c r="W4">
        <v>0</v>
      </c>
      <c r="Y4">
        <v>3</v>
      </c>
      <c r="Z4">
        <v>0</v>
      </c>
      <c r="AA4">
        <v>2</v>
      </c>
      <c r="AB4">
        <f t="shared" si="10"/>
        <v>6.6666666666666666E-2</v>
      </c>
      <c r="AC4">
        <f>AC3+AB3</f>
        <v>0.93333333333333335</v>
      </c>
      <c r="AD4" t="s">
        <v>131</v>
      </c>
    </row>
    <row r="5" spans="1:30">
      <c r="A5">
        <v>4</v>
      </c>
      <c r="B5">
        <f t="shared" ca="1" si="1"/>
        <v>5.1328608563164013E-2</v>
      </c>
      <c r="C5">
        <f t="shared" ca="1" si="0"/>
        <v>0.70228322887393058</v>
      </c>
      <c r="D5" t="str">
        <f t="shared" ca="1" si="2"/>
        <v>EN</v>
      </c>
      <c r="E5">
        <f t="shared" ca="1" si="3"/>
        <v>8</v>
      </c>
      <c r="F5" t="s">
        <v>126</v>
      </c>
      <c r="G5">
        <v>1000</v>
      </c>
      <c r="H5" t="s">
        <v>126</v>
      </c>
      <c r="I5">
        <v>1800</v>
      </c>
      <c r="J5" t="str">
        <f t="shared" si="4"/>
        <v/>
      </c>
      <c r="K5" t="str">
        <f t="shared" ca="1" si="5"/>
        <v>{"dy":1,"cd":"EN","cn":5},{"dy":2,"cd":"GO","cn":1900},{"dy":3,"cd":"EN","cn":7},{"dy":4,"cd":"GO","cn":1800}</v>
      </c>
      <c r="L5" t="str">
        <f t="shared" si="6"/>
        <v>{"dy":4,"cd":"GO","cn":1800}</v>
      </c>
      <c r="Y5">
        <v>1</v>
      </c>
      <c r="Z5">
        <v>1</v>
      </c>
      <c r="AA5">
        <f>VLOOKUP($Y5,$Y:$AD,MATCH(AA$1,$Y$1:$AD$1,0),0)</f>
        <v>14</v>
      </c>
      <c r="AB5">
        <f t="shared" si="10"/>
        <v>0.5</v>
      </c>
      <c r="AC5">
        <f>AC4+AB4</f>
        <v>1</v>
      </c>
      <c r="AD5" t="str">
        <f>VLOOKUP($Y5,$Y:$AD,MATCH(AD$1,$Y$1:$AD$1,0),0)</f>
        <v>GO</v>
      </c>
    </row>
    <row r="6" spans="1:30">
      <c r="A6">
        <v>5</v>
      </c>
      <c r="B6">
        <f t="shared" ca="1" si="1"/>
        <v>0.10511381356109728</v>
      </c>
      <c r="C6">
        <f t="shared" ca="1" si="0"/>
        <v>0.2157809966518397</v>
      </c>
      <c r="D6" t="str">
        <f t="shared" ca="1" si="2"/>
        <v>GO</v>
      </c>
      <c r="E6">
        <f t="shared" ca="1" si="3"/>
        <v>1100</v>
      </c>
      <c r="F6" t="s">
        <v>128</v>
      </c>
      <c r="G6">
        <v>5</v>
      </c>
      <c r="H6" t="s">
        <v>128</v>
      </c>
      <c r="I6">
        <v>9</v>
      </c>
      <c r="J6" t="str">
        <f t="shared" si="4"/>
        <v/>
      </c>
      <c r="K6" t="str">
        <f t="shared" ca="1" si="5"/>
        <v>{"dy":1,"cd":"EN","cn":5},{"dy":2,"cd":"GO","cn":1900},{"dy":3,"cd":"EN","cn":7},{"dy":4,"cd":"GO","cn":1800},{"dy":5,"cd":"EN","cn":9}</v>
      </c>
      <c r="L6" t="str">
        <f t="shared" si="6"/>
        <v>{"dy":5,"cd":"EN","cn":9}</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2.4123078216333194E-2</v>
      </c>
      <c r="C7">
        <f t="shared" ca="1" si="0"/>
        <v>0.75904695553899515</v>
      </c>
      <c r="D7" t="str">
        <f t="shared" ca="1" si="2"/>
        <v>EN</v>
      </c>
      <c r="E7">
        <f t="shared" ca="1" si="3"/>
        <v>9</v>
      </c>
      <c r="F7" t="s">
        <v>126</v>
      </c>
      <c r="G7">
        <v>900</v>
      </c>
      <c r="H7" t="s">
        <v>126</v>
      </c>
      <c r="I7">
        <v>2000</v>
      </c>
      <c r="J7" t="str">
        <f t="shared" si="4"/>
        <v/>
      </c>
      <c r="K7" t="str">
        <f t="shared" ca="1" si="5"/>
        <v>{"dy":1,"cd":"EN","cn":5},{"dy":2,"cd":"GO","cn":1900},{"dy":3,"cd":"EN","cn":7},{"dy":4,"cd":"GO","cn":1800},{"dy":5,"cd":"EN","cn":9},{"dy":6,"cd":"GO","cn":2000}</v>
      </c>
      <c r="L7" t="str">
        <f t="shared" si="6"/>
        <v>{"dy":6,"cd":"GO","cn":2000}</v>
      </c>
      <c r="Y7">
        <v>1</v>
      </c>
      <c r="Z7">
        <v>2</v>
      </c>
      <c r="AA7">
        <f t="shared" si="11"/>
        <v>14</v>
      </c>
      <c r="AB7">
        <f t="shared" si="10"/>
        <v>0.875</v>
      </c>
      <c r="AC7">
        <f t="shared" si="12"/>
        <v>2</v>
      </c>
      <c r="AD7" t="str">
        <f t="shared" si="13"/>
        <v>GO</v>
      </c>
    </row>
    <row r="8" spans="1:30">
      <c r="A8">
        <v>7</v>
      </c>
      <c r="B8">
        <f t="shared" ca="1" si="1"/>
        <v>0.40327883822782296</v>
      </c>
      <c r="C8">
        <f t="shared" ca="1" si="0"/>
        <v>0.77971944761718781</v>
      </c>
      <c r="D8" t="str">
        <f t="shared" ca="1" si="2"/>
        <v>GO</v>
      </c>
      <c r="E8">
        <f t="shared" ca="1" si="3"/>
        <v>2900</v>
      </c>
      <c r="F8" t="s">
        <v>128</v>
      </c>
      <c r="G8">
        <v>6</v>
      </c>
      <c r="H8" t="s">
        <v>130</v>
      </c>
      <c r="I8">
        <v>3</v>
      </c>
      <c r="J8" t="str">
        <f t="shared" si="4"/>
        <v/>
      </c>
      <c r="K8" t="str">
        <f t="shared" ca="1" si="5"/>
        <v>{"dy":1,"cd":"EN","cn":5},{"dy":2,"cd":"GO","cn":1900},{"dy":3,"cd":"EN","cn":7},{"dy":4,"cd":"GO","cn":1800},{"dy":5,"cd":"EN","cn":9},{"dy":6,"cd":"GO","cn":2000},{"dy":7,"cd":"DI","cn":3}</v>
      </c>
      <c r="L8" t="str">
        <f t="shared" si="6"/>
        <v>{"dy":7,"cd":"DI","cn":3}</v>
      </c>
      <c r="Y8">
        <v>3</v>
      </c>
      <c r="Z8">
        <v>2</v>
      </c>
      <c r="AA8">
        <f t="shared" si="11"/>
        <v>2</v>
      </c>
      <c r="AB8">
        <f t="shared" si="10"/>
        <v>0.125</v>
      </c>
      <c r="AC8">
        <f t="shared" si="12"/>
        <v>2.875</v>
      </c>
      <c r="AD8" t="str">
        <f t="shared" si="13"/>
        <v>DI</v>
      </c>
    </row>
    <row r="9" spans="1:30">
      <c r="A9">
        <v>8</v>
      </c>
      <c r="B9">
        <f t="shared" ca="1" si="1"/>
        <v>9.3879532763838314E-2</v>
      </c>
      <c r="C9">
        <f t="shared" ca="1" si="0"/>
        <v>0.45818707116972168</v>
      </c>
      <c r="D9" t="str">
        <f t="shared" ca="1" si="2"/>
        <v>EN</v>
      </c>
      <c r="E9">
        <f t="shared" ca="1" si="3"/>
        <v>7</v>
      </c>
      <c r="F9" t="s">
        <v>130</v>
      </c>
      <c r="G9">
        <v>3</v>
      </c>
      <c r="H9" t="s">
        <v>128</v>
      </c>
      <c r="I9">
        <v>8</v>
      </c>
      <c r="J9" t="str">
        <f t="shared" si="4"/>
        <v/>
      </c>
      <c r="K9" t="str">
        <f t="shared" ca="1" si="5"/>
        <v>{"dy":1,"cd":"EN","cn":5},{"dy":2,"cd":"GO","cn":1900},{"dy":3,"cd":"EN","cn":7},{"dy":4,"cd":"GO","cn":1800},{"dy":5,"cd":"EN","cn":9},{"dy":6,"cd":"GO","cn":2000},{"dy":7,"cd":"DI","cn":3},{"dy":8,"cd":"EN","cn":8}</v>
      </c>
      <c r="L9" t="str">
        <f t="shared" si="6"/>
        <v>{"dy":8,"cd":"EN","cn":8}</v>
      </c>
      <c r="Y9">
        <v>2</v>
      </c>
      <c r="Z9">
        <v>3</v>
      </c>
      <c r="AA9">
        <f t="shared" si="11"/>
        <v>14</v>
      </c>
      <c r="AB9">
        <f t="shared" si="10"/>
        <v>0.875</v>
      </c>
      <c r="AC9">
        <f t="shared" si="12"/>
        <v>3</v>
      </c>
      <c r="AD9" t="str">
        <f t="shared" si="13"/>
        <v>EN</v>
      </c>
    </row>
    <row r="10" spans="1:30">
      <c r="A10">
        <v>9</v>
      </c>
      <c r="B10">
        <f t="shared" ca="1" si="1"/>
        <v>0.53289238977474662</v>
      </c>
      <c r="C10">
        <f t="shared" ca="1" si="0"/>
        <v>0.50930545200051691</v>
      </c>
      <c r="D10" t="str">
        <f t="shared" ca="1" si="2"/>
        <v>GO</v>
      </c>
      <c r="E10">
        <f t="shared" ca="1" si="3"/>
        <v>2000</v>
      </c>
      <c r="F10" t="s">
        <v>126</v>
      </c>
      <c r="G10">
        <v>700</v>
      </c>
      <c r="H10" t="s">
        <v>126</v>
      </c>
      <c r="I10">
        <v>1300</v>
      </c>
      <c r="J10" t="str">
        <f t="shared" si="4"/>
        <v/>
      </c>
      <c r="K10" t="str">
        <f t="shared" ca="1" si="5"/>
        <v>{"dy":1,"cd":"EN","cn":5},{"dy":2,"cd":"GO","cn":1900},{"dy":3,"cd":"EN","cn":7},{"dy":4,"cd":"GO","cn":1800},{"dy":5,"cd":"EN","cn":9},{"dy":6,"cd":"GO","cn":2000},{"dy":7,"cd":"DI","cn":3},{"dy":8,"cd":"EN","cn":8},{"dy":9,"cd":"GO","cn":1300}</v>
      </c>
      <c r="L10" t="str">
        <f t="shared" si="6"/>
        <v>{"dy":9,"cd":"GO","cn":1300}</v>
      </c>
      <c r="Y10">
        <v>3</v>
      </c>
      <c r="Z10">
        <v>3</v>
      </c>
      <c r="AA10">
        <f t="shared" si="11"/>
        <v>2</v>
      </c>
      <c r="AB10">
        <f t="shared" si="10"/>
        <v>0.125</v>
      </c>
      <c r="AC10">
        <f t="shared" si="12"/>
        <v>3.875</v>
      </c>
      <c r="AD10" t="str">
        <f t="shared" si="13"/>
        <v>DI</v>
      </c>
    </row>
    <row r="11" spans="1:30">
      <c r="A11">
        <v>10</v>
      </c>
      <c r="B11">
        <f t="shared" ca="1" si="1"/>
        <v>0.11563246494502744</v>
      </c>
      <c r="C11">
        <f t="shared" ca="1" si="0"/>
        <v>0.97868025467471653</v>
      </c>
      <c r="D11" t="str">
        <f t="shared" ca="1" si="2"/>
        <v>EN</v>
      </c>
      <c r="E11">
        <f t="shared" ca="1" si="3"/>
        <v>9</v>
      </c>
      <c r="F11" t="s">
        <v>128</v>
      </c>
      <c r="G11">
        <v>10</v>
      </c>
      <c r="H11" t="s">
        <v>128</v>
      </c>
      <c r="I11">
        <v>8</v>
      </c>
      <c r="J11" t="str">
        <f t="shared" si="4"/>
        <v/>
      </c>
      <c r="K11" t="str">
        <f t="shared" ca="1" si="5"/>
        <v>{"dy":1,"cd":"EN","cn":5},{"dy":2,"cd":"GO","cn":1900},{"dy":3,"cd":"EN","cn":7},{"dy":4,"cd":"GO","cn":1800},{"dy":5,"cd":"EN","cn":9},{"dy":6,"cd":"GO","cn":2000},{"dy":7,"cd":"DI","cn":3},{"dy":8,"cd":"EN","cn":8},{"dy":9,"cd":"GO","cn":1300},{"dy":10,"cd":"EN","cn":8}</v>
      </c>
      <c r="L11" t="str">
        <f t="shared" si="6"/>
        <v>{"dy":10,"cd":"EN","cn":8}</v>
      </c>
    </row>
    <row r="12" spans="1:30">
      <c r="A12">
        <v>11</v>
      </c>
      <c r="B12">
        <f t="shared" ca="1" si="1"/>
        <v>0.46677549234223326</v>
      </c>
      <c r="C12">
        <f t="shared" ca="1" si="0"/>
        <v>0.16614709897484281</v>
      </c>
      <c r="D12" t="str">
        <f t="shared" ca="1" si="2"/>
        <v>GO</v>
      </c>
      <c r="E12">
        <f t="shared" ca="1" si="3"/>
        <v>1000</v>
      </c>
      <c r="F12" t="s">
        <v>126</v>
      </c>
      <c r="G12">
        <v>1300</v>
      </c>
      <c r="H12" t="s">
        <v>126</v>
      </c>
      <c r="I12">
        <v>3200</v>
      </c>
      <c r="J12" t="str">
        <f t="shared" si="4"/>
        <v/>
      </c>
      <c r="K12" t="str">
        <f t="shared" ca="1" si="5"/>
        <v>{"dy":1,"cd":"EN","cn":5},{"dy":2,"cd":"GO","cn":1900},{"dy":3,"cd":"EN","cn":7},{"dy":4,"cd":"GO","cn":1800},{"dy":5,"cd":"EN","cn":9},{"dy":6,"cd":"GO","cn":2000},{"dy":7,"cd":"DI","cn":3},{"dy":8,"cd":"EN","cn":8},{"dy":9,"cd":"GO","cn":1300},{"dy":10,"cd":"EN","cn":8},{"dy":11,"cd":"GO","cn":3200}</v>
      </c>
      <c r="L12" t="str">
        <f t="shared" si="6"/>
        <v>{"dy":11,"cd":"GO","cn":3200}</v>
      </c>
    </row>
    <row r="13" spans="1:30">
      <c r="A13">
        <v>12</v>
      </c>
      <c r="B13">
        <f t="shared" ca="1" si="1"/>
        <v>0.51075009567994745</v>
      </c>
      <c r="C13">
        <f t="shared" ca="1" si="0"/>
        <v>0.23664795922498449</v>
      </c>
      <c r="D13" t="str">
        <f t="shared" ca="1" si="2"/>
        <v>EN</v>
      </c>
      <c r="E13">
        <f t="shared" ca="1" si="3"/>
        <v>6</v>
      </c>
      <c r="F13" t="s">
        <v>128</v>
      </c>
      <c r="G13">
        <v>6</v>
      </c>
      <c r="H13" t="s">
        <v>128</v>
      </c>
      <c r="I13">
        <v>9</v>
      </c>
      <c r="J13" t="str">
        <f t="shared" si="4"/>
        <v/>
      </c>
      <c r="K13" t="str">
        <f t="shared" ca="1" si="5"/>
        <v>{"dy":1,"cd":"EN","cn":5},{"dy":2,"cd":"GO","cn":1900},{"dy":3,"cd":"EN","cn":7},{"dy":4,"cd":"GO","cn":1800},{"dy":5,"cd":"EN","cn":9},{"dy":6,"cd":"GO","cn":2000},{"dy":7,"cd":"DI","cn":3},{"dy":8,"cd":"EN","cn":8},{"dy":9,"cd":"GO","cn":1300},{"dy":10,"cd":"EN","cn":8},{"dy":11,"cd":"GO","cn":3200},{"dy":12,"cd":"EN","cn":9}</v>
      </c>
      <c r="L13" t="str">
        <f t="shared" si="6"/>
        <v>{"dy":12,"cd":"EN","cn":9}</v>
      </c>
    </row>
    <row r="14" spans="1:30">
      <c r="A14">
        <v>13</v>
      </c>
      <c r="B14">
        <f t="shared" ca="1" si="1"/>
        <v>0.88624009272767368</v>
      </c>
      <c r="C14">
        <f t="shared" ca="1" si="0"/>
        <v>7.7369501111236194E-2</v>
      </c>
      <c r="D14" t="str">
        <f t="shared" ca="1" si="2"/>
        <v>DI</v>
      </c>
      <c r="E14">
        <f t="shared" ca="1" si="3"/>
        <v>3</v>
      </c>
      <c r="F14" t="s">
        <v>126</v>
      </c>
      <c r="G14">
        <v>1200</v>
      </c>
      <c r="H14" t="s">
        <v>126</v>
      </c>
      <c r="I14">
        <v>1200</v>
      </c>
      <c r="J14" t="str">
        <f t="shared" si="4"/>
        <v/>
      </c>
      <c r="K14" t="str">
        <f t="shared" ca="1" si="5"/>
        <v>{"dy":1,"cd":"EN","cn":5},{"dy":2,"cd":"GO","cn":1900},{"dy":3,"cd":"EN","cn":7},{"dy":4,"cd":"GO","cn":1800},{"dy":5,"cd":"EN","cn":9},{"dy":6,"cd":"GO","cn":2000},{"dy":7,"cd":"DI","cn":3},{"dy":8,"cd":"EN","cn":8},{"dy":9,"cd":"GO","cn":1300},{"dy":10,"cd":"EN","cn":8},{"dy":11,"cd":"GO","cn":3200},{"dy":12,"cd":"EN","cn":9},{"dy":13,"cd":"GO","cn":1200}</v>
      </c>
      <c r="L14" t="str">
        <f t="shared" si="6"/>
        <v>{"dy":13,"cd":"GO","cn":1200}</v>
      </c>
    </row>
    <row r="15" spans="1:30">
      <c r="A15">
        <v>14</v>
      </c>
      <c r="B15">
        <f t="shared" ca="1" si="1"/>
        <v>0.77928782975666089</v>
      </c>
      <c r="C15">
        <f t="shared" ca="1" si="0"/>
        <v>4.105095241782486E-2</v>
      </c>
      <c r="D15" t="str">
        <f t="shared" ca="1" si="2"/>
        <v>EN</v>
      </c>
      <c r="E15">
        <f t="shared" ca="1" si="3"/>
        <v>6</v>
      </c>
      <c r="F15" t="s">
        <v>128</v>
      </c>
      <c r="G15">
        <v>10</v>
      </c>
      <c r="H15" t="s">
        <v>128</v>
      </c>
      <c r="I15">
        <v>8</v>
      </c>
      <c r="J15" t="str">
        <f t="shared" si="4"/>
        <v/>
      </c>
      <c r="K15" t="str">
        <f t="shared" ca="1" si="5"/>
        <v>{"dy":1,"cd":"EN","cn":5},{"dy":2,"cd":"GO","cn":1900},{"dy":3,"cd":"EN","cn":7},{"dy":4,"cd":"GO","cn":1800},{"dy":5,"cd":"EN","cn":9},{"dy":6,"cd":"GO","cn":2000},{"dy":7,"cd":"DI","cn":3},{"dy":8,"cd":"EN","cn":8},{"dy":9,"cd":"GO","cn":1300},{"dy":10,"cd":"EN","cn":8},{"dy":11,"cd":"GO","cn":3200},{"dy":12,"cd":"EN","cn":9},{"dy":13,"cd":"GO","cn":1200},{"dy":14,"cd":"EN","cn":8}</v>
      </c>
      <c r="L15" t="str">
        <f t="shared" si="6"/>
        <v>{"dy":14,"cd":"EN","cn":8}</v>
      </c>
    </row>
    <row r="16" spans="1:30">
      <c r="A16">
        <v>15</v>
      </c>
      <c r="B16">
        <f t="shared" ca="1" si="1"/>
        <v>0.82365473649399235</v>
      </c>
      <c r="C16">
        <f t="shared" ca="1" si="0"/>
        <v>0.59145665977007167</v>
      </c>
      <c r="D16" t="str">
        <f t="shared" ca="1" si="2"/>
        <v>GO</v>
      </c>
      <c r="E16">
        <f t="shared" ca="1" si="3"/>
        <v>2300</v>
      </c>
      <c r="F16" t="s">
        <v>126</v>
      </c>
      <c r="G16">
        <v>1000</v>
      </c>
      <c r="H16" t="s">
        <v>130</v>
      </c>
      <c r="I16">
        <v>5</v>
      </c>
      <c r="J16" t="str">
        <f t="shared" si="4"/>
        <v/>
      </c>
      <c r="K16" t="str">
        <f t="shared" ca="1" si="5"/>
        <v>{"dy":1,"cd":"EN","cn":5},{"dy":2,"cd":"GO","cn":1900},{"dy":3,"cd":"EN","cn":7},{"dy":4,"cd":"GO","cn":1800},{"dy":5,"cd":"EN","cn":9},{"dy":6,"cd":"GO","cn":2000},{"dy":7,"cd":"DI","cn":3},{"dy":8,"cd":"EN","cn":8},{"dy":9,"cd":"GO","cn":1300},{"dy":10,"cd":"EN","cn":8},{"dy":11,"cd":"GO","cn":3200},{"dy":12,"cd":"EN","cn":9},{"dy":13,"cd":"GO","cn":1200},{"dy":14,"cd":"EN","cn":8},{"dy":15,"cd":"DI","cn":5}</v>
      </c>
      <c r="L16" t="str">
        <f t="shared" si="6"/>
        <v>{"dy":15,"cd":"DI","cn":5}</v>
      </c>
    </row>
    <row r="17" spans="1:12">
      <c r="A17">
        <v>16</v>
      </c>
      <c r="B17">
        <f t="shared" ca="1" si="1"/>
        <v>0.49542196125543148</v>
      </c>
      <c r="C17">
        <f t="shared" ca="1" si="0"/>
        <v>0.52220680639509243</v>
      </c>
      <c r="D17" t="str">
        <f t="shared" ca="1" si="2"/>
        <v>EN</v>
      </c>
      <c r="E17">
        <f t="shared" ca="1" si="3"/>
        <v>8</v>
      </c>
      <c r="F17" t="s">
        <v>128</v>
      </c>
      <c r="G17">
        <v>8</v>
      </c>
      <c r="H17" t="s">
        <v>126</v>
      </c>
      <c r="I17">
        <v>3500</v>
      </c>
      <c r="J17" t="str">
        <f t="shared" si="4"/>
        <v/>
      </c>
      <c r="K17" t="str">
        <f t="shared" ca="1" si="5"/>
        <v>{"dy":1,"cd":"EN","cn":5},{"dy":2,"cd":"GO","cn":1900},{"dy":3,"cd":"EN","cn":7},{"dy":4,"cd":"GO","cn":1800},{"dy":5,"cd":"EN","cn":9},{"dy":6,"cd":"GO","cn":2000},{"dy":7,"cd":"DI","cn":3},{"dy":8,"cd":"EN","cn":8},{"dy":9,"cd":"GO","cn":1300},{"dy":10,"cd":"EN","cn":8},{"dy":11,"cd":"GO","cn":3200},{"dy":12,"cd":"EN","cn":9},{"dy":13,"cd":"GO","cn":1200},{"dy":14,"cd":"EN","cn":8},{"dy":15,"cd":"DI","cn":5},{"dy":16,"cd":"GO","cn":3500}</v>
      </c>
      <c r="L17" t="str">
        <f t="shared" si="6"/>
        <v>{"dy":16,"cd":"GO","cn":3500}</v>
      </c>
    </row>
    <row r="18" spans="1:12">
      <c r="A18">
        <v>17</v>
      </c>
      <c r="B18">
        <f t="shared" ca="1" si="1"/>
        <v>0.84252609968525793</v>
      </c>
      <c r="C18">
        <f t="shared" ca="1" si="0"/>
        <v>0.47894168466766762</v>
      </c>
      <c r="D18" t="str">
        <f t="shared" ca="1" si="2"/>
        <v>GO</v>
      </c>
      <c r="E18">
        <f t="shared" ca="1" si="3"/>
        <v>1900</v>
      </c>
      <c r="F18" t="s">
        <v>126</v>
      </c>
      <c r="G18">
        <v>800</v>
      </c>
      <c r="H18" t="s">
        <v>128</v>
      </c>
      <c r="I18">
        <v>6</v>
      </c>
      <c r="J18" t="str">
        <f t="shared" si="4"/>
        <v/>
      </c>
      <c r="K18" t="str">
        <f t="shared" ca="1" si="5"/>
        <v>{"dy":1,"cd":"EN","cn":5},{"dy":2,"cd":"GO","cn":1900},{"dy":3,"cd":"EN","cn":7},{"dy":4,"cd":"GO","cn":1800},{"dy":5,"cd":"EN","cn":9},{"dy":6,"cd":"GO","cn":2000},{"dy":7,"cd":"DI","cn":3},{"dy":8,"cd":"EN","cn":8},{"dy":9,"cd":"GO","cn":1300},{"dy":10,"cd":"EN","cn":8},{"dy":11,"cd":"GO","cn":3200},{"dy":12,"cd":"EN","cn":9},{"dy":13,"cd":"GO","cn":1200},{"dy":14,"cd":"EN","cn":8},{"dy":15,"cd":"DI","cn":5},{"dy":16,"cd":"GO","cn":3500},{"dy":17,"cd":"EN","cn":6}</v>
      </c>
      <c r="L18" t="str">
        <f t="shared" si="6"/>
        <v>{"dy":17,"cd":"EN","cn":6}</v>
      </c>
    </row>
    <row r="19" spans="1:12">
      <c r="A19">
        <v>18</v>
      </c>
      <c r="B19">
        <f t="shared" ca="1" si="1"/>
        <v>0.1883710566091501</v>
      </c>
      <c r="C19">
        <f t="shared" ca="1" si="0"/>
        <v>0.72892633963163322</v>
      </c>
      <c r="D19" t="str">
        <f t="shared" ca="1" si="2"/>
        <v>EN</v>
      </c>
      <c r="E19">
        <f t="shared" ca="1" si="3"/>
        <v>8</v>
      </c>
      <c r="F19" t="s">
        <v>128</v>
      </c>
      <c r="G19">
        <v>6</v>
      </c>
      <c r="H19" t="s">
        <v>126</v>
      </c>
      <c r="I19">
        <v>2900</v>
      </c>
      <c r="J19" t="str">
        <f t="shared" si="4"/>
        <v/>
      </c>
      <c r="K19" t="str">
        <f t="shared" ca="1" si="5"/>
        <v>{"dy":1,"cd":"EN","cn":5},{"dy":2,"cd":"GO","cn":1900},{"dy":3,"cd":"EN","cn":7},{"dy":4,"cd":"GO","cn":1800},{"dy":5,"cd":"EN","cn":9},{"dy":6,"cd":"GO","cn":2000},{"dy":7,"cd":"DI","cn":3},{"dy":8,"cd":"EN","cn":8},{"dy":9,"cd":"GO","cn":1300},{"dy":10,"cd":"EN","cn":8},{"dy":11,"cd":"GO","cn":3200},{"dy":12,"cd":"EN","cn":9},{"dy":13,"cd":"GO","cn":1200},{"dy":14,"cd":"EN","cn":8},{"dy":15,"cd":"DI","cn":5},{"dy":16,"cd":"GO","cn":3500},{"dy":17,"cd":"EN","cn":6},{"dy":18,"cd":"GO","cn":2900}</v>
      </c>
      <c r="L19" t="str">
        <f t="shared" si="6"/>
        <v>{"dy":18,"cd":"GO","cn":2900}</v>
      </c>
    </row>
    <row r="20" spans="1:12">
      <c r="A20">
        <v>19</v>
      </c>
      <c r="B20">
        <f t="shared" ca="1" si="1"/>
        <v>0.684491192313742</v>
      </c>
      <c r="C20">
        <f t="shared" ca="1" si="0"/>
        <v>0.79893251880819938</v>
      </c>
      <c r="D20" t="str">
        <f t="shared" ca="1" si="2"/>
        <v>GO</v>
      </c>
      <c r="E20">
        <f t="shared" ca="1" si="3"/>
        <v>2900</v>
      </c>
      <c r="F20" t="s">
        <v>126</v>
      </c>
      <c r="G20">
        <v>900</v>
      </c>
      <c r="H20" t="s">
        <v>128</v>
      </c>
      <c r="I20">
        <v>9</v>
      </c>
      <c r="J20" t="str">
        <f t="shared" si="4"/>
        <v/>
      </c>
      <c r="K20" t="str">
        <f t="shared" ca="1" si="5"/>
        <v>{"dy":1,"cd":"EN","cn":5},{"dy":2,"cd":"GO","cn":1900},{"dy":3,"cd":"EN","cn":7},{"dy":4,"cd":"GO","cn":1800},{"dy":5,"cd":"EN","cn":9},{"dy":6,"cd":"GO","cn":2000},{"dy":7,"cd":"DI","cn":3},{"dy":8,"cd":"EN","cn":8},{"dy":9,"cd":"GO","cn":1300},{"dy":10,"cd":"EN","cn":8},{"dy":11,"cd":"GO","cn":3200},{"dy":12,"cd":"EN","cn":9},{"dy":13,"cd":"GO","cn":1200},{"dy":14,"cd":"EN","cn":8},{"dy":15,"cd":"DI","cn":5},{"dy":16,"cd":"GO","cn":3500},{"dy":17,"cd":"EN","cn":6},{"dy":18,"cd":"GO","cn":2900},{"dy":19,"cd":"EN","cn":9}</v>
      </c>
      <c r="L20" t="str">
        <f t="shared" si="6"/>
        <v>{"dy":19,"cd":"EN","cn":9}</v>
      </c>
    </row>
    <row r="21" spans="1:12">
      <c r="A21">
        <v>20</v>
      </c>
      <c r="B21">
        <f t="shared" ca="1" si="1"/>
        <v>0.78794367930136966</v>
      </c>
      <c r="C21">
        <f t="shared" ca="1" si="0"/>
        <v>0.71873365722570093</v>
      </c>
      <c r="D21" t="str">
        <f t="shared" ca="1" si="2"/>
        <v>EN</v>
      </c>
      <c r="E21">
        <f t="shared" ca="1" si="3"/>
        <v>8</v>
      </c>
      <c r="F21" t="s">
        <v>128</v>
      </c>
      <c r="G21">
        <v>7</v>
      </c>
      <c r="H21" t="s">
        <v>126</v>
      </c>
      <c r="I21">
        <v>1500</v>
      </c>
      <c r="J21" t="str">
        <f t="shared" si="4"/>
        <v/>
      </c>
      <c r="K21" t="str">
        <f t="shared" ca="1" si="5"/>
        <v>{"dy":1,"cd":"EN","cn":5},{"dy":2,"cd":"GO","cn":1900},{"dy":3,"cd":"EN","cn":7},{"dy":4,"cd":"GO","cn":1800},{"dy":5,"cd":"EN","cn":9},{"dy":6,"cd":"GO","cn":2000},{"dy":7,"cd":"DI","cn":3},{"dy":8,"cd":"EN","cn":8},{"dy":9,"cd":"GO","cn":1300},{"dy":10,"cd":"EN","cn":8},{"dy":11,"cd":"GO","cn":3200},{"dy":12,"cd":"EN","cn":9},{"dy":13,"cd":"GO","cn":1200},{"dy":14,"cd":"EN","cn":8},{"dy":15,"cd":"DI","cn":5},{"dy":16,"cd":"GO","cn":3500},{"dy":17,"cd":"EN","cn":6},{"dy":18,"cd":"GO","cn":2900},{"dy":19,"cd":"EN","cn":9},{"dy":20,"cd":"GO","cn":1500}</v>
      </c>
      <c r="L21" t="str">
        <f t="shared" si="6"/>
        <v>{"dy":20,"cd":"GO","cn":1500}</v>
      </c>
    </row>
    <row r="22" spans="1:12">
      <c r="A22">
        <v>21</v>
      </c>
      <c r="B22">
        <f t="shared" ca="1" si="1"/>
        <v>0.43142677351527015</v>
      </c>
      <c r="C22">
        <f t="shared" ca="1" si="0"/>
        <v>0.93631038357716811</v>
      </c>
      <c r="D22" t="str">
        <f t="shared" ca="1" si="2"/>
        <v>GO</v>
      </c>
      <c r="E22">
        <f t="shared" ca="1" si="3"/>
        <v>3400</v>
      </c>
      <c r="F22" t="s">
        <v>130</v>
      </c>
      <c r="G22">
        <v>4</v>
      </c>
      <c r="H22" t="s">
        <v>130</v>
      </c>
      <c r="I22">
        <v>4</v>
      </c>
      <c r="J22" t="str">
        <f t="shared" si="4"/>
        <v/>
      </c>
      <c r="K22" t="str">
        <f t="shared" ca="1" si="5"/>
        <v>{"dy":1,"cd":"EN","cn":5},{"dy":2,"cd":"GO","cn":1900},{"dy":3,"cd":"EN","cn":7},{"dy":4,"cd":"GO","cn":1800},{"dy":5,"cd":"EN","cn":9},{"dy":6,"cd":"GO","cn":2000},{"dy":7,"cd":"DI","cn":3},{"dy":8,"cd":"EN","cn":8},{"dy":9,"cd":"GO","cn":1300},{"dy":10,"cd":"EN","cn":8},{"dy":11,"cd":"GO","cn":3200},{"dy":12,"cd":"EN","cn":9},{"dy":13,"cd":"GO","cn":1200},{"dy":14,"cd":"EN","cn":8},{"dy":15,"cd":"DI","cn":5},{"dy":16,"cd":"GO","cn":3500},{"dy":17,"cd":"EN","cn":6},{"dy":18,"cd":"GO","cn":2900},{"dy":19,"cd":"EN","cn":9},{"dy":20,"cd":"GO","cn":1500},{"dy":21,"cd":"DI","cn":4}</v>
      </c>
      <c r="L22" t="str">
        <f t="shared" si="6"/>
        <v>{"dy":21,"cd":"DI","cn":4}</v>
      </c>
    </row>
    <row r="23" spans="1:12">
      <c r="A23">
        <v>22</v>
      </c>
      <c r="B23">
        <f t="shared" ca="1" si="1"/>
        <v>0.2093889949326273</v>
      </c>
      <c r="C23">
        <f t="shared" ca="1" si="0"/>
        <v>0.6987192277779527</v>
      </c>
      <c r="D23" t="str">
        <f t="shared" ca="1" si="2"/>
        <v>EN</v>
      </c>
      <c r="E23">
        <f t="shared" ca="1" si="3"/>
        <v>8</v>
      </c>
      <c r="F23" t="s">
        <v>128</v>
      </c>
      <c r="G23">
        <v>10</v>
      </c>
      <c r="H23" t="s">
        <v>126</v>
      </c>
      <c r="I23">
        <v>3400</v>
      </c>
      <c r="J23" t="str">
        <f t="shared" si="4"/>
        <v/>
      </c>
      <c r="K23"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v>
      </c>
      <c r="L23" t="str">
        <f t="shared" si="6"/>
        <v>{"dy":22,"cd":"GO","cn":3400}</v>
      </c>
    </row>
    <row r="24" spans="1:12">
      <c r="A24">
        <v>23</v>
      </c>
      <c r="B24">
        <f t="shared" ca="1" si="1"/>
        <v>0.73778281129960377</v>
      </c>
      <c r="C24">
        <f t="shared" ca="1" si="0"/>
        <v>0.92347123194428615</v>
      </c>
      <c r="D24" t="str">
        <f t="shared" ca="1" si="2"/>
        <v>GO</v>
      </c>
      <c r="E24">
        <f t="shared" ca="1" si="3"/>
        <v>3300</v>
      </c>
      <c r="F24" t="s">
        <v>126</v>
      </c>
      <c r="G24">
        <v>800</v>
      </c>
      <c r="H24" t="s">
        <v>128</v>
      </c>
      <c r="I24">
        <v>9</v>
      </c>
      <c r="J24" t="str">
        <f t="shared" si="4"/>
        <v/>
      </c>
      <c r="K24"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v>
      </c>
      <c r="L24" t="str">
        <f t="shared" si="6"/>
        <v>{"dy":23,"cd":"EN","cn":9}</v>
      </c>
    </row>
    <row r="25" spans="1:12">
      <c r="A25">
        <v>24</v>
      </c>
      <c r="B25">
        <f t="shared" ca="1" si="1"/>
        <v>0.56800316637028558</v>
      </c>
      <c r="C25">
        <f t="shared" ca="1" si="0"/>
        <v>0.19921054152671902</v>
      </c>
      <c r="D25" t="str">
        <f t="shared" ca="1" si="2"/>
        <v>EN</v>
      </c>
      <c r="E25">
        <f t="shared" ca="1" si="3"/>
        <v>6</v>
      </c>
      <c r="F25" t="s">
        <v>128</v>
      </c>
      <c r="G25">
        <v>6</v>
      </c>
      <c r="H25" t="s">
        <v>126</v>
      </c>
      <c r="I25">
        <v>700</v>
      </c>
      <c r="J25" t="str">
        <f t="shared" si="4"/>
        <v/>
      </c>
      <c r="K25"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v>
      </c>
      <c r="L25" t="str">
        <f t="shared" si="6"/>
        <v>{"dy":24,"cd":"GO","cn":700}</v>
      </c>
    </row>
    <row r="26" spans="1:12">
      <c r="A26">
        <v>25</v>
      </c>
      <c r="B26">
        <f t="shared" ca="1" si="1"/>
        <v>0.78120742917338326</v>
      </c>
      <c r="C26">
        <f t="shared" ca="1" si="0"/>
        <v>0.14372640182313545</v>
      </c>
      <c r="D26" t="str">
        <f t="shared" ca="1" si="2"/>
        <v>GO</v>
      </c>
      <c r="E26">
        <f t="shared" ca="1" si="3"/>
        <v>900</v>
      </c>
      <c r="F26" t="s">
        <v>126</v>
      </c>
      <c r="G26">
        <v>700</v>
      </c>
      <c r="H26" t="s">
        <v>128</v>
      </c>
      <c r="I26">
        <v>8</v>
      </c>
      <c r="J26" t="str">
        <f t="shared" si="4"/>
        <v/>
      </c>
      <c r="K26"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v>
      </c>
      <c r="L26" t="str">
        <f t="shared" si="6"/>
        <v>{"dy":25,"cd":"EN","cn":8}</v>
      </c>
    </row>
    <row r="27" spans="1:12">
      <c r="A27">
        <v>26</v>
      </c>
      <c r="B27">
        <f t="shared" ca="1" si="1"/>
        <v>0.50491012181405592</v>
      </c>
      <c r="C27">
        <f t="shared" ca="1" si="0"/>
        <v>3.632130185183946E-2</v>
      </c>
      <c r="D27" t="str">
        <f t="shared" ca="1" si="2"/>
        <v>EN</v>
      </c>
      <c r="E27">
        <f t="shared" ca="1" si="3"/>
        <v>6</v>
      </c>
      <c r="F27" t="s">
        <v>128</v>
      </c>
      <c r="G27">
        <v>9</v>
      </c>
      <c r="H27" t="s">
        <v>126</v>
      </c>
      <c r="I27">
        <v>1700</v>
      </c>
      <c r="J27" t="str">
        <f t="shared" si="4"/>
        <v/>
      </c>
      <c r="K27"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v>
      </c>
      <c r="L27" t="str">
        <f t="shared" si="6"/>
        <v>{"dy":26,"cd":"GO","cn":1700}</v>
      </c>
    </row>
    <row r="28" spans="1:12">
      <c r="A28">
        <v>27</v>
      </c>
      <c r="B28">
        <f t="shared" ca="1" si="1"/>
        <v>7.7664214100365836E-3</v>
      </c>
      <c r="C28">
        <f t="shared" ca="1" si="0"/>
        <v>0.21213731894623555</v>
      </c>
      <c r="D28" t="str">
        <f t="shared" ca="1" si="2"/>
        <v>GO</v>
      </c>
      <c r="E28">
        <f t="shared" ca="1" si="3"/>
        <v>1100</v>
      </c>
      <c r="F28" t="s">
        <v>126</v>
      </c>
      <c r="G28">
        <v>900</v>
      </c>
      <c r="H28" t="s">
        <v>128</v>
      </c>
      <c r="I28">
        <v>7</v>
      </c>
      <c r="J28" t="str">
        <f t="shared" si="4"/>
        <v/>
      </c>
      <c r="K28"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v>
      </c>
      <c r="L28" t="str">
        <f t="shared" si="6"/>
        <v>{"dy":27,"cd":"EN","cn":7}</v>
      </c>
    </row>
    <row r="29" spans="1:12">
      <c r="A29">
        <v>28</v>
      </c>
      <c r="B29">
        <f t="shared" ca="1" si="1"/>
        <v>0.12086902631217467</v>
      </c>
      <c r="C29">
        <f t="shared" ca="1" si="0"/>
        <v>0.28350590040639856</v>
      </c>
      <c r="D29" t="str">
        <f t="shared" ca="1" si="2"/>
        <v>EN</v>
      </c>
      <c r="E29">
        <f t="shared" ca="1" si="3"/>
        <v>7</v>
      </c>
      <c r="F29" t="s">
        <v>128</v>
      </c>
      <c r="G29">
        <v>5</v>
      </c>
      <c r="H29" t="s">
        <v>294</v>
      </c>
      <c r="I29">
        <v>1900</v>
      </c>
      <c r="J29" t="str">
        <f t="shared" si="4"/>
        <v/>
      </c>
      <c r="K29"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v>
      </c>
      <c r="L29" t="str">
        <f t="shared" si="6"/>
        <v>{"dy":28,"cd":"GO","cn":1900}</v>
      </c>
    </row>
    <row r="30" spans="1:12">
      <c r="A30">
        <v>29</v>
      </c>
      <c r="B30">
        <f t="shared" ca="1" si="1"/>
        <v>0.35642220881128095</v>
      </c>
      <c r="C30">
        <f t="shared" ca="1" si="0"/>
        <v>0.86485901528975917</v>
      </c>
      <c r="D30" t="str">
        <f t="shared" ca="1" si="2"/>
        <v>GO</v>
      </c>
      <c r="E30">
        <f t="shared" ca="1" si="3"/>
        <v>3100</v>
      </c>
      <c r="F30" t="s">
        <v>126</v>
      </c>
      <c r="G30">
        <v>1000</v>
      </c>
      <c r="H30" t="s">
        <v>128</v>
      </c>
      <c r="I30">
        <v>7</v>
      </c>
      <c r="J30" t="str">
        <f t="shared" si="4"/>
        <v/>
      </c>
      <c r="K30"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v>
      </c>
      <c r="L30" t="str">
        <f t="shared" si="6"/>
        <v>{"dy":29,"cd":"EN","cn":7}</v>
      </c>
    </row>
    <row r="31" spans="1:12">
      <c r="A31">
        <v>30</v>
      </c>
      <c r="B31">
        <f t="shared" ca="1" si="1"/>
        <v>0.98963040521699397</v>
      </c>
      <c r="C31">
        <f t="shared" ca="1" si="0"/>
        <v>3.5157489286922972E-2</v>
      </c>
      <c r="D31" t="str">
        <f t="shared" ca="1" si="2"/>
        <v>DI</v>
      </c>
      <c r="E31">
        <f t="shared" ca="1" si="3"/>
        <v>3</v>
      </c>
      <c r="F31" t="s">
        <v>128</v>
      </c>
      <c r="G31">
        <v>6</v>
      </c>
      <c r="H31" t="s">
        <v>126</v>
      </c>
      <c r="I31">
        <v>1400</v>
      </c>
      <c r="J31" t="str">
        <f t="shared" si="4"/>
        <v/>
      </c>
      <c r="K31"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v>
      </c>
      <c r="L31" t="str">
        <f t="shared" si="6"/>
        <v>{"dy":30,"cd":"GO","cn":1400}</v>
      </c>
    </row>
    <row r="32" spans="1:12">
      <c r="A32">
        <v>31</v>
      </c>
      <c r="B32">
        <f t="shared" ca="1" si="1"/>
        <v>0.99049456114304368</v>
      </c>
      <c r="C32">
        <f t="shared" ca="1" si="0"/>
        <v>6.9283317469485128E-3</v>
      </c>
      <c r="D32" t="str">
        <f t="shared" ca="1" si="2"/>
        <v>EN</v>
      </c>
      <c r="E32">
        <f t="shared" ca="1" si="3"/>
        <v>6</v>
      </c>
      <c r="F32" t="s">
        <v>126</v>
      </c>
      <c r="G32">
        <v>800</v>
      </c>
      <c r="H32" t="s">
        <v>128</v>
      </c>
      <c r="I32">
        <v>5</v>
      </c>
      <c r="J32" t="str">
        <f t="shared" si="4"/>
        <v/>
      </c>
      <c r="K32"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L32" t="str">
        <f t="shared" si="6"/>
        <v>{"dy":31,"cd":"EN","cn":5}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AK2" activePane="bottomRight" state="frozen"/>
      <selection pane="topRight" activeCell="C1" sqref="C1"/>
      <selection pane="bottomLeft" activeCell="A2" sqref="A2"/>
      <selection pane="bottomRight" activeCell="AZ7" sqref="AZ7"/>
    </sheetView>
    <sheetView tabSelected="1" workbookViewId="1">
      <pane xSplit="2" ySplit="1" topLeftCell="C2" activePane="bottomRight" state="frozen"/>
      <selection pane="topRight" activeCell="C1" sqref="C1"/>
      <selection pane="bottomLeft" activeCell="A2" sqref="A2"/>
      <selection pane="bottomRight" activeCell="K2" sqref="K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str">
        <f t="array" aca="1" ref="T1" ca="1">IF(SUM(IF(S:S="업데이트순번이상",1,0))&gt;0,"순번이상","")</f>
        <v/>
      </c>
      <c r="U1" s="6" t="s">
        <v>152</v>
      </c>
      <c r="V1" s="6" t="s">
        <v>147</v>
      </c>
      <c r="W1" s="6" t="s">
        <v>162</v>
      </c>
      <c r="X1" s="6" t="s">
        <v>163</v>
      </c>
      <c r="Y1" s="6" t="s">
        <v>164</v>
      </c>
      <c r="Z1" s="6" t="s">
        <v>165</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173</v>
      </c>
      <c r="AI1" s="9" t="str">
        <f t="array" aca="1" ref="AI1" ca="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누적</v>
      </c>
      <c r="CA1" t="s">
        <v>167</v>
      </c>
      <c r="CB1" t="s">
        <v>150</v>
      </c>
      <c r="CD1" t="s">
        <v>166</v>
      </c>
    </row>
    <row r="2" spans="1:82">
      <c r="A2">
        <v>1</v>
      </c>
      <c r="B2">
        <v>0</v>
      </c>
      <c r="C2">
        <f t="shared" ref="C2:C65" si="0">IF(B2&lt;=9,0,
IF(B2=10,1,2))</f>
        <v>0</v>
      </c>
      <c r="D2">
        <f t="shared" ref="D2:I11" ca="1" si="1">RAND()</f>
        <v>0.49063967024985633</v>
      </c>
      <c r="E2">
        <f t="shared" ca="1" si="1"/>
        <v>0.11132835179940515</v>
      </c>
      <c r="F2">
        <f t="shared" ca="1" si="1"/>
        <v>0.65894441165807538</v>
      </c>
      <c r="G2">
        <f t="shared" ca="1" si="1"/>
        <v>0.79103328702650177</v>
      </c>
      <c r="H2">
        <f t="shared" ca="1" si="1"/>
        <v>0.68269705824530158</v>
      </c>
      <c r="I2">
        <f t="shared" ca="1" si="1"/>
        <v>0.25041307646657951</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Equip1001</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700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82</v>
      </c>
      <c r="V2" t="s">
        <v>102</v>
      </c>
      <c r="W2">
        <v>1</v>
      </c>
      <c r="X2" t="s">
        <v>130</v>
      </c>
      <c r="Z2">
        <v>11</v>
      </c>
      <c r="AA2" t="str">
        <f t="shared" ref="AA2:AA65" ca="1" si="6">IF(ISBLANK(AB2),"",
VLOOKUP(AB2,OFFSET(INDIRECT("$A:$B"),0,MATCH(AB$1&amp;"_Verify",INDIRECT("$1:$1"),0)-1),2,0)
)</f>
        <v>fe</v>
      </c>
      <c r="AB2" t="s">
        <v>82</v>
      </c>
      <c r="AC2" t="s">
        <v>102</v>
      </c>
      <c r="AD2">
        <v>1</v>
      </c>
      <c r="AE2" t="s">
        <v>130</v>
      </c>
      <c r="AG2">
        <v>11</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t="shared" ref="AM2:AM65" ca="1" si="9">IF(ROW()=2,AN2,OFFSET(AM2,-1,0)&amp;IF(LEN(AN2)=0,"",","&amp;AN2))</f>
        <v>{"dy":1,"sl":0,"tp":"fe","vl":"Equip2301","cn":1,"pt":"DI","pr":11}</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11">COUNTIF(M:M,AP2)</f>
        <v>133</v>
      </c>
      <c r="AU2">
        <f t="shared" ref="AU2:AU15" si="12">COUNTIF(AB:AB,AP2)</f>
        <v>149</v>
      </c>
      <c r="AV2">
        <f ca="1">COUNTIFS(M:M,AP2,T:T,"전설")</f>
        <v>4</v>
      </c>
      <c r="AW2">
        <f>COUNTIFS(AB:AB,AP2,AI:AI,"전설")</f>
        <v>3</v>
      </c>
      <c r="BE2" t="str">
        <f ca="1">"["&amp;
IF(LEFT(OFFSET(AM1,COUNTA(AM:AM)-1,0),1)=",",SUBSTITUTE(OFFSET(AM1,COUNTA(AM:AM)-1,0),",","",1),OFFSET(AM1,COUNTA(AM:AM)-1,0))
&amp;"]"</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dy":25,"sl":11},{"dy":26,"sl":11},{"dy":27,"sl":11},{"dy":28,"sl":11},{"dy":29,"sl":11},{"dy":30,"sl":11},{"dy":31,"sl":11}]</v>
      </c>
      <c r="BG2">
        <v>0</v>
      </c>
      <c r="BH2">
        <v>15</v>
      </c>
      <c r="BI2">
        <f t="shared" ref="BI2:BI14" si="13">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 t="shared" si="0"/>
        <v>0</v>
      </c>
      <c r="D3">
        <f t="shared" ca="1" si="1"/>
        <v>0.83658524909925691</v>
      </c>
      <c r="E3">
        <f t="shared" ca="1" si="1"/>
        <v>0.58771662283270087</v>
      </c>
      <c r="F3">
        <f t="shared" ca="1" si="1"/>
        <v>0.65203763425635319</v>
      </c>
      <c r="G3">
        <f t="shared" ca="1" si="1"/>
        <v>0.34377177644728829</v>
      </c>
      <c r="H3">
        <f t="shared" ca="1" si="1"/>
        <v>0.66754367532934011</v>
      </c>
      <c r="I3">
        <f t="shared" ca="1" si="1"/>
        <v>0.20754985471689469</v>
      </c>
      <c r="M3" t="str">
        <f t="shared" ca="1" si="2"/>
        <v>지정 장비</v>
      </c>
      <c r="N3" t="str">
        <f t="shared" ca="1" si="3"/>
        <v>Equip5101</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1100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82</v>
      </c>
      <c r="V3" t="s">
        <v>245</v>
      </c>
      <c r="W3">
        <v>1</v>
      </c>
      <c r="X3" t="s">
        <v>126</v>
      </c>
      <c r="Z3">
        <v>7300</v>
      </c>
      <c r="AA3" t="str">
        <f t="shared" ca="1" si="6"/>
        <v>fe</v>
      </c>
      <c r="AB3" t="s">
        <v>82</v>
      </c>
      <c r="AC3" t="s">
        <v>245</v>
      </c>
      <c r="AD3">
        <v>1</v>
      </c>
      <c r="AE3" t="s">
        <v>126</v>
      </c>
      <c r="AG3">
        <v>7300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t="shared" ca="1" si="9"/>
        <v>{"dy":1,"sl":0,"tp":"fe","vl":"Equip2301","cn":1,"pt":"DI","pr":11},{"dy":1,"sl":1,"tp":"fe","vl":"Equip5301","cn":1,"pt":"GO","pr":7300}</v>
      </c>
      <c r="AN3" t="str">
        <f t="shared" ca="1" si="10"/>
        <v>{"dy":1,"sl":1,"tp":"fe","vl":"Equip5301","cn":1,"pt":"GO","pr":7300}</v>
      </c>
      <c r="AP3" t="s">
        <v>83</v>
      </c>
      <c r="AQ3" t="s">
        <v>71</v>
      </c>
      <c r="AR3">
        <v>0</v>
      </c>
      <c r="AS3">
        <v>7</v>
      </c>
      <c r="AT3">
        <f t="shared" ca="1" si="11"/>
        <v>2</v>
      </c>
      <c r="AU3">
        <f t="shared" si="12"/>
        <v>4</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0.47038083395755026</v>
      </c>
      <c r="E4">
        <f t="shared" ca="1" si="1"/>
        <v>2.6189118548199275E-2</v>
      </c>
      <c r="F4">
        <f t="shared" ca="1" si="1"/>
        <v>0.31186310042835208</v>
      </c>
      <c r="G4">
        <f t="shared" ca="1" si="1"/>
        <v>0.17199154052572285</v>
      </c>
      <c r="H4">
        <f t="shared" ca="1" si="1"/>
        <v>0.72849989316283303</v>
      </c>
      <c r="I4">
        <f t="shared" ca="1" si="1"/>
        <v>0.7253522500645776</v>
      </c>
      <c r="M4" t="str">
        <f t="shared" ca="1" si="2"/>
        <v>안 지정 캐릭터 PP 영웅등급</v>
      </c>
      <c r="N4">
        <f t="shared" ca="1" si="3"/>
        <v>2618</v>
      </c>
      <c r="O4">
        <f t="shared" ca="1" si="4"/>
        <v>3</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900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99358</v>
      </c>
      <c r="W4">
        <v>14</v>
      </c>
      <c r="X4" t="s">
        <v>126</v>
      </c>
      <c r="Z4">
        <v>1400</v>
      </c>
      <c r="AA4" t="str">
        <f t="shared" ca="1" si="6"/>
        <v>fe</v>
      </c>
      <c r="AB4" t="s">
        <v>82</v>
      </c>
      <c r="AC4" t="s">
        <v>207</v>
      </c>
      <c r="AD4">
        <v>1</v>
      </c>
      <c r="AE4" t="s">
        <v>126</v>
      </c>
      <c r="AG4">
        <v>2800</v>
      </c>
      <c r="AH4" t="str">
        <f ca="1">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 ca="1">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야만인의 분노</v>
      </c>
      <c r="AL4">
        <v>1</v>
      </c>
      <c r="AM4" t="str">
        <f t="shared" ca="1" si="9"/>
        <v>{"dy":1,"sl":0,"tp":"fe","vl":"Equip2301","cn":1,"pt":"DI","pr":11},{"dy":1,"sl":1,"tp":"fe","vl":"Equip5301","cn":1,"pt":"GO","pr":7300},{"dy":1,"sl":2,"tp":"fe","vl":"Equip0201","cn":1,"pt":"GO","pr":2800}</v>
      </c>
      <c r="AN4" t="str">
        <f t="shared" ca="1" si="10"/>
        <v>{"dy":1,"sl":2,"tp":"fe","vl":"Equip0201","cn":1,"pt":"GO","pr":2800}</v>
      </c>
      <c r="AP4" t="s">
        <v>84</v>
      </c>
      <c r="AQ4" t="s">
        <v>72</v>
      </c>
      <c r="AR4">
        <v>0</v>
      </c>
      <c r="AS4">
        <v>7</v>
      </c>
      <c r="AT4">
        <f t="shared" ca="1" si="11"/>
        <v>3</v>
      </c>
      <c r="AU4">
        <f t="shared" si="12"/>
        <v>3</v>
      </c>
      <c r="AV4">
        <f t="shared" ca="1" si="14"/>
        <v>0</v>
      </c>
      <c r="AW4">
        <f t="shared" si="15"/>
        <v>0</v>
      </c>
      <c r="AZ4">
        <v>149</v>
      </c>
      <c r="BE4" t="s">
        <v>192</v>
      </c>
      <c r="BG4">
        <v>0</v>
      </c>
      <c r="BH4">
        <v>1</v>
      </c>
      <c r="BI4">
        <f t="shared" si="13"/>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0.29108857325656257</v>
      </c>
      <c r="E5">
        <f t="shared" ca="1" si="1"/>
        <v>0.56504411042748837</v>
      </c>
      <c r="F5">
        <f t="shared" ca="1" si="1"/>
        <v>9.220180175603776E-2</v>
      </c>
      <c r="G5">
        <f t="shared" ca="1" si="1"/>
        <v>0.67464561992526739</v>
      </c>
      <c r="H5">
        <f t="shared" ca="1" si="1"/>
        <v>0.34912545970484421</v>
      </c>
      <c r="I5">
        <f t="shared" ca="1" si="1"/>
        <v>0.18234856662410448</v>
      </c>
      <c r="M5" t="str">
        <f t="shared" ca="1" si="2"/>
        <v>안 지정 캐릭터 PP 일반등급</v>
      </c>
      <c r="N5">
        <f t="shared" ca="1" si="3"/>
        <v>56504</v>
      </c>
      <c r="O5">
        <f t="shared" ca="1" si="4"/>
        <v>9</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2700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91</v>
      </c>
      <c r="V5">
        <v>91869</v>
      </c>
      <c r="W5">
        <v>14</v>
      </c>
      <c r="X5" t="s">
        <v>126</v>
      </c>
      <c r="Z5">
        <v>1400</v>
      </c>
      <c r="AA5" t="str">
        <f t="shared" ca="1" si="6"/>
        <v>fe</v>
      </c>
      <c r="AB5" t="s">
        <v>82</v>
      </c>
      <c r="AC5" t="s">
        <v>308</v>
      </c>
      <c r="AD5">
        <v>1</v>
      </c>
      <c r="AE5" t="s">
        <v>130</v>
      </c>
      <c r="AF5">
        <v>139</v>
      </c>
      <c r="AG5">
        <v>59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전설</v>
      </c>
      <c r="AJ5" t="str">
        <f t="shared" si="8"/>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악인의 최후</v>
      </c>
      <c r="AL5">
        <v>1</v>
      </c>
      <c r="AM5" t="str">
        <f t="shared" ca="1" si="9"/>
        <v>{"dy":1,"sl":0,"tp":"fe","vl":"Equip2301","cn":1,"pt":"DI","pr":11},{"dy":1,"sl":1,"tp":"fe","vl":"Equip5301","cn":1,"pt":"GO","pr":7300},{"dy":1,"sl":2,"tp":"fe","vl":"Equip0201","cn":1,"pt":"GO","pr":2800},{"dy":1,"sl":3,"tp":"fe","vl":"Equip0401","cn":1,"pt":"DI","pp":139,"pr":59}</v>
      </c>
      <c r="AN5" t="str">
        <f t="shared" ca="1" si="10"/>
        <v>{"dy":1,"sl":3,"tp":"fe","vl":"Equip0401","cn":1,"pt":"DI","pp":139,"pr":59}</v>
      </c>
      <c r="AP5" t="s">
        <v>85</v>
      </c>
      <c r="AQ5" t="s">
        <v>73</v>
      </c>
      <c r="AR5">
        <v>8</v>
      </c>
      <c r="AS5">
        <v>11</v>
      </c>
      <c r="AT5">
        <f t="shared" ca="1" si="11"/>
        <v>0</v>
      </c>
      <c r="AU5">
        <f t="shared" si="12"/>
        <v>2</v>
      </c>
      <c r="AV5">
        <f t="shared" ca="1" si="14"/>
        <v>0</v>
      </c>
      <c r="AW5">
        <f t="shared" si="15"/>
        <v>0</v>
      </c>
      <c r="AZ5">
        <v>1</v>
      </c>
      <c r="BE5">
        <f ca="1">LEN(BE2)</f>
        <v>19525</v>
      </c>
      <c r="BG5">
        <v>1</v>
      </c>
      <c r="BH5">
        <v>1</v>
      </c>
      <c r="BI5">
        <f t="shared" si="13"/>
        <v>1</v>
      </c>
      <c r="BJ5">
        <f t="shared" ref="BJ5:BJ18" si="24">BJ4+BI4</f>
        <v>1</v>
      </c>
      <c r="BK5" t="s">
        <v>139</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0.61192589500050087</v>
      </c>
      <c r="E6">
        <f t="shared" ca="1" si="1"/>
        <v>0.45622141819823658</v>
      </c>
      <c r="F6">
        <f t="shared" ca="1" si="1"/>
        <v>0.58356402499301663</v>
      </c>
      <c r="G6">
        <f t="shared" ca="1" si="1"/>
        <v>0.98599197762043911</v>
      </c>
      <c r="H6">
        <f t="shared" ca="1" si="1"/>
        <v>0.43399643142976818</v>
      </c>
      <c r="I6">
        <f t="shared" ca="1" si="1"/>
        <v>0.27124245040511641</v>
      </c>
      <c r="M6" t="str">
        <f t="shared" ca="1" si="2"/>
        <v>안 지정 캐릭터 PP 일반등급</v>
      </c>
      <c r="N6">
        <f t="shared" ca="1" si="3"/>
        <v>45622</v>
      </c>
      <c r="O6">
        <f t="shared" ca="1" si="4"/>
        <v>8</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2400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18038</v>
      </c>
      <c r="W6">
        <v>10</v>
      </c>
      <c r="X6" t="s">
        <v>126</v>
      </c>
      <c r="Z6">
        <v>1000</v>
      </c>
      <c r="AA6" t="str">
        <f t="shared" ca="1" si="6"/>
        <v>fe</v>
      </c>
      <c r="AB6" t="s">
        <v>82</v>
      </c>
      <c r="AC6" t="s">
        <v>197</v>
      </c>
      <c r="AD6">
        <v>1</v>
      </c>
      <c r="AE6" t="s">
        <v>130</v>
      </c>
      <c r="AG6">
        <v>12</v>
      </c>
      <c r="AH6" t="str">
        <f ca="1">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 ca="1">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전투마법사의 지팡이</v>
      </c>
      <c r="AL6">
        <v>1</v>
      </c>
      <c r="AM6" t="str">
        <f t="shared" ca="1" si="9"/>
        <v>{"dy":1,"sl":0,"tp":"fe","vl":"Equip2301","cn":1,"pt":"DI","pr":11},{"dy":1,"sl":1,"tp":"fe","vl":"Equip5301","cn":1,"pt":"GO","pr":7300},{"dy":1,"sl":2,"tp":"fe","vl":"Equip0201","cn":1,"pt":"GO","pr":2800},{"dy":1,"sl":3,"tp":"fe","vl":"Equip0401","cn":1,"pt":"DI","pp":139,"pr":59},{"dy":1,"sl":4,"tp":"fe","vl":"Equip3301","cn":1,"pt":"DI","pr":12}</v>
      </c>
      <c r="AN6" t="str">
        <f t="shared" ca="1" si="10"/>
        <v>{"dy":1,"sl":4,"tp":"fe","vl":"Equip3301","cn":1,"pt":"DI","pr":12}</v>
      </c>
      <c r="AP6" t="s">
        <v>86</v>
      </c>
      <c r="AQ6" t="s">
        <v>75</v>
      </c>
      <c r="AR6">
        <v>8</v>
      </c>
      <c r="AS6">
        <v>11</v>
      </c>
      <c r="AT6">
        <f t="shared" ca="1" si="11"/>
        <v>0</v>
      </c>
      <c r="AU6">
        <f t="shared" si="12"/>
        <v>2</v>
      </c>
      <c r="AV6">
        <f t="shared" ca="1" si="14"/>
        <v>0</v>
      </c>
      <c r="AW6">
        <f t="shared" si="15"/>
        <v>0</v>
      </c>
      <c r="AX6">
        <v>45</v>
      </c>
      <c r="AY6">
        <v>175</v>
      </c>
      <c r="AZ6">
        <f>300*1/320</f>
        <v>0.9375</v>
      </c>
      <c r="BA6">
        <v>0.25</v>
      </c>
      <c r="BB6">
        <v>0.35</v>
      </c>
      <c r="BG6">
        <v>2</v>
      </c>
      <c r="BH6">
        <v>1</v>
      </c>
      <c r="BI6">
        <f t="shared" si="13"/>
        <v>1</v>
      </c>
      <c r="BJ6">
        <f t="shared" si="24"/>
        <v>2</v>
      </c>
      <c r="BK6" t="s">
        <v>143</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0.98490897823494394</v>
      </c>
      <c r="E7">
        <f t="shared" ca="1" si="1"/>
        <v>0.38528775352744926</v>
      </c>
      <c r="F7">
        <f t="shared" ca="1" si="1"/>
        <v>0.10552336719318911</v>
      </c>
      <c r="G7">
        <f t="shared" ca="1" si="1"/>
        <v>6.2352175274489552E-2</v>
      </c>
      <c r="H7">
        <f t="shared" ca="1" si="1"/>
        <v>0.38042879472749391</v>
      </c>
      <c r="I7">
        <f t="shared" ca="1" si="1"/>
        <v>0.4748103372038498</v>
      </c>
      <c r="M7" t="str">
        <f t="shared" ca="1" si="2"/>
        <v>안 지정 캐릭터 PP 일반등급</v>
      </c>
      <c r="N7">
        <f t="shared" ca="1" si="3"/>
        <v>38528</v>
      </c>
      <c r="O7">
        <f t="shared" ca="1" si="4"/>
        <v>7</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2100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82</v>
      </c>
      <c r="V7" t="s">
        <v>206</v>
      </c>
      <c r="W7">
        <v>1</v>
      </c>
      <c r="X7" t="s">
        <v>126</v>
      </c>
      <c r="Z7">
        <v>2900</v>
      </c>
      <c r="AA7" t="str">
        <f t="shared" ca="1" si="6"/>
        <v>fe</v>
      </c>
      <c r="AB7" t="s">
        <v>82</v>
      </c>
      <c r="AC7" t="s">
        <v>206</v>
      </c>
      <c r="AD7">
        <v>1</v>
      </c>
      <c r="AE7" t="s">
        <v>126</v>
      </c>
      <c r="AG7">
        <v>2900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t="shared" ca="1" si="9"/>
        <v>{"dy":1,"sl":0,"tp":"fe","vl":"Equip2301","cn":1,"pt":"DI","pr":11},{"dy":1,"sl":1,"tp":"fe","vl":"Equip5301","cn":1,"pt":"GO","pr":7300},{"dy":1,"sl":2,"tp":"fe","vl":"Equip0201","cn":1,"pt":"GO","pr":2800},{"dy":1,"sl":3,"tp":"fe","vl":"Equip0401","cn":1,"pt":"DI","pp":139,"pr":59},{"dy":1,"sl":4,"tp":"fe","vl":"Equip3301","cn":1,"pt":"DI","pr":12},{"dy":1,"sl":5,"tp":"fe","vl":"Equip4201","cn":1,"pt":"GO","pr":2900}</v>
      </c>
      <c r="AN7" t="str">
        <f t="shared" ca="1" si="10"/>
        <v>{"dy":1,"sl":5,"tp":"fe","vl":"Equip4201","cn":1,"pt":"GO","pr":2900}</v>
      </c>
      <c r="AP7" t="s">
        <v>87</v>
      </c>
      <c r="AQ7" t="s">
        <v>78</v>
      </c>
      <c r="AR7">
        <v>8</v>
      </c>
      <c r="AS7">
        <v>11</v>
      </c>
      <c r="AT7">
        <f t="shared" ca="1" si="11"/>
        <v>0</v>
      </c>
      <c r="AU7">
        <f t="shared" si="12"/>
        <v>0</v>
      </c>
      <c r="AV7">
        <f t="shared" ca="1" si="14"/>
        <v>0</v>
      </c>
      <c r="AW7">
        <f t="shared" si="15"/>
        <v>0</v>
      </c>
      <c r="AZ7">
        <v>1</v>
      </c>
      <c r="BG7">
        <v>3</v>
      </c>
      <c r="BH7">
        <v>1</v>
      </c>
      <c r="BI7">
        <f t="shared" si="13"/>
        <v>0.25</v>
      </c>
      <c r="BJ7">
        <f t="shared" si="24"/>
        <v>3</v>
      </c>
      <c r="BK7" t="s">
        <v>143</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0.81680079987336596</v>
      </c>
      <c r="E8">
        <f t="shared" ca="1" si="1"/>
        <v>0.31232075273421911</v>
      </c>
      <c r="F8">
        <f t="shared" ca="1" si="1"/>
        <v>0.51322291994929392</v>
      </c>
      <c r="G8">
        <f t="shared" ca="1" si="1"/>
        <v>0.65126996262731518</v>
      </c>
      <c r="H8">
        <f t="shared" ca="1" si="1"/>
        <v>0.92078315438236802</v>
      </c>
      <c r="I8">
        <f t="shared" ca="1" si="1"/>
        <v>0.16061122760621371</v>
      </c>
      <c r="M8" t="str">
        <f t="shared" ca="1" si="2"/>
        <v>지정 장비</v>
      </c>
      <c r="N8" t="str">
        <f t="shared" ca="1" si="3"/>
        <v>Equip4001</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600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82</v>
      </c>
      <c r="V8" t="s">
        <v>258</v>
      </c>
      <c r="W8">
        <v>1</v>
      </c>
      <c r="X8" t="s">
        <v>126</v>
      </c>
      <c r="Z8">
        <v>2100</v>
      </c>
      <c r="AA8" t="str">
        <f t="shared" ca="1" si="6"/>
        <v>fe</v>
      </c>
      <c r="AB8" t="s">
        <v>82</v>
      </c>
      <c r="AC8" t="s">
        <v>258</v>
      </c>
      <c r="AD8">
        <v>1</v>
      </c>
      <c r="AE8" t="s">
        <v>126</v>
      </c>
      <c r="AG8">
        <v>2100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fe","vl":"Equip2301","cn":1,"pt":"DI","pr":11},{"dy":1,"sl":1,"tp":"fe","vl":"Equip5301","cn":1,"pt":"GO","pr":7300},{"dy":1,"sl":2,"tp":"fe","vl":"Equip0201","cn":1,"pt":"GO","pr":2800},{"dy":1,"sl":3,"tp":"fe","vl":"Equip0401","cn":1,"pt":"DI","pp":139,"pr":59},{"dy":1,"sl":4,"tp":"fe","vl":"Equip3301","cn":1,"pt":"DI","pr":12},{"dy":1,"sl":5,"tp":"fe","vl":"Equip4201","cn":1,"pt":"GO","pr":2900},{"dy":1,"sl":6,"tp":"fe","vl":"Equip6002","cn":1,"pt":"GO","pr":2100}</v>
      </c>
      <c r="AN8" t="str">
        <f t="shared" ca="1" si="10"/>
        <v>{"dy":1,"sl":6,"tp":"fe","vl":"Equip6002","cn":1,"pt":"GO","pr":2100}</v>
      </c>
      <c r="AP8" t="s">
        <v>88</v>
      </c>
      <c r="AQ8" t="s">
        <v>79</v>
      </c>
      <c r="AR8">
        <v>8</v>
      </c>
      <c r="AS8">
        <v>11</v>
      </c>
      <c r="AT8">
        <f t="shared" ca="1" si="11"/>
        <v>0</v>
      </c>
      <c r="AU8">
        <f t="shared" si="12"/>
        <v>0</v>
      </c>
      <c r="AV8">
        <f t="shared" ca="1" si="14"/>
        <v>0</v>
      </c>
      <c r="AW8">
        <f t="shared" si="15"/>
        <v>0</v>
      </c>
      <c r="AZ8">
        <v>1</v>
      </c>
      <c r="BG8">
        <v>3</v>
      </c>
      <c r="BH8">
        <v>3</v>
      </c>
      <c r="BI8">
        <f t="shared" si="13"/>
        <v>0.75</v>
      </c>
      <c r="BJ8">
        <f t="shared" si="24"/>
        <v>3.25</v>
      </c>
      <c r="BK8" t="s">
        <v>144</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0.61190372867803056</v>
      </c>
      <c r="E9">
        <f t="shared" ca="1" si="1"/>
        <v>0.87624693655431163</v>
      </c>
      <c r="F9">
        <f t="shared" ca="1" si="1"/>
        <v>0.74839088436852075</v>
      </c>
      <c r="G9">
        <f t="shared" ca="1" si="1"/>
        <v>0.39103209308985465</v>
      </c>
      <c r="H9">
        <f t="shared" ca="1" si="1"/>
        <v>0.47016125030866673</v>
      </c>
      <c r="I9">
        <f t="shared" ca="1" si="1"/>
        <v>0.76084238925073144</v>
      </c>
      <c r="M9" t="str">
        <f t="shared" ca="1" si="2"/>
        <v>지정 장비</v>
      </c>
      <c r="N9" t="str">
        <f t="shared" ca="1" si="3"/>
        <v>Equip8202</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29700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82</v>
      </c>
      <c r="V9" t="s">
        <v>258</v>
      </c>
      <c r="W9">
        <v>1</v>
      </c>
      <c r="X9" t="s">
        <v>126</v>
      </c>
      <c r="Z9">
        <v>2100</v>
      </c>
      <c r="AA9" t="str">
        <f t="shared" ca="1" si="6"/>
        <v>fe</v>
      </c>
      <c r="AB9" t="s">
        <v>82</v>
      </c>
      <c r="AC9" t="s">
        <v>307</v>
      </c>
      <c r="AD9">
        <v>1</v>
      </c>
      <c r="AE9" t="s">
        <v>126</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v>
      </c>
      <c r="AN9" t="str">
        <f t="shared" ca="1" si="10"/>
        <v>{"dy":1,"sl":7,"tp":"fe","vl":"Equip7001","cn":1,"pt":"GO","pr":2100}</v>
      </c>
      <c r="AP9" t="s">
        <v>89</v>
      </c>
      <c r="AQ9" t="s">
        <v>80</v>
      </c>
      <c r="AR9">
        <v>8</v>
      </c>
      <c r="AS9">
        <v>11</v>
      </c>
      <c r="AT9">
        <f t="shared" ca="1" si="11"/>
        <v>0</v>
      </c>
      <c r="AU9">
        <f t="shared" si="12"/>
        <v>0</v>
      </c>
      <c r="AV9">
        <f t="shared" ca="1" si="14"/>
        <v>0</v>
      </c>
      <c r="AW9">
        <f t="shared" si="15"/>
        <v>0</v>
      </c>
      <c r="AZ9">
        <v>1.1000000000000001</v>
      </c>
      <c r="BG9">
        <v>4</v>
      </c>
      <c r="BH9">
        <v>1</v>
      </c>
      <c r="BI9">
        <f t="shared" si="13"/>
        <v>1</v>
      </c>
      <c r="BJ9">
        <f t="shared" si="24"/>
        <v>4</v>
      </c>
      <c r="BK9" t="s">
        <v>144</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0.3251811507618908</v>
      </c>
      <c r="E10">
        <f t="shared" ca="1" si="1"/>
        <v>0.71540017180099202</v>
      </c>
      <c r="F10">
        <f t="shared" ca="1" si="1"/>
        <v>0.84969601602256017</v>
      </c>
      <c r="G10">
        <f t="shared" ca="1" si="1"/>
        <v>0.70871316816417174</v>
      </c>
      <c r="H10">
        <f t="shared" ca="1" si="1"/>
        <v>0.1822230903282307</v>
      </c>
      <c r="I10">
        <f t="shared" ca="1" si="1"/>
        <v>0.17682717396689351</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v>
      </c>
      <c r="AN10" t="str">
        <f t="shared" ca="1" si="10"/>
        <v>{"dy":1,"sl":8}</v>
      </c>
      <c r="AP10" t="s">
        <v>288</v>
      </c>
      <c r="AQ10" t="s">
        <v>291</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139</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0.6048589282018273</v>
      </c>
      <c r="E11">
        <f t="shared" ca="1" si="1"/>
        <v>0.88727108227154816</v>
      </c>
      <c r="F11">
        <f t="shared" ca="1" si="1"/>
        <v>0.95656545264437298</v>
      </c>
      <c r="G11">
        <f t="shared" ca="1" si="1"/>
        <v>0.31155231519765425</v>
      </c>
      <c r="H11">
        <f t="shared" ca="1" si="1"/>
        <v>0.38946048368892761</v>
      </c>
      <c r="I11">
        <f t="shared" ca="1" si="1"/>
        <v>5.0414767260574922E-2</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v>
      </c>
      <c r="AN11" t="str">
        <f t="shared" ca="1" si="10"/>
        <v>{"dy":1,"sl":9}</v>
      </c>
      <c r="AP11" t="s">
        <v>289</v>
      </c>
      <c r="AQ11" t="s">
        <v>292</v>
      </c>
      <c r="AR11">
        <v>8</v>
      </c>
      <c r="AS11">
        <v>11</v>
      </c>
      <c r="AT11">
        <f t="shared" ca="1" si="25"/>
        <v>0</v>
      </c>
      <c r="AU11">
        <f t="shared" si="26"/>
        <v>0</v>
      </c>
      <c r="AV11">
        <f t="shared" ca="1" si="14"/>
        <v>0</v>
      </c>
      <c r="AW11">
        <f t="shared" si="15"/>
        <v>0</v>
      </c>
      <c r="AZ11">
        <v>1</v>
      </c>
      <c r="BG11">
        <v>5</v>
      </c>
      <c r="BH11">
        <v>1</v>
      </c>
      <c r="BI11">
        <f t="shared" si="13"/>
        <v>0.25</v>
      </c>
      <c r="BJ11">
        <f t="shared" si="24"/>
        <v>5.5</v>
      </c>
      <c r="BK11" t="s">
        <v>143</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0.15571759375640115</v>
      </c>
      <c r="E12">
        <f t="shared" ca="1" si="27"/>
        <v>0.48974722314528796</v>
      </c>
      <c r="F12">
        <f t="shared" ca="1" si="27"/>
        <v>0.70590745800779942</v>
      </c>
      <c r="G12">
        <f t="shared" ca="1" si="27"/>
        <v>0.1250093881805584</v>
      </c>
      <c r="H12">
        <f t="shared" ca="1" si="27"/>
        <v>0.19439514147977499</v>
      </c>
      <c r="I12">
        <f t="shared" ca="1" si="27"/>
        <v>0.69961716530280205</v>
      </c>
      <c r="M12" t="str">
        <f t="shared" ca="1" si="2"/>
        <v>지정 장비</v>
      </c>
      <c r="N12" t="str">
        <f t="shared" ca="1" si="3"/>
        <v>Equip4102</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1400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84</v>
      </c>
      <c r="W12">
        <v>1</v>
      </c>
      <c r="X12" t="s">
        <v>130</v>
      </c>
      <c r="Z12">
        <v>149</v>
      </c>
      <c r="AA12" t="str">
        <f t="shared" ca="1" si="6"/>
        <v>fe</v>
      </c>
      <c r="AB12" t="s">
        <v>82</v>
      </c>
      <c r="AC12" t="s">
        <v>310</v>
      </c>
      <c r="AD12">
        <v>1</v>
      </c>
      <c r="AE12" t="s">
        <v>126</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v>
      </c>
      <c r="AN12" t="str">
        <f t="shared" ca="1" si="10"/>
        <v>{"dy":2,"sl":0,"tp":"fe","vl":"Equip0202","cn":1,"pt":"GO","pr":3300}</v>
      </c>
      <c r="AP12" t="s">
        <v>290</v>
      </c>
      <c r="AQ12" t="s">
        <v>293</v>
      </c>
      <c r="AR12">
        <v>8</v>
      </c>
      <c r="AS12">
        <v>11</v>
      </c>
      <c r="AT12">
        <f t="shared" ca="1" si="25"/>
        <v>0</v>
      </c>
      <c r="AU12">
        <f t="shared" si="26"/>
        <v>0</v>
      </c>
      <c r="AV12">
        <f t="shared" ca="1" si="14"/>
        <v>0</v>
      </c>
      <c r="AW12">
        <f t="shared" si="15"/>
        <v>0</v>
      </c>
      <c r="AZ12">
        <v>1.2</v>
      </c>
      <c r="BG12">
        <v>5</v>
      </c>
      <c r="BH12">
        <v>1</v>
      </c>
      <c r="BI12">
        <f t="shared" si="13"/>
        <v>0.25</v>
      </c>
      <c r="BJ12">
        <f t="shared" si="24"/>
        <v>5.75</v>
      </c>
      <c r="BK12" t="s">
        <v>144</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8.0892351602616097E-2</v>
      </c>
      <c r="E13">
        <f t="shared" ca="1" si="27"/>
        <v>4.2750951244260871E-2</v>
      </c>
      <c r="F13">
        <f t="shared" ca="1" si="27"/>
        <v>0.80682746128317484</v>
      </c>
      <c r="G13">
        <f t="shared" ca="1" si="27"/>
        <v>0.17902543951878958</v>
      </c>
      <c r="H13">
        <f t="shared" ca="1" si="27"/>
        <v>0.40727632027988758</v>
      </c>
      <c r="I13">
        <f t="shared" ca="1" si="27"/>
        <v>0.21467939170676187</v>
      </c>
      <c r="M13" t="str">
        <f t="shared" ca="1" si="2"/>
        <v>지정 장비</v>
      </c>
      <c r="N13" t="str">
        <f t="shared" ca="1" si="3"/>
        <v>Equip0102</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1100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82</v>
      </c>
      <c r="V13" t="s">
        <v>187</v>
      </c>
      <c r="W13">
        <v>1</v>
      </c>
      <c r="X13" t="s">
        <v>130</v>
      </c>
      <c r="Z13">
        <v>96</v>
      </c>
      <c r="AA13" t="str">
        <f t="shared" ca="1" si="6"/>
        <v>fe</v>
      </c>
      <c r="AB13" t="s">
        <v>82</v>
      </c>
      <c r="AC13" t="s">
        <v>305</v>
      </c>
      <c r="AD13">
        <v>1</v>
      </c>
      <c r="AE13" t="s">
        <v>126</v>
      </c>
      <c r="AG13">
        <v>1100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그림자 단검</v>
      </c>
      <c r="AL13">
        <v>1</v>
      </c>
      <c r="AM1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v>
      </c>
      <c r="AN13" t="str">
        <f t="shared" ca="1" si="10"/>
        <v>{"dy":2,"sl":1,"tp":"fe","vl":"Equip1102","cn":1,"pt":"GO","pr":1100}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139</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0.42621061271250371</v>
      </c>
      <c r="E14">
        <f t="shared" ca="1" si="27"/>
        <v>0.22711270938592221</v>
      </c>
      <c r="F14">
        <f t="shared" ca="1" si="27"/>
        <v>0.61599440258051819</v>
      </c>
      <c r="G14">
        <f t="shared" ca="1" si="27"/>
        <v>0.8239703410496283</v>
      </c>
      <c r="H14">
        <f t="shared" ca="1" si="27"/>
        <v>0.88226784788158097</v>
      </c>
      <c r="I14">
        <f t="shared" ca="1" si="27"/>
        <v>8.2929227263215721E-2</v>
      </c>
      <c r="M14" t="str">
        <f t="shared" ca="1" si="2"/>
        <v>안 지정 캐릭터 PP 영웅등급</v>
      </c>
      <c r="N14">
        <f t="shared" ca="1" si="3"/>
        <v>22711</v>
      </c>
      <c r="O14">
        <f t="shared" ca="1" si="4"/>
        <v>5</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1500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36443</v>
      </c>
      <c r="W14">
        <v>11</v>
      </c>
      <c r="X14" t="s">
        <v>126</v>
      </c>
      <c r="Z14">
        <v>1100</v>
      </c>
      <c r="AA14" t="str">
        <f t="shared" ca="1" si="6"/>
        <v>fe</v>
      </c>
      <c r="AB14" t="s">
        <v>82</v>
      </c>
      <c r="AC14" t="s">
        <v>254</v>
      </c>
      <c r="AD14">
        <v>1</v>
      </c>
      <c r="AE14" t="s">
        <v>126</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푸른 보석 지팡이</v>
      </c>
      <c r="AL14">
        <v>1</v>
      </c>
      <c r="AM1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v>
      </c>
      <c r="AN14" t="str">
        <f t="shared" ca="1" si="10"/>
        <v>{"dy":2,"sl":2,"tp":"fe","vl":"Equip3001","cn":1,"pt":"GO","pr":600}</v>
      </c>
      <c r="AP14" t="s">
        <v>92</v>
      </c>
      <c r="AQ14" t="s">
        <v>76</v>
      </c>
      <c r="AR14">
        <v>0</v>
      </c>
      <c r="AS14">
        <v>11</v>
      </c>
      <c r="AT14">
        <f t="shared" ca="1" si="11"/>
        <v>67</v>
      </c>
      <c r="AU14">
        <f t="shared" si="12"/>
        <v>53</v>
      </c>
      <c r="AV14">
        <f t="shared" ca="1" si="14"/>
        <v>0</v>
      </c>
      <c r="AW14">
        <f t="shared" si="15"/>
        <v>0</v>
      </c>
      <c r="AX14">
        <v>3</v>
      </c>
      <c r="AY14">
        <v>14</v>
      </c>
      <c r="AZ14">
        <v>300</v>
      </c>
      <c r="BG14">
        <v>7</v>
      </c>
      <c r="BH14">
        <v>1</v>
      </c>
      <c r="BI14">
        <f t="shared" si="13"/>
        <v>1</v>
      </c>
      <c r="BJ14">
        <f t="shared" si="24"/>
        <v>7</v>
      </c>
      <c r="BK14" t="s">
        <v>139</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0.7782822915168921</v>
      </c>
      <c r="E15">
        <f t="shared" ca="1" si="27"/>
        <v>6.1331140802371675E-2</v>
      </c>
      <c r="F15">
        <f t="shared" ca="1" si="27"/>
        <v>0.70534542057862126</v>
      </c>
      <c r="G15">
        <f t="shared" ca="1" si="27"/>
        <v>0.23150092888498985</v>
      </c>
      <c r="H15">
        <f t="shared" ca="1" si="27"/>
        <v>0.2403338451262228</v>
      </c>
      <c r="I15">
        <f t="shared" ca="1" si="27"/>
        <v>0.2981645466454953</v>
      </c>
      <c r="M15" t="str">
        <f t="shared" ca="1" si="2"/>
        <v>안 지정 캐릭터 PP 일반등급</v>
      </c>
      <c r="N15">
        <f t="shared" ca="1" si="3"/>
        <v>6133</v>
      </c>
      <c r="O15">
        <f t="shared" ca="1" si="4"/>
        <v>3</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900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94285</v>
      </c>
      <c r="W15">
        <v>14</v>
      </c>
      <c r="X15" t="s">
        <v>126</v>
      </c>
      <c r="Z15">
        <v>1400</v>
      </c>
      <c r="AA15" t="str">
        <f t="shared" ca="1" si="6"/>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v>
      </c>
      <c r="AN15" t="str">
        <f t="shared" ca="1" si="10"/>
        <v>{"dy":2,"sl":3,"tp":"upn","vl":"94285","cn":9,"pt":"GO","pr":2700}</v>
      </c>
      <c r="AP15" t="s">
        <v>91</v>
      </c>
      <c r="AQ15" t="s">
        <v>77</v>
      </c>
      <c r="AR15">
        <v>0</v>
      </c>
      <c r="AS15">
        <v>11</v>
      </c>
      <c r="AT15">
        <f t="shared" ca="1" si="11"/>
        <v>43</v>
      </c>
      <c r="AU15">
        <f t="shared" si="12"/>
        <v>39</v>
      </c>
      <c r="AV15">
        <f t="shared" ca="1" si="14"/>
        <v>0</v>
      </c>
      <c r="AW15">
        <f t="shared" si="15"/>
        <v>0</v>
      </c>
      <c r="AX15">
        <v>3</v>
      </c>
      <c r="AY15">
        <v>14</v>
      </c>
      <c r="AZ15">
        <v>300</v>
      </c>
      <c r="BG15">
        <v>8</v>
      </c>
      <c r="BH15">
        <v>1</v>
      </c>
      <c r="BI15">
        <v>1</v>
      </c>
      <c r="BJ15">
        <f t="shared" si="24"/>
        <v>8</v>
      </c>
      <c r="BK15" t="s">
        <v>142</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0.44543303318067162</v>
      </c>
      <c r="E16">
        <f t="shared" ca="1" si="27"/>
        <v>0.3359103439020833</v>
      </c>
      <c r="F16">
        <f t="shared" ca="1" si="27"/>
        <v>0.71905014930331135</v>
      </c>
      <c r="G16">
        <f t="shared" ca="1" si="27"/>
        <v>0.88391892890959178</v>
      </c>
      <c r="H16">
        <f t="shared" ca="1" si="27"/>
        <v>0.90545662295661911</v>
      </c>
      <c r="I16">
        <f t="shared" ca="1" si="27"/>
        <v>0.4989091672386976</v>
      </c>
      <c r="M16" t="str">
        <f t="shared" ca="1" si="2"/>
        <v>안 지정 캐릭터 PP 일반등급</v>
      </c>
      <c r="N16">
        <f t="shared" ca="1" si="3"/>
        <v>33591</v>
      </c>
      <c r="O16">
        <f t="shared" ca="1" si="4"/>
        <v>7</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2100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55264</v>
      </c>
      <c r="W16">
        <v>12</v>
      </c>
      <c r="X16" t="s">
        <v>126</v>
      </c>
      <c r="Z16">
        <v>1200</v>
      </c>
      <c r="AA16" t="str">
        <f t="shared" ca="1" si="6"/>
        <v>fe</v>
      </c>
      <c r="AB16" t="s">
        <v>82</v>
      </c>
      <c r="AC16" t="s">
        <v>205</v>
      </c>
      <c r="AD16">
        <v>1</v>
      </c>
      <c r="AE16" t="s">
        <v>126</v>
      </c>
      <c r="AG16">
        <v>9900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더블 이퀄라이저</v>
      </c>
      <c r="AL16">
        <v>1</v>
      </c>
      <c r="AM1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v>
      </c>
      <c r="AN16" t="str">
        <f t="shared" ca="1" si="10"/>
        <v>{"dy":2,"sl":4,"tp":"fe","vl":"Equip6201","cn":1,"pt":"GO","pr":9900}</v>
      </c>
      <c r="BG16">
        <v>9</v>
      </c>
      <c r="BH16">
        <v>1</v>
      </c>
      <c r="BI16">
        <v>1</v>
      </c>
      <c r="BJ16">
        <f t="shared" si="24"/>
        <v>9</v>
      </c>
      <c r="BK16" t="s">
        <v>142</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0.14418445476194552</v>
      </c>
      <c r="E17">
        <f t="shared" ca="1" si="27"/>
        <v>0.80019308203727202</v>
      </c>
      <c r="F17">
        <f t="shared" ca="1" si="27"/>
        <v>0.52661980832001698</v>
      </c>
      <c r="G17">
        <f t="shared" ca="1" si="27"/>
        <v>0.40568809513586135</v>
      </c>
      <c r="H17">
        <f t="shared" ca="1" si="27"/>
        <v>0.69964855773006818</v>
      </c>
      <c r="I17">
        <f t="shared" ca="1" si="27"/>
        <v>4.9946517718490568E-2</v>
      </c>
      <c r="M17" t="str">
        <f t="shared" ca="1" si="2"/>
        <v>지정 장비</v>
      </c>
      <c r="N17" t="str">
        <f t="shared" ca="1" si="3"/>
        <v>Equip7002</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1700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82</v>
      </c>
      <c r="V17" t="s">
        <v>252</v>
      </c>
      <c r="W17">
        <v>1</v>
      </c>
      <c r="X17" t="s">
        <v>126</v>
      </c>
      <c r="Z17">
        <v>1000</v>
      </c>
      <c r="AA17" t="str">
        <f t="shared" ca="1" si="6"/>
        <v>fe</v>
      </c>
      <c r="AB17" t="s">
        <v>82</v>
      </c>
      <c r="AC17" t="s">
        <v>252</v>
      </c>
      <c r="AD17">
        <v>1</v>
      </c>
      <c r="AE17" t="s">
        <v>126</v>
      </c>
      <c r="AG17">
        <v>1000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v>
      </c>
      <c r="AN17" t="str">
        <f t="shared" ca="1" si="10"/>
        <v>{"dy":2,"sl":5,"tp":"fe","vl":"Equip5101","cn":1,"pt":"GO","pr":1000}</v>
      </c>
      <c r="AQ17" t="s">
        <v>273</v>
      </c>
      <c r="AS17" t="s">
        <v>272</v>
      </c>
      <c r="AT17">
        <f ca="1">(COUNTIFS(B:B,$AQ$18,N:N,"Equip????")-AT19-AT20-AT21)/6</f>
        <v>12.166666666666666</v>
      </c>
      <c r="AU17">
        <f>(COUNTIFS(B:B,$AQ$18,AC:AC,"Equip????")-AU19-AU20-AU21)/6</f>
        <v>16</v>
      </c>
      <c r="BG17">
        <v>10</v>
      </c>
      <c r="BH17">
        <v>1</v>
      </c>
      <c r="BI17">
        <v>1</v>
      </c>
      <c r="BJ17">
        <f t="shared" si="24"/>
        <v>10</v>
      </c>
      <c r="BK17" t="s">
        <v>142</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0.84598878572570946</v>
      </c>
      <c r="E18">
        <f t="shared" ca="1" si="27"/>
        <v>0.90382889230498031</v>
      </c>
      <c r="F18">
        <f t="shared" ca="1" si="27"/>
        <v>0.58054078713925417</v>
      </c>
      <c r="G18">
        <f t="shared" ca="1" si="27"/>
        <v>0.26171300525383678</v>
      </c>
      <c r="H18">
        <f t="shared" ca="1" si="27"/>
        <v>0.6486664393988868</v>
      </c>
      <c r="I18">
        <f t="shared" ca="1" si="27"/>
        <v>0.30805979960721885</v>
      </c>
      <c r="M18" t="str">
        <f t="shared" ca="1" si="2"/>
        <v>지정 장비</v>
      </c>
      <c r="N18" t="str">
        <f t="shared" ca="1" si="3"/>
        <v>Equip7302</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22300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82</v>
      </c>
      <c r="V18" t="s">
        <v>245</v>
      </c>
      <c r="W18">
        <v>1</v>
      </c>
      <c r="X18" t="s">
        <v>126</v>
      </c>
      <c r="Z18">
        <v>7400</v>
      </c>
      <c r="AA18" t="str">
        <f t="shared" ca="1" si="6"/>
        <v>fe</v>
      </c>
      <c r="AB18" t="s">
        <v>82</v>
      </c>
      <c r="AC18" t="s">
        <v>309</v>
      </c>
      <c r="AD18">
        <v>1</v>
      </c>
      <c r="AE18" t="s">
        <v>126</v>
      </c>
      <c r="AG18">
        <v>7400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홍연의 해머</v>
      </c>
      <c r="AL18">
        <v>1</v>
      </c>
      <c r="AM1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v>
      </c>
      <c r="AN18" t="str">
        <f t="shared" ca="1" si="10"/>
        <v>{"dy":2,"sl":6,"tp":"fe","vl":"Equip4301","cn":1,"pt":"GO","pr":7400}</v>
      </c>
      <c r="AQ18" t="s">
        <v>274</v>
      </c>
      <c r="AS18" t="s">
        <v>269</v>
      </c>
      <c r="AT18">
        <f ca="1">COUNTIFS(B:B,$AQ$18,N:N,"Equip????")-AT19-AT20-AT21</f>
        <v>73</v>
      </c>
      <c r="AU18">
        <f>COUNTIFS(B:B,$AQ$18,AC:AC,"Equip????")-AU19-AU20-AU21</f>
        <v>96</v>
      </c>
      <c r="BG18">
        <v>11</v>
      </c>
      <c r="BH18">
        <v>1</v>
      </c>
      <c r="BI18">
        <v>1</v>
      </c>
      <c r="BJ18">
        <f t="shared" si="24"/>
        <v>11</v>
      </c>
      <c r="BK18" t="s">
        <v>142</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0.56470583856972167</v>
      </c>
      <c r="E19">
        <f t="shared" ca="1" si="27"/>
        <v>0.99071360734678782</v>
      </c>
      <c r="F19">
        <f t="shared" ca="1" si="27"/>
        <v>0.53309240580197637</v>
      </c>
      <c r="G19">
        <f t="shared" ca="1" si="27"/>
        <v>0.8286901400209371</v>
      </c>
      <c r="H19">
        <f t="shared" ca="1" si="27"/>
        <v>0.29589046180604484</v>
      </c>
      <c r="I19">
        <f t="shared" ca="1" si="27"/>
        <v>0.58034373553658491</v>
      </c>
      <c r="M19" t="str">
        <f t="shared" ca="1" si="2"/>
        <v>지정 장비</v>
      </c>
      <c r="N19" t="str">
        <f t="shared" ca="1" si="3"/>
        <v>Equip8302</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74500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82</v>
      </c>
      <c r="V19" t="s">
        <v>208</v>
      </c>
      <c r="W19">
        <v>1</v>
      </c>
      <c r="X19" t="s">
        <v>126</v>
      </c>
      <c r="Z19">
        <v>3700</v>
      </c>
      <c r="AA19" t="str">
        <f t="shared" ca="1" si="6"/>
        <v>fe</v>
      </c>
      <c r="AB19" t="s">
        <v>82</v>
      </c>
      <c r="AC19" t="s">
        <v>208</v>
      </c>
      <c r="AD19">
        <v>1</v>
      </c>
      <c r="AE19" t="s">
        <v>126</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v>
      </c>
      <c r="AN19" t="str">
        <f t="shared" ca="1" si="10"/>
        <v>{"dy":2,"sl":7,"tp":"fe","vl":"Equip7102","cn":1,"pt":"GO","pr":3700}</v>
      </c>
      <c r="AS19" t="s">
        <v>270</v>
      </c>
      <c r="AT19">
        <f ca="1">COUNTIFS(B:B,$AQ$18,N:N,"Equip6???")</f>
        <v>16</v>
      </c>
      <c r="AU19">
        <f>COUNTIFS(B:B,$AQ$18,AC:AC,"Equip6???")</f>
        <v>15</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0.16718162814280502</v>
      </c>
      <c r="E20">
        <f t="shared" ca="1" si="27"/>
        <v>0.68826246668208602</v>
      </c>
      <c r="F20">
        <f t="shared" ca="1" si="27"/>
        <v>0.12683226711056583</v>
      </c>
      <c r="G20">
        <f t="shared" ca="1" si="27"/>
        <v>0.87059789840478785</v>
      </c>
      <c r="H20">
        <f t="shared" ca="1" si="27"/>
        <v>0.52912033848847206</v>
      </c>
      <c r="I20">
        <f t="shared" ca="1" si="27"/>
        <v>0.92160824932476026</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v>
      </c>
      <c r="AN20" t="str">
        <f t="shared" ca="1" si="10"/>
        <v>{"dy":2,"sl":8}</v>
      </c>
      <c r="AS20" t="s">
        <v>271</v>
      </c>
      <c r="AT20">
        <f ca="1">COUNTIFS(B:B,$AQ$18,N:N,"Equip7???")</f>
        <v>19</v>
      </c>
      <c r="AU20">
        <f>COUNTIFS(B:B,$AQ$18,AC:AC,"Equip7???")</f>
        <v>20</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0.50950894618862097</v>
      </c>
      <c r="E21">
        <f t="shared" ca="1" si="27"/>
        <v>0.99630337232531663</v>
      </c>
      <c r="F21">
        <f t="shared" ca="1" si="27"/>
        <v>0.15053197255470463</v>
      </c>
      <c r="G21">
        <f t="shared" ca="1" si="27"/>
        <v>8.3731869987020868E-2</v>
      </c>
      <c r="H21">
        <f t="shared" ca="1" si="27"/>
        <v>0.84755991941838127</v>
      </c>
      <c r="I21">
        <f t="shared" ca="1" si="27"/>
        <v>0.40302368105189434</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v>
      </c>
      <c r="AN21" t="str">
        <f t="shared" ca="1" si="10"/>
        <v>{"dy":2,"sl":9}</v>
      </c>
      <c r="AS21" t="s">
        <v>268</v>
      </c>
      <c r="AT21">
        <f ca="1">COUNTIFS(B:B,$AQ$18,N:N,"Equip8???")</f>
        <v>25</v>
      </c>
      <c r="AU21">
        <f>COUNTIFS(B:B,$AQ$18,AC:AC,"Equip8???")</f>
        <v>18</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0.47681062819667153</v>
      </c>
      <c r="E22">
        <f t="shared" ca="1" si="28"/>
        <v>0.82869033985084273</v>
      </c>
      <c r="F22">
        <f t="shared" ca="1" si="28"/>
        <v>3.296757602319611E-2</v>
      </c>
      <c r="G22">
        <f t="shared" ca="1" si="28"/>
        <v>0.17296450854903123</v>
      </c>
      <c r="H22">
        <f t="shared" ca="1" si="28"/>
        <v>0.21262099461322959</v>
      </c>
      <c r="I22">
        <f t="shared" ca="1" si="28"/>
        <v>0.77603871186645035</v>
      </c>
      <c r="M22" t="str">
        <f t="shared" ca="1" si="2"/>
        <v>지정 장비</v>
      </c>
      <c r="N22" t="str">
        <f t="shared" ca="1" si="3"/>
        <v>Equip7102</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3700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82</v>
      </c>
      <c r="V22" t="s">
        <v>240</v>
      </c>
      <c r="W22">
        <v>1</v>
      </c>
      <c r="X22" t="s">
        <v>126</v>
      </c>
      <c r="Z22">
        <v>7800</v>
      </c>
      <c r="AA22" t="str">
        <f t="shared" ca="1" si="6"/>
        <v>fe</v>
      </c>
      <c r="AB22" t="s">
        <v>82</v>
      </c>
      <c r="AC22" t="s">
        <v>305</v>
      </c>
      <c r="AD22">
        <v>1</v>
      </c>
      <c r="AE22" t="s">
        <v>126</v>
      </c>
      <c r="AG22">
        <v>1400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그림자 단검</v>
      </c>
      <c r="AL22">
        <v>1</v>
      </c>
      <c r="AM2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v>
      </c>
      <c r="AN22" t="str">
        <f t="shared" ca="1" si="10"/>
        <v>{"dy":3,"sl":0,"tp":"fe","vl":"Equip1102","cn":1,"pt":"GO","pr":1400}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0.77110933235393109</v>
      </c>
      <c r="E23">
        <f t="shared" ca="1" si="28"/>
        <v>0.21467396154367302</v>
      </c>
      <c r="F23">
        <f t="shared" ca="1" si="28"/>
        <v>9.3847976916144993E-2</v>
      </c>
      <c r="G23">
        <f t="shared" ca="1" si="28"/>
        <v>0.51748952714908891</v>
      </c>
      <c r="H23">
        <f t="shared" ca="1" si="28"/>
        <v>0.77661637349439205</v>
      </c>
      <c r="I23">
        <f t="shared" ca="1" si="28"/>
        <v>0.58918748056163095</v>
      </c>
      <c r="M23" t="str">
        <f t="shared" ca="1" si="2"/>
        <v>지정 장비</v>
      </c>
      <c r="N23" t="str">
        <f t="shared" ca="1" si="3"/>
        <v>Equip1302</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7600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82</v>
      </c>
      <c r="V23" t="s">
        <v>199</v>
      </c>
      <c r="W23">
        <v>1</v>
      </c>
      <c r="X23" t="s">
        <v>130</v>
      </c>
      <c r="Z23">
        <v>10</v>
      </c>
      <c r="AA23" t="str">
        <f t="shared" ca="1" si="6"/>
        <v>uph</v>
      </c>
      <c r="AB23" t="s">
        <v>91</v>
      </c>
      <c r="AC23">
        <v>73751</v>
      </c>
      <c r="AD23">
        <v>10</v>
      </c>
      <c r="AE23" t="s">
        <v>126</v>
      </c>
      <c r="AG23">
        <v>3000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
      </c>
      <c r="AL23">
        <v>1</v>
      </c>
      <c r="AM2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v>
      </c>
      <c r="AN23" t="str">
        <f t="shared" ca="1" si="10"/>
        <v>{"dy":3,"sl":1,"tp":"uph","vl":"73751","cn":10,"pt":"GO","pr":3000}</v>
      </c>
      <c r="AS23" t="s">
        <v>278</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0.10123860474575463</v>
      </c>
      <c r="E24">
        <f t="shared" ca="1" si="28"/>
        <v>0.1771454978553525</v>
      </c>
      <c r="F24">
        <f t="shared" ca="1" si="28"/>
        <v>0.73200388488590662</v>
      </c>
      <c r="G24">
        <f t="shared" ca="1" si="28"/>
        <v>0.68516587847675314</v>
      </c>
      <c r="H24">
        <f t="shared" ca="1" si="28"/>
        <v>5.6275558889470556E-2</v>
      </c>
      <c r="I24">
        <f t="shared" ca="1" si="28"/>
        <v>0.13737987170072441</v>
      </c>
      <c r="M24" t="str">
        <f t="shared" ca="1" si="2"/>
        <v>안 지정 캐릭터 PP 영웅등급</v>
      </c>
      <c r="N24">
        <f t="shared" ca="1" si="3"/>
        <v>17714</v>
      </c>
      <c r="O24">
        <f t="shared" ca="1" si="4"/>
        <v>5</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1500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73751</v>
      </c>
      <c r="W24">
        <v>13</v>
      </c>
      <c r="X24" t="s">
        <v>126</v>
      </c>
      <c r="Z24">
        <v>1300</v>
      </c>
      <c r="AA24" t="str">
        <f t="shared" ca="1" si="6"/>
        <v>fe</v>
      </c>
      <c r="AB24" t="s">
        <v>82</v>
      </c>
      <c r="AC24" t="s">
        <v>199</v>
      </c>
      <c r="AD24">
        <v>1</v>
      </c>
      <c r="AE24" t="s">
        <v>130</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v>
      </c>
      <c r="AN24" t="str">
        <f t="shared" ca="1" si="10"/>
        <v>{"dy":3,"sl":2,"tp":"fe","vl":"Equip4302","cn":1,"pt":"DI","pr":10}</v>
      </c>
      <c r="AS24" t="s">
        <v>275</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0.47045425439338717</v>
      </c>
      <c r="E25">
        <f t="shared" ca="1" si="28"/>
        <v>0.71454470939616144</v>
      </c>
      <c r="F25">
        <f t="shared" ca="1" si="28"/>
        <v>0.9732328623741725</v>
      </c>
      <c r="G25">
        <f t="shared" ca="1" si="28"/>
        <v>0.91302629775583954</v>
      </c>
      <c r="H25">
        <f t="shared" ca="1" si="28"/>
        <v>0.55630659524145354</v>
      </c>
      <c r="I25">
        <f t="shared" ca="1" si="28"/>
        <v>2.4756122904845745E-2</v>
      </c>
      <c r="M25" t="str">
        <f t="shared" ca="1" si="2"/>
        <v>안 지정 캐릭터 PP 일반등급</v>
      </c>
      <c r="N25">
        <f t="shared" ca="1" si="3"/>
        <v>71454</v>
      </c>
      <c r="O25">
        <f t="shared" ca="1" si="4"/>
        <v>11</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3300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94568</v>
      </c>
      <c r="W25">
        <v>14</v>
      </c>
      <c r="X25" t="s">
        <v>126</v>
      </c>
      <c r="Z25">
        <v>1400</v>
      </c>
      <c r="AA25" t="str">
        <f t="shared" ca="1" si="6"/>
        <v>fe</v>
      </c>
      <c r="AB25" t="s">
        <v>82</v>
      </c>
      <c r="AC25" t="s">
        <v>312</v>
      </c>
      <c r="AD25">
        <v>1</v>
      </c>
      <c r="AE25" t="s">
        <v>313</v>
      </c>
      <c r="AF25">
        <v>139</v>
      </c>
      <c r="AG25">
        <v>69</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전설</v>
      </c>
      <c r="AJ25" t="str">
        <f t="shared" si="8"/>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왕실의 품격</v>
      </c>
      <c r="AL25">
        <v>1</v>
      </c>
      <c r="AM2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v>
      </c>
      <c r="AN25" t="str">
        <f t="shared" ca="1" si="10"/>
        <v>{"dy":3,"sl":3,"tp":"fe","vl":"Equip1401","cn":1,"pt":"DI","pp":139,"pr":69}</v>
      </c>
      <c r="AS25" t="s">
        <v>276</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0.87304862449815657</v>
      </c>
      <c r="E26">
        <f t="shared" ca="1" si="28"/>
        <v>0.65155406244450753</v>
      </c>
      <c r="F26">
        <f t="shared" ca="1" si="28"/>
        <v>0.65402460072382096</v>
      </c>
      <c r="G26">
        <f t="shared" ca="1" si="28"/>
        <v>0.21704630740706798</v>
      </c>
      <c r="H26">
        <f t="shared" ca="1" si="28"/>
        <v>0.95060906407086498</v>
      </c>
      <c r="I26">
        <f t="shared" ca="1" si="28"/>
        <v>1.1621625265528457E-2</v>
      </c>
      <c r="M26" t="str">
        <f t="shared" ca="1" si="2"/>
        <v>안 지정 캐릭터 PP 일반등급</v>
      </c>
      <c r="N26">
        <f t="shared" ca="1" si="3"/>
        <v>65155</v>
      </c>
      <c r="O26">
        <f t="shared" ca="1" si="4"/>
        <v>10</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3000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79591</v>
      </c>
      <c r="W26">
        <v>13</v>
      </c>
      <c r="X26" t="s">
        <v>126</v>
      </c>
      <c r="Z26">
        <v>1300</v>
      </c>
      <c r="AA26" t="str">
        <f t="shared" ca="1" si="6"/>
        <v>upn</v>
      </c>
      <c r="AB26" t="s">
        <v>92</v>
      </c>
      <c r="AC26">
        <v>94568</v>
      </c>
      <c r="AD26">
        <v>14</v>
      </c>
      <c r="AE26" t="s">
        <v>130</v>
      </c>
      <c r="AG26">
        <v>5</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v>
      </c>
      <c r="AN26" t="str">
        <f t="shared" ca="1" si="10"/>
        <v>{"dy":3,"sl":4,"tp":"upn","vl":"94568","cn":14,"pt":"DI","pr":5}</v>
      </c>
      <c r="AS26" t="s">
        <v>277</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0.92925553719760567</v>
      </c>
      <c r="E27">
        <f t="shared" ca="1" si="28"/>
        <v>0.83851391193510361</v>
      </c>
      <c r="F27">
        <f t="shared" ca="1" si="28"/>
        <v>0.35521791282357273</v>
      </c>
      <c r="G27">
        <f t="shared" ca="1" si="28"/>
        <v>0.8964142824510607</v>
      </c>
      <c r="H27">
        <f t="shared" ca="1" si="28"/>
        <v>0.71250117384816081</v>
      </c>
      <c r="I27">
        <f t="shared" ca="1" si="28"/>
        <v>9.5863809787654741E-2</v>
      </c>
      <c r="M27" t="str">
        <f t="shared" ca="1" si="2"/>
        <v>안 지정 캐릭터 PP 일반등급</v>
      </c>
      <c r="N27">
        <f t="shared" ca="1" si="3"/>
        <v>83851</v>
      </c>
      <c r="O27">
        <f t="shared" ca="1" si="4"/>
        <v>13</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3900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92</v>
      </c>
      <c r="V27">
        <v>8050</v>
      </c>
      <c r="W27">
        <v>9</v>
      </c>
      <c r="X27" t="s">
        <v>126</v>
      </c>
      <c r="Z27">
        <v>900</v>
      </c>
      <c r="AA27" t="str">
        <f t="shared" ca="1" si="6"/>
        <v>fe</v>
      </c>
      <c r="AB27" t="s">
        <v>82</v>
      </c>
      <c r="AC27" t="s">
        <v>188</v>
      </c>
      <c r="AD27">
        <v>1</v>
      </c>
      <c r="AE27" t="s">
        <v>126</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v>
      </c>
      <c r="AN27" t="str">
        <f t="shared" ca="1" si="10"/>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0.40832862220767052</v>
      </c>
      <c r="E28">
        <f t="shared" ca="1" si="28"/>
        <v>0.96252670473183688</v>
      </c>
      <c r="F28">
        <f t="shared" ca="1" si="28"/>
        <v>0.13715784004267018</v>
      </c>
      <c r="G28">
        <f t="shared" ca="1" si="28"/>
        <v>5.7313827327079236E-2</v>
      </c>
      <c r="H28">
        <f t="shared" ca="1" si="28"/>
        <v>0.79858950391995931</v>
      </c>
      <c r="I28">
        <f t="shared" ca="1" si="28"/>
        <v>0.96991644636234453</v>
      </c>
      <c r="M28" t="str">
        <f t="shared" ca="1" si="2"/>
        <v>지정 장비</v>
      </c>
      <c r="N28" t="str">
        <f t="shared" ca="1" si="3"/>
        <v>Equip8201</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DI</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44</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82</v>
      </c>
      <c r="V28" t="s">
        <v>181</v>
      </c>
      <c r="W28">
        <v>1</v>
      </c>
      <c r="X28" t="s">
        <v>130</v>
      </c>
      <c r="Z28">
        <v>37</v>
      </c>
      <c r="AA28" t="str">
        <f t="shared" ca="1" si="6"/>
        <v>fe</v>
      </c>
      <c r="AB28" t="s">
        <v>82</v>
      </c>
      <c r="AC28" t="s">
        <v>181</v>
      </c>
      <c r="AD28">
        <v>1</v>
      </c>
      <c r="AE28" t="s">
        <v>130</v>
      </c>
      <c r="AG28">
        <v>37</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v>
      </c>
      <c r="AN28" t="str">
        <f t="shared" ca="1" si="10"/>
        <v>{"dy":3,"sl":6,"tp":"fe","vl":"Equip6302","cn":1,"pt":"DI","pr":37}</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0.2629447592323787</v>
      </c>
      <c r="E29">
        <f t="shared" ca="1" si="28"/>
        <v>0.58365386732150348</v>
      </c>
      <c r="F29">
        <f t="shared" ca="1" si="28"/>
        <v>0.37714364269952627</v>
      </c>
      <c r="G29">
        <f t="shared" ca="1" si="28"/>
        <v>0.36733038830760378</v>
      </c>
      <c r="H29">
        <f t="shared" ca="1" si="28"/>
        <v>0.24485244232487424</v>
      </c>
      <c r="I29">
        <f t="shared" ca="1" si="28"/>
        <v>4.9717924773419409E-2</v>
      </c>
      <c r="M29" t="str">
        <f t="shared" ca="1" si="2"/>
        <v>지정 장비</v>
      </c>
      <c r="N29" t="str">
        <f t="shared" ca="1" si="3"/>
        <v>Equip6302</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22000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82</v>
      </c>
      <c r="V29" t="s">
        <v>256</v>
      </c>
      <c r="W29">
        <v>1</v>
      </c>
      <c r="X29" t="s">
        <v>126</v>
      </c>
      <c r="Z29">
        <v>3500</v>
      </c>
      <c r="AA29" t="str">
        <f t="shared" ca="1" si="6"/>
        <v>fe</v>
      </c>
      <c r="AB29" t="s">
        <v>82</v>
      </c>
      <c r="AC29" t="s">
        <v>256</v>
      </c>
      <c r="AD29">
        <v>1</v>
      </c>
      <c r="AE29" t="s">
        <v>126</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v>
      </c>
      <c r="AN29" t="str">
        <f t="shared" ca="1" si="10"/>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0.90591530909132889</v>
      </c>
      <c r="E30">
        <f t="shared" ca="1" si="28"/>
        <v>0.33515095612419443</v>
      </c>
      <c r="F30">
        <f t="shared" ca="1" si="28"/>
        <v>0.36143241903475254</v>
      </c>
      <c r="G30">
        <f t="shared" ca="1" si="28"/>
        <v>0.51379693547320293</v>
      </c>
      <c r="H30">
        <f t="shared" ca="1" si="28"/>
        <v>0.88547675606704968</v>
      </c>
      <c r="I30">
        <f t="shared" ca="1" si="28"/>
        <v>0.40571995568248309</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0.9554461139497008</v>
      </c>
      <c r="E31">
        <f t="shared" ca="1" si="28"/>
        <v>0.88090742756170348</v>
      </c>
      <c r="F31">
        <f t="shared" ca="1" si="28"/>
        <v>1.1641802022400838E-2</v>
      </c>
      <c r="G31">
        <f t="shared" ca="1" si="28"/>
        <v>0.61041595802241755</v>
      </c>
      <c r="H31">
        <f t="shared" ca="1" si="28"/>
        <v>0.94769830064491722</v>
      </c>
      <c r="I31">
        <f t="shared" ca="1" si="28"/>
        <v>0.73716163669276369</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0.54816633308957918</v>
      </c>
      <c r="E32">
        <f t="shared" ca="1" si="29"/>
        <v>0.15108762809493326</v>
      </c>
      <c r="F32">
        <f t="shared" ca="1" si="29"/>
        <v>0.16959176350731842</v>
      </c>
      <c r="G32">
        <f t="shared" ca="1" si="29"/>
        <v>2.7423173082861685E-2</v>
      </c>
      <c r="H32">
        <f t="shared" ca="1" si="29"/>
        <v>0.95366149119204102</v>
      </c>
      <c r="I32">
        <f t="shared" ca="1" si="29"/>
        <v>0.51302744659636534</v>
      </c>
      <c r="M32" t="str">
        <f t="shared" ca="1" si="2"/>
        <v>지정 장비</v>
      </c>
      <c r="N32" t="str">
        <f t="shared" ca="1" si="3"/>
        <v>Equip1101</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1300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82</v>
      </c>
      <c r="V32" t="s">
        <v>193</v>
      </c>
      <c r="W32">
        <v>1</v>
      </c>
      <c r="X32" t="s">
        <v>126</v>
      </c>
      <c r="Z32">
        <v>1100</v>
      </c>
      <c r="AA32" t="str">
        <f t="shared" ca="1" si="6"/>
        <v>fe</v>
      </c>
      <c r="AB32" t="s">
        <v>82</v>
      </c>
      <c r="AC32" t="s">
        <v>193</v>
      </c>
      <c r="AD32">
        <v>1</v>
      </c>
      <c r="AE32" t="s">
        <v>126</v>
      </c>
      <c r="AG32">
        <v>1100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v>
      </c>
      <c r="AN32" t="str">
        <f t="shared" ca="1" si="10"/>
        <v>{"dy":4,"sl":0,"tp":"fe","vl":"Equip2102","cn":1,"pt":"GO","pr":1100}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0.48874251649612022</v>
      </c>
      <c r="E33">
        <f t="shared" ca="1" si="29"/>
        <v>0.96338682362452954</v>
      </c>
      <c r="F33">
        <f t="shared" ca="1" si="29"/>
        <v>2.4563294949016101E-2</v>
      </c>
      <c r="G33">
        <f t="shared" ca="1" si="29"/>
        <v>0.14311676232012593</v>
      </c>
      <c r="H33">
        <f t="shared" ca="1" si="29"/>
        <v>0.91898804505656673</v>
      </c>
      <c r="I33">
        <f t="shared" ca="1" si="29"/>
        <v>0.27209047231316352</v>
      </c>
      <c r="M33" t="str">
        <f t="shared" ca="1" si="2"/>
        <v>지정 장비</v>
      </c>
      <c r="N33" t="str">
        <f t="shared" ca="1" si="3"/>
        <v>Equip8202</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38</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82</v>
      </c>
      <c r="V33" t="s">
        <v>262</v>
      </c>
      <c r="W33">
        <v>1</v>
      </c>
      <c r="X33" t="s">
        <v>126</v>
      </c>
      <c r="Z33">
        <v>7600</v>
      </c>
      <c r="AA33" t="str">
        <f t="shared" ca="1" si="6"/>
        <v>upn</v>
      </c>
      <c r="AB33" t="s">
        <v>92</v>
      </c>
      <c r="AC33">
        <v>7107</v>
      </c>
      <c r="AD33">
        <v>9</v>
      </c>
      <c r="AE33" t="s">
        <v>313</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v>
      </c>
      <c r="AN33" t="str">
        <f t="shared" ca="1" si="10"/>
        <v>{"dy":4,"sl":1,"tp":"upn","vl":"7107","cn":9,"pt":"DI","pr":4}</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8.4328287519189638E-2</v>
      </c>
      <c r="E34">
        <f t="shared" ca="1" si="29"/>
        <v>0.95001766364817564</v>
      </c>
      <c r="F34">
        <f t="shared" ca="1" si="29"/>
        <v>0.39359909740376686</v>
      </c>
      <c r="G34">
        <f t="shared" ca="1" si="29"/>
        <v>0.50853888813622339</v>
      </c>
      <c r="H34">
        <f t="shared" ca="1" si="29"/>
        <v>0.24672363794376728</v>
      </c>
      <c r="I34">
        <f t="shared" ca="1" si="29"/>
        <v>0.45362709074744512</v>
      </c>
      <c r="M34" t="str">
        <f t="shared" ca="1" si="2"/>
        <v>안 지정 캐릭터 PP 영웅등급</v>
      </c>
      <c r="N34">
        <f t="shared" ca="1" si="3"/>
        <v>95001</v>
      </c>
      <c r="O34">
        <f t="shared" ca="1" si="4"/>
        <v>14</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4200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126</v>
      </c>
      <c r="Z34">
        <v>1000</v>
      </c>
      <c r="AA34" t="str">
        <f t="shared" ca="1" si="6"/>
        <v>fe</v>
      </c>
      <c r="AB34" t="s">
        <v>82</v>
      </c>
      <c r="AC34" t="s">
        <v>262</v>
      </c>
      <c r="AD34">
        <v>1</v>
      </c>
      <c r="AE34" t="s">
        <v>126</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v>
      </c>
      <c r="AN34" t="str">
        <f t="shared" ca="1" si="10"/>
        <v>{"dy":4,"sl":2,"tp":"fe","vl":"Equip3302","cn":1,"pt":"GO","pr":7600}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0.65275365636616456</v>
      </c>
      <c r="E35">
        <f t="shared" ca="1" si="29"/>
        <v>0.9051718962009343</v>
      </c>
      <c r="F35">
        <f t="shared" ca="1" si="29"/>
        <v>0.84215895693195464</v>
      </c>
      <c r="G35">
        <f t="shared" ca="1" si="29"/>
        <v>0.51340117849873512</v>
      </c>
      <c r="H35">
        <f t="shared" ca="1" si="29"/>
        <v>0.96248943217748162</v>
      </c>
      <c r="I35">
        <f t="shared" ca="1" si="29"/>
        <v>7.5485251378364482E-2</v>
      </c>
      <c r="M35" t="str">
        <f t="shared" ca="1" si="2"/>
        <v>안 지정 캐릭터 PP 일반등급</v>
      </c>
      <c r="N35">
        <f t="shared" ca="1" si="3"/>
        <v>90517</v>
      </c>
      <c r="O35">
        <f t="shared" ca="1" si="4"/>
        <v>13</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3900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126</v>
      </c>
      <c r="Z35">
        <v>900</v>
      </c>
      <c r="AA35" t="str">
        <f t="shared" ca="1" si="6"/>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v>
      </c>
      <c r="AN35" t="str">
        <f t="shared" ca="1" si="10"/>
        <v>{"dy":4,"sl":3,"tp":"uph","vl":"33231","cn":10,"pt":"GO","pr":3000}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0.10217243982027324</v>
      </c>
      <c r="E36">
        <f t="shared" ca="1" si="29"/>
        <v>0.25377148098204827</v>
      </c>
      <c r="F36">
        <f t="shared" ca="1" si="29"/>
        <v>2.2726716415013559E-3</v>
      </c>
      <c r="G36">
        <f t="shared" ca="1" si="29"/>
        <v>0.38808828874926893</v>
      </c>
      <c r="H36">
        <f t="shared" ca="1" si="29"/>
        <v>0.14893607767041417</v>
      </c>
      <c r="I36">
        <f t="shared" ca="1" si="29"/>
        <v>0.80445612257077515</v>
      </c>
      <c r="M36" t="str">
        <f t="shared" ca="1" si="2"/>
        <v>안 지정 캐릭터 PP 일반등급</v>
      </c>
      <c r="N36">
        <f t="shared" ca="1" si="3"/>
        <v>25377</v>
      </c>
      <c r="O36">
        <f t="shared" ca="1" si="4"/>
        <v>6</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1800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126</v>
      </c>
      <c r="Z36">
        <v>900</v>
      </c>
      <c r="AA36" t="str">
        <f t="shared" ca="1" si="6"/>
        <v>fe</v>
      </c>
      <c r="AB36" t="s">
        <v>82</v>
      </c>
      <c r="AC36" t="s">
        <v>314</v>
      </c>
      <c r="AD36">
        <v>1</v>
      </c>
      <c r="AE36" t="s">
        <v>313</v>
      </c>
      <c r="AF36">
        <v>169</v>
      </c>
      <c r="AG36">
        <v>129</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전설</v>
      </c>
      <c r="AJ36" t="str">
        <f t="shared" si="8"/>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v>
      </c>
      <c r="AN36" t="str">
        <f t="shared" ca="1" si="10"/>
        <v>{"dy":4,"sl":4,"tp":"fe","vl":"Equip2401","cn":1,"pt":"DI","pp":169,"pr":129}</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0.91798146149820214</v>
      </c>
      <c r="E37">
        <f t="shared" ca="1" si="29"/>
        <v>0.2774767103831951</v>
      </c>
      <c r="F37">
        <f t="shared" ca="1" si="29"/>
        <v>0.33871621326920687</v>
      </c>
      <c r="G37">
        <f t="shared" ca="1" si="29"/>
        <v>0.95129642148377813</v>
      </c>
      <c r="H37">
        <f t="shared" ca="1" si="29"/>
        <v>0.44637006700035631</v>
      </c>
      <c r="I37">
        <f t="shared" ca="1" si="29"/>
        <v>0.12829925387983221</v>
      </c>
      <c r="M37" t="str">
        <f t="shared" ca="1" si="2"/>
        <v>안 지정 캐릭터 PP 일반등급</v>
      </c>
      <c r="N37">
        <f t="shared" ca="1" si="3"/>
        <v>27747</v>
      </c>
      <c r="O37">
        <f t="shared" ca="1" si="4"/>
        <v>6</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1800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82</v>
      </c>
      <c r="V37" t="s">
        <v>206</v>
      </c>
      <c r="W37">
        <v>1</v>
      </c>
      <c r="X37" t="s">
        <v>126</v>
      </c>
      <c r="Z37">
        <v>2900</v>
      </c>
      <c r="AA37" t="str">
        <f t="shared" ca="1" si="6"/>
        <v>upn</v>
      </c>
      <c r="AB37" t="s">
        <v>92</v>
      </c>
      <c r="AC37">
        <v>265</v>
      </c>
      <c r="AD37">
        <v>9</v>
      </c>
      <c r="AE37" t="s">
        <v>315</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v>
      </c>
      <c r="AN37" t="str">
        <f t="shared" ca="1" si="10"/>
        <v>{"dy":4,"sl":5,"tp":"upn","vl":"265","cn":9,"pt":"GO","pr":2700}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0.72405197379089126</v>
      </c>
      <c r="E38">
        <f t="shared" ca="1" si="29"/>
        <v>0.22171064146447583</v>
      </c>
      <c r="F38">
        <f t="shared" ca="1" si="29"/>
        <v>3.625017225666749E-2</v>
      </c>
      <c r="G38">
        <f t="shared" ca="1" si="29"/>
        <v>0.77653466800024507</v>
      </c>
      <c r="H38">
        <f t="shared" ca="1" si="29"/>
        <v>0.79445420473402573</v>
      </c>
      <c r="I38">
        <f t="shared" ca="1" si="29"/>
        <v>0.89002825952571651</v>
      </c>
      <c r="M38" t="str">
        <f t="shared" ca="1" si="2"/>
        <v>지정 장비</v>
      </c>
      <c r="N38" t="str">
        <f t="shared" ca="1" si="3"/>
        <v>Equip2302</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7900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82</v>
      </c>
      <c r="V38" t="s">
        <v>247</v>
      </c>
      <c r="W38">
        <v>1</v>
      </c>
      <c r="X38" t="s">
        <v>130</v>
      </c>
      <c r="Z38">
        <v>15</v>
      </c>
      <c r="AA38" t="str">
        <f t="shared" ca="1" si="6"/>
        <v>fe</v>
      </c>
      <c r="AB38" t="s">
        <v>82</v>
      </c>
      <c r="AC38" t="s">
        <v>247</v>
      </c>
      <c r="AD38">
        <v>1</v>
      </c>
      <c r="AE38" t="s">
        <v>130</v>
      </c>
      <c r="AG38">
        <v>15</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t="shared" ca="1" si="10"/>
        <v>{"dy":4,"sl":6,"tp":"fe","vl":"Equip6202","cn":1,"pt":"DI","pr":15}</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6.3522892689714006E-2</v>
      </c>
      <c r="E39">
        <f t="shared" ca="1" si="29"/>
        <v>0.81009956144532291</v>
      </c>
      <c r="F39">
        <f t="shared" ca="1" si="29"/>
        <v>9.4912058829907275E-2</v>
      </c>
      <c r="G39">
        <f t="shared" ca="1" si="29"/>
        <v>0.21359707784993653</v>
      </c>
      <c r="H39">
        <f t="shared" ca="1" si="29"/>
        <v>0.36509142543570772</v>
      </c>
      <c r="I39">
        <f t="shared" ca="1" si="29"/>
        <v>0.1175146465891217</v>
      </c>
      <c r="M39" t="str">
        <f t="shared" ca="1" si="2"/>
        <v>지정 장비</v>
      </c>
      <c r="N39" t="str">
        <f t="shared" ca="1" si="3"/>
        <v>Equip8102</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7600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82</v>
      </c>
      <c r="V39" t="s">
        <v>240</v>
      </c>
      <c r="W39">
        <v>1</v>
      </c>
      <c r="X39" t="s">
        <v>126</v>
      </c>
      <c r="Z39">
        <v>7800</v>
      </c>
      <c r="AA39" t="str">
        <f t="shared" ca="1" si="6"/>
        <v>fe</v>
      </c>
      <c r="AB39" t="s">
        <v>82</v>
      </c>
      <c r="AC39" t="s">
        <v>240</v>
      </c>
      <c r="AD39">
        <v>1</v>
      </c>
      <c r="AE39" t="s">
        <v>126</v>
      </c>
      <c r="AG39">
        <v>7800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t="shared" ca="1" si="10"/>
        <v>{"dy":4,"sl":7,"tp":"fe","vl":"Equip8102","cn":1,"pt":"GO","pr":7800}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0.92485850448361651</v>
      </c>
      <c r="E40">
        <f t="shared" ca="1" si="29"/>
        <v>0.41097622442570203</v>
      </c>
      <c r="F40">
        <f t="shared" ca="1" si="29"/>
        <v>0.66093225992958649</v>
      </c>
      <c r="G40">
        <f t="shared" ca="1" si="29"/>
        <v>0.59374350614621663</v>
      </c>
      <c r="H40">
        <f t="shared" ca="1" si="29"/>
        <v>0.36678352376568224</v>
      </c>
      <c r="I40">
        <f t="shared" ca="1" si="29"/>
        <v>0.68246856867618821</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0.33323857413721869</v>
      </c>
      <c r="E41">
        <f t="shared" ca="1" si="29"/>
        <v>0.4501847962893879</v>
      </c>
      <c r="F41">
        <f t="shared" ca="1" si="29"/>
        <v>2.0191612010392324E-2</v>
      </c>
      <c r="G41">
        <f t="shared" ca="1" si="29"/>
        <v>0.6713241636544216</v>
      </c>
      <c r="H41">
        <f t="shared" ca="1" si="29"/>
        <v>0.66603992831574976</v>
      </c>
      <c r="I41">
        <f t="shared" ca="1" si="29"/>
        <v>0.14180226542384089</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0.58051993833492044</v>
      </c>
      <c r="E42">
        <f t="shared" ca="1" si="30"/>
        <v>0.27676181132292343</v>
      </c>
      <c r="F42">
        <f t="shared" ca="1" si="30"/>
        <v>0.26352670239097464</v>
      </c>
      <c r="G42">
        <f t="shared" ca="1" si="30"/>
        <v>0.90183789218285715</v>
      </c>
      <c r="H42">
        <f t="shared" ca="1" si="30"/>
        <v>0.24259872177403374</v>
      </c>
      <c r="I42">
        <f t="shared" ca="1" si="30"/>
        <v>9.2804290448862958E-2</v>
      </c>
      <c r="M42" t="str">
        <f t="shared" ca="1" si="2"/>
        <v>지정 장비</v>
      </c>
      <c r="N42" t="str">
        <f t="shared" ca="1" si="3"/>
        <v>Equip2201</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2600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82</v>
      </c>
      <c r="V42" t="s">
        <v>208</v>
      </c>
      <c r="W42">
        <v>1</v>
      </c>
      <c r="X42" t="s">
        <v>126</v>
      </c>
      <c r="Z42">
        <v>3800</v>
      </c>
      <c r="AA42" t="str">
        <f t="shared" ca="1" si="6"/>
        <v>fe</v>
      </c>
      <c r="AB42" t="s">
        <v>82</v>
      </c>
      <c r="AC42" t="s">
        <v>208</v>
      </c>
      <c r="AD42">
        <v>1</v>
      </c>
      <c r="AE42" t="s">
        <v>126</v>
      </c>
      <c r="AG42">
        <v>3800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스켈레톤 쉴드</v>
      </c>
      <c r="AL42">
        <v>1</v>
      </c>
      <c r="AM4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v>
      </c>
      <c r="AN42" t="str">
        <f t="shared" ca="1" si="10"/>
        <v>{"dy":5,"sl":0,"tp":"fe","vl":"Equip7102","cn":1,"pt":"GO","pr":3800}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0.25068040846806183</v>
      </c>
      <c r="E43">
        <f t="shared" ca="1" si="30"/>
        <v>0.62301417514802726</v>
      </c>
      <c r="F43">
        <f t="shared" ca="1" si="30"/>
        <v>0.12370506347647292</v>
      </c>
      <c r="G43">
        <f t="shared" ca="1" si="30"/>
        <v>0.74787166313700804</v>
      </c>
      <c r="H43">
        <f t="shared" ca="1" si="30"/>
        <v>0.36687945845372494</v>
      </c>
      <c r="I43">
        <f t="shared" ca="1" si="30"/>
        <v>0.33989174037036229</v>
      </c>
      <c r="M43" t="str">
        <f t="shared" ca="1" si="2"/>
        <v>지정 장비</v>
      </c>
      <c r="N43" t="str">
        <f t="shared" ca="1" si="3"/>
        <v>Equip5201</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2800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82</v>
      </c>
      <c r="V43" t="s">
        <v>114</v>
      </c>
      <c r="W43">
        <v>1</v>
      </c>
      <c r="X43" t="s">
        <v>126</v>
      </c>
      <c r="Z43">
        <v>1400</v>
      </c>
      <c r="AA43" t="str">
        <f t="shared" ca="1" si="6"/>
        <v>fe</v>
      </c>
      <c r="AB43" t="s">
        <v>82</v>
      </c>
      <c r="AC43" t="s">
        <v>114</v>
      </c>
      <c r="AD43">
        <v>1</v>
      </c>
      <c r="AE43" t="s">
        <v>126</v>
      </c>
      <c r="AG43">
        <v>1400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v>
      </c>
      <c r="AN43" t="str">
        <f t="shared" ca="1" si="10"/>
        <v>{"dy":5,"sl":1,"tp":"fe","vl":"Equip0102","cn":1,"pt":"GO","pr":1400}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0.88707180489260085</v>
      </c>
      <c r="E44">
        <f t="shared" ca="1" si="30"/>
        <v>0.62699293160133651</v>
      </c>
      <c r="F44">
        <f t="shared" ca="1" si="30"/>
        <v>8.993106006125795E-2</v>
      </c>
      <c r="G44">
        <f t="shared" ca="1" si="30"/>
        <v>0.24134234075009842</v>
      </c>
      <c r="H44">
        <f t="shared" ca="1" si="30"/>
        <v>0.537824957198063</v>
      </c>
      <c r="I44">
        <f t="shared" ca="1" si="30"/>
        <v>0.24533248606066183</v>
      </c>
      <c r="M44" t="str">
        <f t="shared" ca="1" si="2"/>
        <v>안 지정 캐릭터 PP 영웅등급</v>
      </c>
      <c r="N44">
        <f t="shared" ca="1" si="3"/>
        <v>62699</v>
      </c>
      <c r="O44">
        <f t="shared" ca="1" si="4"/>
        <v>10</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3000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126</v>
      </c>
      <c r="Z44">
        <v>1100</v>
      </c>
      <c r="AA44" t="str">
        <f t="shared" ca="1" si="6"/>
        <v>uph</v>
      </c>
      <c r="AB44" t="s">
        <v>91</v>
      </c>
      <c r="AC44">
        <v>37314</v>
      </c>
      <c r="AD44">
        <v>11</v>
      </c>
      <c r="AE44" t="s">
        <v>126</v>
      </c>
      <c r="AG44">
        <v>3300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v>
      </c>
      <c r="AN44" t="str">
        <f t="shared" ca="1" si="10"/>
        <v>{"dy":5,"sl":2,"tp":"uph","vl":"37314","cn":11,"pt":"GO","pr":3300}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209</v>
      </c>
      <c r="CB44" t="str">
        <f>VLOOKUP($CA44,[2]ActorTable!$1:$1048576,MATCH("이름참고",[2]ActorTable!$1:$1,0),0)</f>
        <v>레나</v>
      </c>
    </row>
    <row r="45" spans="1:80">
      <c r="A45">
        <v>5</v>
      </c>
      <c r="B45">
        <v>3</v>
      </c>
      <c r="C45">
        <f t="shared" si="0"/>
        <v>0</v>
      </c>
      <c r="D45">
        <f t="shared" ca="1" si="30"/>
        <v>0.79430547978427468</v>
      </c>
      <c r="E45">
        <f t="shared" ca="1" si="30"/>
        <v>0.55775526523442642</v>
      </c>
      <c r="F45">
        <f t="shared" ca="1" si="30"/>
        <v>0.98255208459100107</v>
      </c>
      <c r="G45">
        <f t="shared" ca="1" si="30"/>
        <v>0.38837275981772656</v>
      </c>
      <c r="H45">
        <f t="shared" ca="1" si="30"/>
        <v>9.6239073971332467E-2</v>
      </c>
      <c r="I45">
        <f t="shared" ca="1" si="30"/>
        <v>0.2095576756758678</v>
      </c>
      <c r="M45" t="str">
        <f t="shared" ca="1" si="2"/>
        <v>안 지정 캐릭터 PP 일반등급</v>
      </c>
      <c r="N45">
        <f t="shared" ca="1" si="3"/>
        <v>55775</v>
      </c>
      <c r="O45">
        <f t="shared" ca="1" si="4"/>
        <v>9</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2700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126</v>
      </c>
      <c r="Z45">
        <v>900</v>
      </c>
      <c r="AA45" t="str">
        <f t="shared" ca="1" si="6"/>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v>
      </c>
      <c r="AN45" t="str">
        <f t="shared" ca="1" si="10"/>
        <v>{"dy":5,"sl":3,"tp":"upn","vl":"3955","cn":9,"pt":"GO","pr":2700}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210</v>
      </c>
      <c r="CB45" t="str">
        <f>VLOOKUP($CA45,[2]ActorTable!$1:$1048576,MATCH("이름참고",[2]ActorTable!$1:$1,0),0)</f>
        <v>서린</v>
      </c>
    </row>
    <row r="46" spans="1:80">
      <c r="A46">
        <v>5</v>
      </c>
      <c r="B46">
        <v>4</v>
      </c>
      <c r="C46">
        <f t="shared" si="0"/>
        <v>0</v>
      </c>
      <c r="D46">
        <f t="shared" ca="1" si="30"/>
        <v>0.50201693146699167</v>
      </c>
      <c r="E46">
        <f t="shared" ca="1" si="30"/>
        <v>0.31117520239556706</v>
      </c>
      <c r="F46">
        <f t="shared" ca="1" si="30"/>
        <v>0.96313741740784808</v>
      </c>
      <c r="G46">
        <f t="shared" ca="1" si="30"/>
        <v>0.10571205323154231</v>
      </c>
      <c r="H46">
        <f t="shared" ca="1" si="30"/>
        <v>0.77447864079229456</v>
      </c>
      <c r="I46">
        <f t="shared" ca="1" si="30"/>
        <v>0.9364032504488039</v>
      </c>
      <c r="M46" t="str">
        <f t="shared" ca="1" si="2"/>
        <v>안 지정 캐릭터 PP 일반등급</v>
      </c>
      <c r="N46">
        <f t="shared" ca="1" si="3"/>
        <v>31117</v>
      </c>
      <c r="O46">
        <f t="shared" ca="1" si="4"/>
        <v>6</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1800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126</v>
      </c>
      <c r="Z46">
        <v>1400</v>
      </c>
      <c r="AA46" t="str">
        <f t="shared" ca="1" si="6"/>
        <v>upn</v>
      </c>
      <c r="AB46" t="s">
        <v>92</v>
      </c>
      <c r="AC46">
        <v>88860</v>
      </c>
      <c r="AD46">
        <v>14</v>
      </c>
      <c r="AE46" t="s">
        <v>311</v>
      </c>
      <c r="AG46">
        <v>5</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
      </c>
      <c r="AL46">
        <v>1</v>
      </c>
      <c r="AM4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v>
      </c>
      <c r="AN46" t="str">
        <f t="shared" ca="1" si="10"/>
        <v>{"dy":5,"sl":4,"tp":"upn","vl":"88860","cn":14,"pt":"DI","pr":5}</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0.98715207232933055</v>
      </c>
      <c r="E47">
        <f t="shared" ca="1" si="30"/>
        <v>0.44054456682656584</v>
      </c>
      <c r="F47">
        <f t="shared" ca="1" si="30"/>
        <v>0.97783174353047686</v>
      </c>
      <c r="G47">
        <f t="shared" ca="1" si="30"/>
        <v>4.2674790616402669E-2</v>
      </c>
      <c r="H47">
        <f t="shared" ca="1" si="30"/>
        <v>0.48869145420458016</v>
      </c>
      <c r="I47">
        <f t="shared" ca="1" si="30"/>
        <v>2.9127442277239179E-2</v>
      </c>
      <c r="M47" t="str">
        <f t="shared" ca="1" si="2"/>
        <v>안 지정 캐릭터 PP 일반등급</v>
      </c>
      <c r="N47">
        <f t="shared" ca="1" si="3"/>
        <v>44054</v>
      </c>
      <c r="O47">
        <f t="shared" ca="1" si="4"/>
        <v>8</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2400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78754</v>
      </c>
      <c r="W47">
        <v>13</v>
      </c>
      <c r="X47" t="s">
        <v>126</v>
      </c>
      <c r="Z47">
        <v>1300</v>
      </c>
      <c r="AA47" t="str">
        <f t="shared" ca="1" si="6"/>
        <v>uph</v>
      </c>
      <c r="AB47" t="s">
        <v>91</v>
      </c>
      <c r="AC47">
        <v>78754</v>
      </c>
      <c r="AD47">
        <v>13</v>
      </c>
      <c r="AE47" t="s">
        <v>126</v>
      </c>
      <c r="AG47">
        <v>3900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v>
      </c>
      <c r="AN47" t="str">
        <f t="shared" ca="1" si="10"/>
        <v>{"dy":5,"sl":5,"tp":"uph","vl":"78754","cn":13,"pt":"GO","pr":3900}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0.28163414213658322</v>
      </c>
      <c r="E48">
        <f t="shared" ca="1" si="30"/>
        <v>0.96662553798560991</v>
      </c>
      <c r="F48">
        <f t="shared" ca="1" si="30"/>
        <v>0.75205816563658112</v>
      </c>
      <c r="G48">
        <f t="shared" ca="1" si="30"/>
        <v>0.96694483349580707</v>
      </c>
      <c r="H48">
        <f t="shared" ca="1" si="30"/>
        <v>0.37630332432145075</v>
      </c>
      <c r="I48">
        <f t="shared" ca="1" si="30"/>
        <v>0.27149202814166107</v>
      </c>
      <c r="M48" t="str">
        <f t="shared" ca="1" si="2"/>
        <v>지정 장비</v>
      </c>
      <c r="N48" t="str">
        <f t="shared" ca="1" si="3"/>
        <v>Equip8201</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29100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82</v>
      </c>
      <c r="V48" t="s">
        <v>195</v>
      </c>
      <c r="W48">
        <v>1</v>
      </c>
      <c r="X48" t="s">
        <v>126</v>
      </c>
      <c r="Z48">
        <v>800</v>
      </c>
      <c r="AA48" t="str">
        <f t="shared" ca="1" si="6"/>
        <v>fe</v>
      </c>
      <c r="AB48" t="s">
        <v>82</v>
      </c>
      <c r="AC48" t="s">
        <v>195</v>
      </c>
      <c r="AD48">
        <v>1</v>
      </c>
      <c r="AE48" t="s">
        <v>126</v>
      </c>
      <c r="AG48">
        <v>800</v>
      </c>
      <c r="AH48" t="str">
        <f ca="1">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얼룩진 도끼</v>
      </c>
      <c r="AL48">
        <v>1</v>
      </c>
      <c r="AM4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v>
      </c>
      <c r="AN48" t="str">
        <f t="shared" ca="1" si="10"/>
        <v>{"dy":5,"sl":6,"tp":"fe","vl":"Equip0002","cn":1,"pt":"GO","pr":800}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0.69636016593091243</v>
      </c>
      <c r="E49">
        <f t="shared" ca="1" si="30"/>
        <v>0.83981035096291867</v>
      </c>
      <c r="F49">
        <f t="shared" ca="1" si="30"/>
        <v>0.42549873835899854</v>
      </c>
      <c r="G49">
        <f t="shared" ca="1" si="30"/>
        <v>6.9982132134188468E-2</v>
      </c>
      <c r="H49">
        <f t="shared" ca="1" si="30"/>
        <v>0.94244576123284696</v>
      </c>
      <c r="I49">
        <f t="shared" ca="1" si="30"/>
        <v>0.80858413811322238</v>
      </c>
      <c r="M49" t="str">
        <f t="shared" ca="1" si="2"/>
        <v>지정 장비</v>
      </c>
      <c r="N49" t="str">
        <f t="shared" ca="1" si="3"/>
        <v>Equip8201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DI</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43</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82</v>
      </c>
      <c r="V49" t="s">
        <v>253</v>
      </c>
      <c r="W49">
        <v>1</v>
      </c>
      <c r="X49" t="s">
        <v>126</v>
      </c>
      <c r="Z49">
        <v>700</v>
      </c>
      <c r="AA49" t="str">
        <f t="shared" ca="1" si="6"/>
        <v>fe</v>
      </c>
      <c r="AB49" t="s">
        <v>82</v>
      </c>
      <c r="AC49" t="s">
        <v>253</v>
      </c>
      <c r="AD49">
        <v>1</v>
      </c>
      <c r="AE49" t="s">
        <v>126</v>
      </c>
      <c r="AG49">
        <v>700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용사의 단검</v>
      </c>
      <c r="AL49">
        <v>1</v>
      </c>
      <c r="AM4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v>
      </c>
      <c r="AN49" t="str">
        <f t="shared" ca="1" si="10"/>
        <v>{"dy":5,"sl":7,"tp":"fe","vl":"Equip1001","cn":1,"pt":"GO","pr":700}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0.53371323909655377</v>
      </c>
      <c r="E50">
        <f t="shared" ca="1" si="30"/>
        <v>0.75200207600141444</v>
      </c>
      <c r="F50">
        <f t="shared" ca="1" si="30"/>
        <v>0.4047848131829388</v>
      </c>
      <c r="G50">
        <f t="shared" ca="1" si="30"/>
        <v>0.9990755390473296</v>
      </c>
      <c r="H50">
        <f t="shared" ca="1" si="30"/>
        <v>5.094747652024112E-2</v>
      </c>
      <c r="I50">
        <f t="shared" ca="1" si="30"/>
        <v>0.93942730850578138</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0.92732917452807884</v>
      </c>
      <c r="E51">
        <f t="shared" ca="1" si="30"/>
        <v>0.95115831109170101</v>
      </c>
      <c r="F51">
        <f t="shared" ca="1" si="30"/>
        <v>0.82625141920736178</v>
      </c>
      <c r="G51">
        <f t="shared" ca="1" si="30"/>
        <v>0.85625082673844799</v>
      </c>
      <c r="H51">
        <f t="shared" ca="1" si="30"/>
        <v>0.61898849925431176</v>
      </c>
      <c r="I51">
        <f t="shared" ca="1" si="30"/>
        <v>0.23100779020347351</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0.21304628224430278</v>
      </c>
      <c r="E52">
        <f t="shared" ca="1" si="31"/>
        <v>0.34580780407149525</v>
      </c>
      <c r="F52">
        <f t="shared" ca="1" si="31"/>
        <v>0.78137621984464511</v>
      </c>
      <c r="G52">
        <f t="shared" ca="1" si="31"/>
        <v>0.68850825411559169</v>
      </c>
      <c r="H52">
        <f t="shared" ca="1" si="31"/>
        <v>6.3157831562323796E-3</v>
      </c>
      <c r="I52">
        <f t="shared" ca="1" si="31"/>
        <v>0.43287624817643966</v>
      </c>
      <c r="M52" t="str">
        <f t="shared" ca="1" si="2"/>
        <v>지정 장비</v>
      </c>
      <c r="N52" t="str">
        <f t="shared" ca="1" si="3"/>
        <v>Equip3001</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700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W52">
        <v>1</v>
      </c>
      <c r="X52" t="s">
        <v>130</v>
      </c>
      <c r="Z52">
        <v>29</v>
      </c>
      <c r="AA52" t="str">
        <f t="shared" ca="1" si="6"/>
        <v>bn</v>
      </c>
      <c r="AB52" t="s">
        <v>83</v>
      </c>
      <c r="AD52">
        <v>1</v>
      </c>
      <c r="AE52" t="s">
        <v>130</v>
      </c>
      <c r="AG52">
        <v>29</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v>
      </c>
      <c r="AN52" t="str">
        <f t="shared" ca="1" si="10"/>
        <v>{"dy":6,"sl":0,"tp":"bn","cn":1,"pt":"DI","pr":29}</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0.63266648968819927</v>
      </c>
      <c r="E53">
        <f t="shared" ca="1" si="31"/>
        <v>0.2293873496754435</v>
      </c>
      <c r="F53">
        <f t="shared" ca="1" si="31"/>
        <v>0.40060798813842569</v>
      </c>
      <c r="G53">
        <f t="shared" ca="1" si="31"/>
        <v>0.57032104233852132</v>
      </c>
      <c r="H53">
        <f t="shared" ca="1" si="31"/>
        <v>9.49402994666938E-2</v>
      </c>
      <c r="I53">
        <f t="shared" ca="1" si="31"/>
        <v>0.9265267558134247</v>
      </c>
      <c r="M53" t="str">
        <f t="shared" ca="1" si="2"/>
        <v>지정 장비</v>
      </c>
      <c r="N53" t="str">
        <f t="shared" ca="1" si="3"/>
        <v>Equip2001</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900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82</v>
      </c>
      <c r="V53" t="s">
        <v>197</v>
      </c>
      <c r="W53">
        <v>1</v>
      </c>
      <c r="X53" t="s">
        <v>126</v>
      </c>
      <c r="Z53">
        <v>7000</v>
      </c>
      <c r="AA53" t="str">
        <f t="shared" ca="1" si="6"/>
        <v>fe</v>
      </c>
      <c r="AB53" t="s">
        <v>82</v>
      </c>
      <c r="AC53" t="s">
        <v>197</v>
      </c>
      <c r="AD53">
        <v>1</v>
      </c>
      <c r="AE53" t="s">
        <v>126</v>
      </c>
      <c r="AG53">
        <v>7000</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v>
      </c>
      <c r="AN53" t="str">
        <f t="shared" ca="1" si="10"/>
        <v>{"dy":6,"sl":1,"tp":"fe","vl":"Equip3301","cn":1,"pt":"GO","pr":7000}</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0.23813450848891105</v>
      </c>
      <c r="E54">
        <f t="shared" ca="1" si="31"/>
        <v>0.90133121099375801</v>
      </c>
      <c r="F54">
        <f t="shared" ca="1" si="31"/>
        <v>0.84688672123879705</v>
      </c>
      <c r="G54">
        <f t="shared" ca="1" si="31"/>
        <v>0.50354405649220357</v>
      </c>
      <c r="H54">
        <f t="shared" ca="1" si="31"/>
        <v>0.96724263940306732</v>
      </c>
      <c r="I54">
        <f t="shared" ca="1" si="31"/>
        <v>0.74878325445043015</v>
      </c>
      <c r="M54" t="str">
        <f t="shared" ca="1" si="2"/>
        <v>안 지정 캐릭터 PP 영웅등급</v>
      </c>
      <c r="N54">
        <f t="shared" ca="1" si="3"/>
        <v>90133</v>
      </c>
      <c r="O54">
        <f t="shared" ca="1" si="4"/>
        <v>13</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3900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126</v>
      </c>
      <c r="Z54">
        <v>900</v>
      </c>
      <c r="AA54" t="str">
        <f t="shared" ca="1" si="6"/>
        <v>uph</v>
      </c>
      <c r="AB54" t="s">
        <v>91</v>
      </c>
      <c r="AC54">
        <v>14549</v>
      </c>
      <c r="AD54">
        <v>9</v>
      </c>
      <c r="AE54" t="s">
        <v>126</v>
      </c>
      <c r="AG54">
        <v>2700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
      </c>
      <c r="AL54">
        <v>1</v>
      </c>
      <c r="AM5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v>
      </c>
      <c r="AN54" t="str">
        <f t="shared" ca="1" si="10"/>
        <v>{"dy":6,"sl":2,"tp":"uph","vl":"14549","cn":9,"pt":"GO","pr":2700}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0.35994882104711245</v>
      </c>
      <c r="E55">
        <f t="shared" ca="1" si="31"/>
        <v>0.99508489231755592</v>
      </c>
      <c r="F55">
        <f t="shared" ca="1" si="31"/>
        <v>0.68534543729356434</v>
      </c>
      <c r="G55">
        <f t="shared" ca="1" si="31"/>
        <v>0.62104409207267142</v>
      </c>
      <c r="H55">
        <f t="shared" ca="1" si="31"/>
        <v>0.86677370437013368</v>
      </c>
      <c r="I55">
        <f t="shared" ca="1" si="31"/>
        <v>2.3832895083055194E-2</v>
      </c>
      <c r="M55" t="str">
        <f t="shared" ca="1" si="2"/>
        <v>안 지정 캐릭터 PP 일반등급</v>
      </c>
      <c r="N55">
        <f t="shared" ca="1" si="3"/>
        <v>99508</v>
      </c>
      <c r="O55">
        <f t="shared" ca="1" si="4"/>
        <v>14</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4200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126</v>
      </c>
      <c r="Z55">
        <v>900</v>
      </c>
      <c r="AA55" t="str">
        <f t="shared" ca="1" si="6"/>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v>
      </c>
      <c r="AN55" t="str">
        <f t="shared" ca="1" si="10"/>
        <v>{"dy":6,"sl":3,"tp":"uph","vl":"6437","cn":9,"pt":"GO","pr":2700}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0.41704041476792286</v>
      </c>
      <c r="E56">
        <f t="shared" ca="1" si="31"/>
        <v>0.98322333813451657</v>
      </c>
      <c r="F56">
        <f t="shared" ca="1" si="31"/>
        <v>0.76567208120891239</v>
      </c>
      <c r="G56">
        <f t="shared" ca="1" si="31"/>
        <v>1.2935138311569783E-2</v>
      </c>
      <c r="H56">
        <f t="shared" ca="1" si="31"/>
        <v>0.63345793362648184</v>
      </c>
      <c r="I56">
        <f t="shared" ca="1" si="31"/>
        <v>0.13641403943894459</v>
      </c>
      <c r="M56" t="str">
        <f t="shared" ca="1" si="2"/>
        <v>안 지정 캐릭터 PP 일반등급</v>
      </c>
      <c r="N56">
        <f t="shared" ca="1" si="3"/>
        <v>98322</v>
      </c>
      <c r="O56">
        <f t="shared" ca="1" si="4"/>
        <v>14</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4200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126</v>
      </c>
      <c r="Z56">
        <v>1400</v>
      </c>
      <c r="AA56" t="str">
        <f t="shared" ca="1" si="6"/>
        <v>upn</v>
      </c>
      <c r="AB56" t="s">
        <v>92</v>
      </c>
      <c r="AC56">
        <v>88038</v>
      </c>
      <c r="AD56">
        <v>14</v>
      </c>
      <c r="AE56" t="s">
        <v>126</v>
      </c>
      <c r="AG56">
        <v>4200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
      </c>
      <c r="AL56">
        <v>1</v>
      </c>
      <c r="AM5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v>
      </c>
      <c r="AN56" t="str">
        <f t="shared" ca="1" si="10"/>
        <v>{"dy":6,"sl":4,"tp":"upn","vl":"88038","cn":14,"pt":"GO","pr":4200}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0.95345601570079574</v>
      </c>
      <c r="E57">
        <f t="shared" ca="1" si="31"/>
        <v>0.54167979869544591</v>
      </c>
      <c r="F57">
        <f t="shared" ca="1" si="31"/>
        <v>0.19605999718710831</v>
      </c>
      <c r="G57">
        <f t="shared" ca="1" si="31"/>
        <v>0.15232197108557743</v>
      </c>
      <c r="H57">
        <f t="shared" ca="1" si="31"/>
        <v>0.33074092456343329</v>
      </c>
      <c r="I57">
        <f t="shared" ca="1" si="31"/>
        <v>0.8029064930177563</v>
      </c>
      <c r="M57" t="str">
        <f t="shared" ca="1" si="2"/>
        <v>안 지정 캐릭터 PP 일반등급</v>
      </c>
      <c r="N57">
        <f t="shared" ca="1" si="3"/>
        <v>54167</v>
      </c>
      <c r="O57">
        <f t="shared" ca="1" si="4"/>
        <v>9</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2700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91</v>
      </c>
      <c r="V57">
        <v>53507</v>
      </c>
      <c r="W57">
        <v>12</v>
      </c>
      <c r="X57" t="s">
        <v>126</v>
      </c>
      <c r="Z57">
        <v>1200</v>
      </c>
      <c r="AA57" t="str">
        <f t="shared" ca="1" si="6"/>
        <v>uph</v>
      </c>
      <c r="AB57" t="s">
        <v>91</v>
      </c>
      <c r="AC57">
        <v>53507</v>
      </c>
      <c r="AD57">
        <v>12</v>
      </c>
      <c r="AE57" t="s">
        <v>126</v>
      </c>
      <c r="AG57">
        <v>3600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
      </c>
      <c r="AL57">
        <v>1</v>
      </c>
      <c r="AM5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v>
      </c>
      <c r="AN57" t="str">
        <f t="shared" ca="1" si="10"/>
        <v>{"dy":6,"sl":5,"tp":"uph","vl":"53507","cn":12,"pt":"GO","pr":3600}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0.83622800293664989</v>
      </c>
      <c r="E58">
        <f t="shared" ca="1" si="31"/>
        <v>0.1300506441624486</v>
      </c>
      <c r="F58">
        <f t="shared" ca="1" si="31"/>
        <v>0.99203131641687992</v>
      </c>
      <c r="G58">
        <f t="shared" ca="1" si="31"/>
        <v>0.9121599644129833</v>
      </c>
      <c r="H58">
        <f t="shared" ca="1" si="31"/>
        <v>0.55126700200466561</v>
      </c>
      <c r="I58">
        <f t="shared" ca="1" si="31"/>
        <v>0.10160399841634449</v>
      </c>
      <c r="M58" t="str">
        <f t="shared" ca="1" si="2"/>
        <v>지정 장비</v>
      </c>
      <c r="N58" t="str">
        <f t="shared" ca="1" si="3"/>
        <v>Equip1202</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2600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82</v>
      </c>
      <c r="V58" t="s">
        <v>255</v>
      </c>
      <c r="W58">
        <v>1</v>
      </c>
      <c r="X58" t="s">
        <v>126</v>
      </c>
      <c r="Z58">
        <v>7200</v>
      </c>
      <c r="AA58" t="str">
        <f t="shared" ca="1" si="6"/>
        <v>fe</v>
      </c>
      <c r="AB58" t="s">
        <v>82</v>
      </c>
      <c r="AC58" t="s">
        <v>255</v>
      </c>
      <c r="AD58">
        <v>1</v>
      </c>
      <c r="AE58" t="s">
        <v>126</v>
      </c>
      <c r="AG58">
        <v>7200</v>
      </c>
      <c r="AH58" t="str">
        <f ca="1">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울려퍼지는 여명</v>
      </c>
      <c r="AL58">
        <v>1</v>
      </c>
      <c r="AM5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v>
      </c>
      <c r="AN58" t="str">
        <f t="shared" ca="1" si="10"/>
        <v>{"dy":6,"sl":6,"tp":"fe","vl":"Equip2302","cn":1,"pt":"GO","pr":7200}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0.86297502019686467</v>
      </c>
      <c r="E59">
        <f t="shared" ca="1" si="31"/>
        <v>0.83969822640812042</v>
      </c>
      <c r="F59">
        <f t="shared" ca="1" si="31"/>
        <v>0.78962585857476564</v>
      </c>
      <c r="G59">
        <f t="shared" ca="1" si="31"/>
        <v>0.77241013309234274</v>
      </c>
      <c r="H59">
        <f t="shared" ca="1" si="31"/>
        <v>5.9193199603498559E-2</v>
      </c>
      <c r="I59">
        <f t="shared" ca="1" si="31"/>
        <v>0.39782794776677055</v>
      </c>
      <c r="M59" t="str">
        <f t="shared" ca="1" si="2"/>
        <v>지정 장비</v>
      </c>
      <c r="N59" t="str">
        <f t="shared" ca="1" si="3"/>
        <v>Equip8201</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29300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82</v>
      </c>
      <c r="V59" t="s">
        <v>190</v>
      </c>
      <c r="W59">
        <v>1</v>
      </c>
      <c r="X59" t="s">
        <v>126</v>
      </c>
      <c r="Z59">
        <v>7700</v>
      </c>
      <c r="AA59" t="str">
        <f t="shared" ca="1" si="6"/>
        <v>fe</v>
      </c>
      <c r="AB59" t="s">
        <v>82</v>
      </c>
      <c r="AC59" t="s">
        <v>190</v>
      </c>
      <c r="AD59">
        <v>1</v>
      </c>
      <c r="AE59" t="s">
        <v>126</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v>
      </c>
      <c r="AN59" t="str">
        <f t="shared" ca="1" si="10"/>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0.56980623416900356</v>
      </c>
      <c r="E60">
        <f t="shared" ca="1" si="31"/>
        <v>0.59503127145259893</v>
      </c>
      <c r="F60">
        <f t="shared" ca="1" si="31"/>
        <v>5.7916825115774229E-2</v>
      </c>
      <c r="G60">
        <f t="shared" ca="1" si="31"/>
        <v>0.98477255092087368</v>
      </c>
      <c r="H60">
        <f t="shared" ca="1" si="31"/>
        <v>0.79419268037929158</v>
      </c>
      <c r="I60">
        <f t="shared" ca="1" si="31"/>
        <v>0.22765607718249337</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0.91237465164733755</v>
      </c>
      <c r="E61">
        <f t="shared" ca="1" si="31"/>
        <v>1.1123963732150632E-2</v>
      </c>
      <c r="F61">
        <f t="shared" ca="1" si="31"/>
        <v>0.15753677913511377</v>
      </c>
      <c r="G61">
        <f t="shared" ca="1" si="31"/>
        <v>0.30812845602081262</v>
      </c>
      <c r="H61">
        <f t="shared" ca="1" si="31"/>
        <v>0.4997407080281332</v>
      </c>
      <c r="I61">
        <f t="shared" ca="1" si="31"/>
        <v>0.12034325222007036</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0.35010492869386034</v>
      </c>
      <c r="E62">
        <f t="shared" ca="1" si="32"/>
        <v>0.61779752756150497</v>
      </c>
      <c r="F62">
        <f t="shared" ca="1" si="32"/>
        <v>0.19131576317539056</v>
      </c>
      <c r="G62">
        <f t="shared" ca="1" si="32"/>
        <v>0.16793289930430244</v>
      </c>
      <c r="H62">
        <f t="shared" ca="1" si="32"/>
        <v>0.18305101847385497</v>
      </c>
      <c r="I62">
        <f t="shared" ca="1" si="32"/>
        <v>0.10910804801113938</v>
      </c>
      <c r="M62" t="str">
        <f t="shared" ca="1" si="2"/>
        <v>지정 장비</v>
      </c>
      <c r="N62" t="str">
        <f t="shared" ca="1" si="3"/>
        <v>Equip5201</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4</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82</v>
      </c>
      <c r="V62" t="s">
        <v>202</v>
      </c>
      <c r="W62">
        <v>1</v>
      </c>
      <c r="X62" t="s">
        <v>130</v>
      </c>
      <c r="Z62">
        <v>5</v>
      </c>
      <c r="AA62" t="str">
        <f t="shared" ca="1" si="6"/>
        <v>fe</v>
      </c>
      <c r="AB62" t="s">
        <v>82</v>
      </c>
      <c r="AC62" t="s">
        <v>202</v>
      </c>
      <c r="AD62">
        <v>1</v>
      </c>
      <c r="AE62" t="s">
        <v>130</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v>
      </c>
      <c r="AN62" t="str">
        <f t="shared" ca="1" si="10"/>
        <v>{"dy":7,"sl":0,"tp":"fe","vl":"Equip0202","cn":1,"pt":"DI","pr":5}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0.8600793746039439</v>
      </c>
      <c r="E63">
        <f t="shared" ca="1" si="32"/>
        <v>0.89545902853597981</v>
      </c>
      <c r="F63">
        <f t="shared" ca="1" si="32"/>
        <v>0.5619006099470486</v>
      </c>
      <c r="G63">
        <f t="shared" ca="1" si="32"/>
        <v>0.87503413542257336</v>
      </c>
      <c r="H63">
        <f t="shared" ca="1" si="32"/>
        <v>0.77152665952215094</v>
      </c>
      <c r="I63">
        <f t="shared" ca="1" si="32"/>
        <v>0.21760984227599101</v>
      </c>
      <c r="M63" t="str">
        <f t="shared" ca="1" si="2"/>
        <v>지정 장비</v>
      </c>
      <c r="N63" t="str">
        <f t="shared" ca="1" si="3"/>
        <v>Equip8001</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4700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82</v>
      </c>
      <c r="V63" t="s">
        <v>112</v>
      </c>
      <c r="W63">
        <v>1</v>
      </c>
      <c r="X63" t="s">
        <v>126</v>
      </c>
      <c r="Z63">
        <v>800</v>
      </c>
      <c r="AA63" t="str">
        <f t="shared" ca="1" si="6"/>
        <v>fe</v>
      </c>
      <c r="AB63" t="s">
        <v>82</v>
      </c>
      <c r="AC63" t="s">
        <v>112</v>
      </c>
      <c r="AD63">
        <v>1</v>
      </c>
      <c r="AE63" t="s">
        <v>126</v>
      </c>
      <c r="AG63">
        <v>800</v>
      </c>
      <c r="AH63" t="str">
        <f ca="1">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석공의 망치</v>
      </c>
      <c r="AL63">
        <v>1</v>
      </c>
      <c r="AM6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v>
      </c>
      <c r="AN63" t="str">
        <f t="shared" ca="1" si="10"/>
        <v>{"dy":7,"sl":1,"tp":"fe","vl":"Equip4001","cn":1,"pt":"GO","pr":800}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0.907528520629441</v>
      </c>
      <c r="E64">
        <f t="shared" ca="1" si="32"/>
        <v>1.8431058067491679E-2</v>
      </c>
      <c r="F64">
        <f t="shared" ca="1" si="32"/>
        <v>0.27100947229349037</v>
      </c>
      <c r="G64">
        <f t="shared" ca="1" si="32"/>
        <v>0.3429303290791077</v>
      </c>
      <c r="H64">
        <f t="shared" ca="1" si="32"/>
        <v>7.378419640042444E-2</v>
      </c>
      <c r="I64">
        <f t="shared" ca="1" si="32"/>
        <v>0.1395575855662049</v>
      </c>
      <c r="M64" t="str">
        <f t="shared" ca="1" si="2"/>
        <v>안 지정 캐릭터 PP 영웅등급</v>
      </c>
      <c r="N64">
        <f t="shared" ca="1" si="3"/>
        <v>1843</v>
      </c>
      <c r="O64">
        <f t="shared" ca="1" si="4"/>
        <v>3</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900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126</v>
      </c>
      <c r="Z64">
        <v>1000</v>
      </c>
      <c r="AA64" t="str">
        <f t="shared" ca="1" si="6"/>
        <v>uph</v>
      </c>
      <c r="AB64" t="s">
        <v>91</v>
      </c>
      <c r="AC64">
        <v>20128</v>
      </c>
      <c r="AD64">
        <v>10</v>
      </c>
      <c r="AE64" t="s">
        <v>126</v>
      </c>
      <c r="AG64">
        <v>3000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v>
      </c>
      <c r="AN64" t="str">
        <f t="shared" ca="1" si="10"/>
        <v>{"dy":7,"sl":2,"tp":"uph","vl":"20128","cn":10,"pt":"GO","pr":3000}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0.79163383176122537</v>
      </c>
      <c r="E65">
        <f t="shared" ca="1" si="32"/>
        <v>0.91341433563928121</v>
      </c>
      <c r="F65">
        <f t="shared" ca="1" si="32"/>
        <v>0.91571263152469384</v>
      </c>
      <c r="G65">
        <f t="shared" ca="1" si="32"/>
        <v>0.67436102287906374</v>
      </c>
      <c r="H65">
        <f t="shared" ca="1" si="32"/>
        <v>0.47966925751507239</v>
      </c>
      <c r="I65">
        <f t="shared" ca="1" si="32"/>
        <v>0.38140369328057555</v>
      </c>
      <c r="M65" t="str">
        <f t="shared" ca="1" si="2"/>
        <v>안 지정 캐릭터 PP 일반등급</v>
      </c>
      <c r="N65">
        <f t="shared" ca="1" si="3"/>
        <v>91341</v>
      </c>
      <c r="O65">
        <f t="shared" ca="1" si="4"/>
        <v>13</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3900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126</v>
      </c>
      <c r="Z65">
        <v>1000</v>
      </c>
      <c r="AA65" t="str">
        <f t="shared" ca="1" si="6"/>
        <v>upn</v>
      </c>
      <c r="AB65" t="s">
        <v>92</v>
      </c>
      <c r="AC65">
        <v>31576</v>
      </c>
      <c r="AD65">
        <v>10</v>
      </c>
      <c r="AE65" t="s">
        <v>126</v>
      </c>
      <c r="AG65">
        <v>3000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
      </c>
      <c r="AL65">
        <v>1</v>
      </c>
      <c r="AM6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v>
      </c>
      <c r="AN65" t="str">
        <f t="shared" ca="1" si="10"/>
        <v>{"dy":7,"sl":3,"tp":"upn","vl":"31576","cn":10,"pt":"GO","pr":3000}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0.67077233303947614</v>
      </c>
      <c r="E66">
        <f t="shared" ca="1" si="32"/>
        <v>4.9566558167638219E-2</v>
      </c>
      <c r="F66">
        <f t="shared" ca="1" si="32"/>
        <v>0.82891971718177704</v>
      </c>
      <c r="G66">
        <f t="shared" ca="1" si="32"/>
        <v>0.95420415944355363</v>
      </c>
      <c r="H66">
        <f t="shared" ca="1" si="32"/>
        <v>0.97554434465756723</v>
      </c>
      <c r="I66">
        <f t="shared" ca="1" si="32"/>
        <v>0.99004966040184028</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4956</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900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126</v>
      </c>
      <c r="Z66">
        <v>1400</v>
      </c>
      <c r="AA66" t="str">
        <f t="shared" ref="AA66:AA129" ca="1" si="38">IF(ISBLANK(AB66),"",
VLOOKUP(AB66,OFFSET(INDIRECT("$A:$B"),0,MATCH(AB$1&amp;"_Verify",INDIRECT("$1:$1"),0)-1),2,0)
)</f>
        <v>upn</v>
      </c>
      <c r="AB66" t="s">
        <v>92</v>
      </c>
      <c r="AC66">
        <v>94367</v>
      </c>
      <c r="AD66">
        <v>14</v>
      </c>
      <c r="AE66" t="s">
        <v>126</v>
      </c>
      <c r="AG66">
        <v>4200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
      </c>
      <c r="AL66">
        <v>1</v>
      </c>
      <c r="AM66" t="str">
        <f t="shared" ref="AM66:AM129" ca="1" si="41">IF(ROW()=2,AN66,OFFSET(AM66,-1,0)&amp;IF(LEN(AN66)=0,"",","&amp;AN66))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{"dy":7,"sl":4,"tp":"upn","vl":"94367","cn":14,"pt":"GO","pr":4200}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0.88587743827422161</v>
      </c>
      <c r="E67">
        <f t="shared" ca="1" si="32"/>
        <v>0.94070609571267549</v>
      </c>
      <c r="F67">
        <f t="shared" ca="1" si="32"/>
        <v>0.84738665318133966</v>
      </c>
      <c r="G67">
        <f t="shared" ca="1" si="32"/>
        <v>0.40696363574869354</v>
      </c>
      <c r="H67">
        <f t="shared" ca="1" si="32"/>
        <v>0.4643446526148769</v>
      </c>
      <c r="I67">
        <f t="shared" ca="1" si="32"/>
        <v>0.19307155805849763</v>
      </c>
      <c r="M67" t="str">
        <f t="shared" ca="1" si="34"/>
        <v>안 지정 캐릭터 PP 일반등급</v>
      </c>
      <c r="N67">
        <f t="shared" ca="1" si="35"/>
        <v>94070</v>
      </c>
      <c r="O67">
        <f t="shared" ca="1" si="36"/>
        <v>14</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4200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82</v>
      </c>
      <c r="V67" t="s">
        <v>254</v>
      </c>
      <c r="W67">
        <v>1</v>
      </c>
      <c r="X67" t="s">
        <v>126</v>
      </c>
      <c r="Z67">
        <v>600</v>
      </c>
      <c r="AA67" t="str">
        <f t="shared" ca="1" si="38"/>
        <v>fe</v>
      </c>
      <c r="AB67" t="s">
        <v>82</v>
      </c>
      <c r="AC67" t="s">
        <v>254</v>
      </c>
      <c r="AD67">
        <v>1</v>
      </c>
      <c r="AE67" t="s">
        <v>126</v>
      </c>
      <c r="AG67">
        <v>600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v>
      </c>
      <c r="AN67" t="str">
        <f t="shared" ca="1" si="42"/>
        <v>{"dy":7,"sl":5,"tp":"fe","vl":"Equip3001","cn":1,"pt":"GO","pr":600}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0.96298314560373566</v>
      </c>
      <c r="E68">
        <f t="shared" ca="1" si="32"/>
        <v>0.33094644992852429</v>
      </c>
      <c r="F68">
        <f t="shared" ca="1" si="32"/>
        <v>0.25007133594350628</v>
      </c>
      <c r="G68">
        <f t="shared" ca="1" si="32"/>
        <v>0.37219907249960127</v>
      </c>
      <c r="H68">
        <f t="shared" ca="1" si="32"/>
        <v>0.99097454654707839</v>
      </c>
      <c r="I68">
        <f t="shared" ca="1" si="32"/>
        <v>0.41388371728793538</v>
      </c>
      <c r="M68" t="str">
        <f t="shared" ca="1" si="34"/>
        <v>지정 장비</v>
      </c>
      <c r="N68" t="str">
        <f t="shared" ca="1" si="35"/>
        <v>Equip4101</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1200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82</v>
      </c>
      <c r="V68" t="s">
        <v>255</v>
      </c>
      <c r="W68">
        <v>1</v>
      </c>
      <c r="X68" t="s">
        <v>126</v>
      </c>
      <c r="Z68">
        <v>7600</v>
      </c>
      <c r="AA68" t="str">
        <f t="shared" ca="1" si="38"/>
        <v>fe</v>
      </c>
      <c r="AB68" t="s">
        <v>82</v>
      </c>
      <c r="AC68" t="s">
        <v>255</v>
      </c>
      <c r="AD68">
        <v>1</v>
      </c>
      <c r="AE68" t="s">
        <v>126</v>
      </c>
      <c r="AG68">
        <v>7600</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울려퍼지는 여명</v>
      </c>
      <c r="AL68">
        <v>1</v>
      </c>
      <c r="AM6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v>
      </c>
      <c r="AN68" t="str">
        <f t="shared" ca="1" si="42"/>
        <v>{"dy":7,"sl":6,"tp":"fe","vl":"Equip2302","cn":1,"pt":"GO","pr":7600}</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0.79925350840840159</v>
      </c>
      <c r="E69">
        <f t="shared" ca="1" si="32"/>
        <v>0.33338859464887316</v>
      </c>
      <c r="F69">
        <f t="shared" ca="1" si="32"/>
        <v>0.63457505646830215</v>
      </c>
      <c r="G69">
        <f t="shared" ca="1" si="32"/>
        <v>0.98820308605753904</v>
      </c>
      <c r="H69">
        <f t="shared" ca="1" si="32"/>
        <v>0.12231669645675713</v>
      </c>
      <c r="I69">
        <f t="shared" ca="1" si="32"/>
        <v>0.2583103548427057</v>
      </c>
      <c r="M69" t="str">
        <f t="shared" ca="1" si="34"/>
        <v>지정 장비</v>
      </c>
      <c r="N69" t="str">
        <f t="shared" ca="1" si="35"/>
        <v>Equip3401</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DI</v>
      </c>
      <c r="Q69">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26</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16</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전설</v>
      </c>
      <c r="U69" t="s">
        <v>82</v>
      </c>
      <c r="V69" t="s">
        <v>180</v>
      </c>
      <c r="W69">
        <v>1</v>
      </c>
      <c r="X69" t="s">
        <v>126</v>
      </c>
      <c r="Z69">
        <v>700</v>
      </c>
      <c r="AA69" t="str">
        <f t="shared" ca="1" si="38"/>
        <v>fe</v>
      </c>
      <c r="AB69" t="s">
        <v>82</v>
      </c>
      <c r="AC69" t="s">
        <v>180</v>
      </c>
      <c r="AD69">
        <v>1</v>
      </c>
      <c r="AE69" t="s">
        <v>126</v>
      </c>
      <c r="AG69">
        <v>700</v>
      </c>
      <c r="AH69" t="str">
        <f ca="1">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루비 장식 아밍 소드</v>
      </c>
      <c r="AL69">
        <v>1</v>
      </c>
      <c r="AM6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v>
      </c>
      <c r="AN69" t="str">
        <f t="shared" ca="1" si="42"/>
        <v>{"dy":7,"sl":7,"tp":"fe","vl":"Equip5001","cn":1,"pt":"GO","pr":700}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0.29153974242436664</v>
      </c>
      <c r="E70">
        <f t="shared" ca="1" si="32"/>
        <v>0.34878208355318019</v>
      </c>
      <c r="F70">
        <f t="shared" ca="1" si="32"/>
        <v>0.33799348815737396</v>
      </c>
      <c r="G70">
        <f t="shared" ca="1" si="32"/>
        <v>0.38661918060903255</v>
      </c>
      <c r="H70">
        <f t="shared" ca="1" si="32"/>
        <v>5.1962207100947677E-2</v>
      </c>
      <c r="I70">
        <f t="shared" ca="1" si="32"/>
        <v>5.398353930353994E-2</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2.9804646889984965E-2</v>
      </c>
      <c r="E71">
        <f t="shared" ca="1" si="32"/>
        <v>0.42741567784852952</v>
      </c>
      <c r="F71">
        <f t="shared" ca="1" si="32"/>
        <v>0.8919599908562027</v>
      </c>
      <c r="G71">
        <f t="shared" ca="1" si="32"/>
        <v>0.87650701560826272</v>
      </c>
      <c r="H71">
        <f t="shared" ca="1" si="32"/>
        <v>0.74182484207970756</v>
      </c>
      <c r="I71">
        <f t="shared" ca="1" si="32"/>
        <v>0.37007406784459518</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0.74401761031624325</v>
      </c>
      <c r="E72">
        <f t="shared" ca="1" si="49"/>
        <v>0.77087499129448833</v>
      </c>
      <c r="F72">
        <f t="shared" ca="1" si="49"/>
        <v>0.9824366885875313</v>
      </c>
      <c r="G72">
        <f t="shared" ca="1" si="49"/>
        <v>0.51772012975803761</v>
      </c>
      <c r="H72">
        <f t="shared" ca="1" si="49"/>
        <v>0.88140563818584405</v>
      </c>
      <c r="I72">
        <f t="shared" ca="1" si="49"/>
        <v>0.27731321169304446</v>
      </c>
      <c r="M72" t="str">
        <f t="shared" ca="1" si="34"/>
        <v>지정 장비</v>
      </c>
      <c r="N72" t="str">
        <f t="shared" ca="1" si="35"/>
        <v>Equip6302</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22300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82</v>
      </c>
      <c r="V72" t="s">
        <v>262</v>
      </c>
      <c r="W72">
        <v>1</v>
      </c>
      <c r="X72" t="s">
        <v>130</v>
      </c>
      <c r="Z72">
        <v>11</v>
      </c>
      <c r="AA72" t="str">
        <f t="shared" ca="1" si="38"/>
        <v>fe</v>
      </c>
      <c r="AB72" t="s">
        <v>82</v>
      </c>
      <c r="AC72" t="s">
        <v>262</v>
      </c>
      <c r="AD72">
        <v>1</v>
      </c>
      <c r="AE72" t="s">
        <v>130</v>
      </c>
      <c r="AG72">
        <v>11</v>
      </c>
      <c r="AH72" t="str">
        <f ca="1">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태양과 달과 별</v>
      </c>
      <c r="AL72">
        <v>1</v>
      </c>
      <c r="AM7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v>
      </c>
      <c r="AN72" t="str">
        <f t="shared" ca="1" si="42"/>
        <v>{"dy":8,"sl":0,"tp":"fe","vl":"Equip3302","cn":1,"pt":"DI","pr":11}</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9.340138554764621E-2</v>
      </c>
      <c r="E73">
        <f t="shared" ca="1" si="49"/>
        <v>0.1711294925254776</v>
      </c>
      <c r="F73">
        <f t="shared" ca="1" si="49"/>
        <v>0.12419123052617265</v>
      </c>
      <c r="G73">
        <f t="shared" ca="1" si="49"/>
        <v>0.78621549589033912</v>
      </c>
      <c r="H73">
        <f t="shared" ca="1" si="49"/>
        <v>3.0653436928902655E-2</v>
      </c>
      <c r="I73">
        <f t="shared" ca="1" si="49"/>
        <v>0.57352272484628919</v>
      </c>
      <c r="M73" t="str">
        <f t="shared" ca="1" si="34"/>
        <v>지정 장비</v>
      </c>
      <c r="N73" t="str">
        <f t="shared" ca="1" si="35"/>
        <v>Equip1201</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3100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82</v>
      </c>
      <c r="V73" t="s">
        <v>244</v>
      </c>
      <c r="W73">
        <v>1</v>
      </c>
      <c r="X73" t="s">
        <v>126</v>
      </c>
      <c r="Z73">
        <v>7000</v>
      </c>
      <c r="AA73" t="str">
        <f t="shared" ca="1" si="38"/>
        <v>fe</v>
      </c>
      <c r="AB73" t="s">
        <v>82</v>
      </c>
      <c r="AC73" t="s">
        <v>244</v>
      </c>
      <c r="AD73">
        <v>1</v>
      </c>
      <c r="AE73" t="s">
        <v>126</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v>
      </c>
      <c r="AN73" t="str">
        <f t="shared" ca="1" si="42"/>
        <v>{"dy":8,"sl":1,"tp":"fe","vl":"Equip1301","cn":1,"pt":"GO","pr":7000}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0.43403201092195265</v>
      </c>
      <c r="E74">
        <f t="shared" ca="1" si="49"/>
        <v>0.90071858665703808</v>
      </c>
      <c r="F74">
        <f t="shared" ca="1" si="49"/>
        <v>0.59239895758079553</v>
      </c>
      <c r="G74">
        <f t="shared" ca="1" si="49"/>
        <v>0.79070837701302477</v>
      </c>
      <c r="H74">
        <f t="shared" ca="1" si="49"/>
        <v>0.91963983516556924</v>
      </c>
      <c r="I74">
        <f t="shared" ca="1" si="49"/>
        <v>0.4913806548532007</v>
      </c>
      <c r="M74" t="str">
        <f t="shared" ca="1" si="34"/>
        <v>안 지정 캐릭터 PP 영웅등급</v>
      </c>
      <c r="N74">
        <f t="shared" ca="1" si="35"/>
        <v>90071</v>
      </c>
      <c r="O74">
        <f t="shared" ca="1" si="36"/>
        <v>13</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3900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126</v>
      </c>
      <c r="Z74">
        <v>900</v>
      </c>
      <c r="AA74" t="str">
        <f t="shared" ca="1" si="38"/>
        <v>uph</v>
      </c>
      <c r="AB74" t="s">
        <v>91</v>
      </c>
      <c r="AC74">
        <v>9503</v>
      </c>
      <c r="AD74">
        <v>9</v>
      </c>
      <c r="AE74" t="s">
        <v>126</v>
      </c>
      <c r="AG74">
        <v>2700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
      </c>
      <c r="AL74">
        <v>1</v>
      </c>
      <c r="AM7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v>
      </c>
      <c r="AN74" t="str">
        <f t="shared" ca="1" si="42"/>
        <v>{"dy":8,"sl":2,"tp":"uph","vl":"9503","cn":9,"pt":"GO","pr":2700}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0.20564037206748831</v>
      </c>
      <c r="E75">
        <f t="shared" ca="1" si="49"/>
        <v>0.11746192035209146</v>
      </c>
      <c r="F75">
        <f t="shared" ca="1" si="49"/>
        <v>0.27328861787971415</v>
      </c>
      <c r="G75">
        <f t="shared" ca="1" si="49"/>
        <v>0.15118374017556901</v>
      </c>
      <c r="H75">
        <f t="shared" ca="1" si="49"/>
        <v>3.3861802737471414E-2</v>
      </c>
      <c r="I75">
        <f t="shared" ca="1" si="49"/>
        <v>4.0814056882752303E-2</v>
      </c>
      <c r="M75" t="str">
        <f t="shared" ca="1" si="34"/>
        <v>안 지정 캐릭터 PP 영웅등급</v>
      </c>
      <c r="N75">
        <f t="shared" ca="1" si="35"/>
        <v>11746</v>
      </c>
      <c r="O75">
        <f t="shared" ca="1" si="36"/>
        <v>4</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1200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126</v>
      </c>
      <c r="Z75">
        <v>1100</v>
      </c>
      <c r="AA75" t="str">
        <f t="shared" ca="1" si="38"/>
        <v>uph</v>
      </c>
      <c r="AB75" t="s">
        <v>91</v>
      </c>
      <c r="AC75">
        <v>38090</v>
      </c>
      <c r="AD75">
        <v>11</v>
      </c>
      <c r="AE75" t="s">
        <v>126</v>
      </c>
      <c r="AG75">
        <v>3300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
      </c>
      <c r="AL75">
        <v>1</v>
      </c>
      <c r="AM7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v>
      </c>
      <c r="AN75" t="str">
        <f t="shared" ca="1" si="42"/>
        <v>{"dy":8,"sl":3,"tp":"uph","vl":"38090","cn":11,"pt":"GO","pr":3300}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0.22648041062430224</v>
      </c>
      <c r="E76">
        <f t="shared" ca="1" si="49"/>
        <v>0.49754817960279496</v>
      </c>
      <c r="F76">
        <f t="shared" ca="1" si="49"/>
        <v>0.20854628915699991</v>
      </c>
      <c r="G76">
        <f t="shared" ca="1" si="49"/>
        <v>0.95398969662806898</v>
      </c>
      <c r="H76">
        <f t="shared" ca="1" si="49"/>
        <v>0.84902488308652446</v>
      </c>
      <c r="I76">
        <f t="shared" ca="1" si="49"/>
        <v>0.95001404521441102</v>
      </c>
      <c r="M76" t="str">
        <f t="shared" ca="1" si="34"/>
        <v>안 지정 캐릭터 PP 일반등급</v>
      </c>
      <c r="N76">
        <f t="shared" ca="1" si="35"/>
        <v>49754</v>
      </c>
      <c r="O76">
        <f t="shared" ca="1" si="36"/>
        <v>8</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2400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126</v>
      </c>
      <c r="Z76">
        <v>1100</v>
      </c>
      <c r="AA76" t="str">
        <f t="shared" ca="1" si="38"/>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v>
      </c>
      <c r="AN76" t="str">
        <f t="shared" ca="1" si="42"/>
        <v>{"dy":8,"sl":4,"tp":"upn","vl":"46233","cn":11,"pt":"GO","pr":3300}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0.48901093940091467</v>
      </c>
      <c r="E77">
        <f t="shared" ca="1" si="49"/>
        <v>0.80241310774305419</v>
      </c>
      <c r="F77">
        <f t="shared" ca="1" si="49"/>
        <v>7.3825998887109501E-2</v>
      </c>
      <c r="G77">
        <f t="shared" ca="1" si="49"/>
        <v>0.89743199484861935</v>
      </c>
      <c r="H77">
        <f t="shared" ca="1" si="49"/>
        <v>0.72280204702021345</v>
      </c>
      <c r="I77">
        <f t="shared" ca="1" si="49"/>
        <v>7.502418082361928E-2</v>
      </c>
      <c r="M77" t="str">
        <f t="shared" ca="1" si="34"/>
        <v>지정 장비</v>
      </c>
      <c r="N77" t="str">
        <f t="shared" ca="1" si="35"/>
        <v>Equip7002</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1700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82</v>
      </c>
      <c r="V77" t="s">
        <v>187</v>
      </c>
      <c r="W77">
        <v>1</v>
      </c>
      <c r="X77" t="s">
        <v>130</v>
      </c>
      <c r="Z77">
        <v>96</v>
      </c>
      <c r="AA77" t="str">
        <f t="shared" ca="1" si="38"/>
        <v>fe</v>
      </c>
      <c r="AB77" t="s">
        <v>82</v>
      </c>
      <c r="AC77" t="s">
        <v>187</v>
      </c>
      <c r="AD77">
        <v>1</v>
      </c>
      <c r="AE77" t="s">
        <v>130</v>
      </c>
      <c r="AG77">
        <v>96</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우주의 조각</v>
      </c>
      <c r="AL77">
        <v>1</v>
      </c>
      <c r="AM7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v>
      </c>
      <c r="AN77" t="str">
        <f t="shared" ca="1" si="42"/>
        <v>{"dy":8,"sl":5,"tp":"fe","vl":"Equip8301","cn":1,"pt":"DI","pr":96}</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0.91664805720673903</v>
      </c>
      <c r="E78">
        <f t="shared" ca="1" si="49"/>
        <v>0.91418093966742475</v>
      </c>
      <c r="F78">
        <f t="shared" ca="1" si="49"/>
        <v>0.85790773227961137</v>
      </c>
      <c r="G78">
        <f t="shared" ca="1" si="49"/>
        <v>0.52452925313467713</v>
      </c>
      <c r="H78">
        <f t="shared" ca="1" si="49"/>
        <v>0.79400251501782071</v>
      </c>
      <c r="I78">
        <f t="shared" ca="1" si="49"/>
        <v>0.13173701306967778</v>
      </c>
      <c r="M78" t="str">
        <f t="shared" ca="1" si="34"/>
        <v>지정 장비</v>
      </c>
      <c r="N78" t="str">
        <f t="shared" ca="1" si="35"/>
        <v>Equip7302</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22100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82</v>
      </c>
      <c r="V78" t="s">
        <v>195</v>
      </c>
      <c r="W78">
        <v>1</v>
      </c>
      <c r="X78" t="s">
        <v>126</v>
      </c>
      <c r="Z78">
        <v>600</v>
      </c>
      <c r="AA78" t="str">
        <f t="shared" ca="1" si="38"/>
        <v>fe</v>
      </c>
      <c r="AB78" t="s">
        <v>82</v>
      </c>
      <c r="AC78" t="s">
        <v>195</v>
      </c>
      <c r="AD78">
        <v>1</v>
      </c>
      <c r="AE78" t="s">
        <v>126</v>
      </c>
      <c r="AG78">
        <v>600</v>
      </c>
      <c r="AH78" t="str">
        <f ca="1">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얼룩진 도끼</v>
      </c>
      <c r="AL78">
        <v>1</v>
      </c>
      <c r="AM7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v>
      </c>
      <c r="AN78" t="str">
        <f t="shared" ca="1" si="42"/>
        <v>{"dy":8,"sl":6,"tp":"fe","vl":"Equip0002","cn":1,"pt":"GO","pr":600}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0.86412008497140247</v>
      </c>
      <c r="E79">
        <f t="shared" ca="1" si="49"/>
        <v>0.34024613699496253</v>
      </c>
      <c r="F79">
        <f t="shared" ca="1" si="49"/>
        <v>0.33589293194058623</v>
      </c>
      <c r="G79">
        <f t="shared" ca="1" si="49"/>
        <v>0.21706823395540564</v>
      </c>
      <c r="H79">
        <f t="shared" ca="1" si="49"/>
        <v>0.86999448152336345</v>
      </c>
      <c r="I79">
        <f t="shared" ca="1" si="49"/>
        <v>0.44192500138397617</v>
      </c>
      <c r="M79" t="str">
        <f t="shared" ca="1" si="34"/>
        <v>지정 장비</v>
      </c>
      <c r="N79" t="str">
        <f t="shared" ca="1" si="35"/>
        <v>Equip4001</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700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82</v>
      </c>
      <c r="V79" t="s">
        <v>255</v>
      </c>
      <c r="W79">
        <v>1</v>
      </c>
      <c r="X79" t="s">
        <v>126</v>
      </c>
      <c r="Z79">
        <v>7300</v>
      </c>
      <c r="AA79" t="str">
        <f t="shared" ca="1" si="38"/>
        <v>fe</v>
      </c>
      <c r="AB79" t="s">
        <v>82</v>
      </c>
      <c r="AC79" t="s">
        <v>255</v>
      </c>
      <c r="AD79">
        <v>1</v>
      </c>
      <c r="AE79" t="s">
        <v>126</v>
      </c>
      <c r="AG79">
        <v>7300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울려퍼지는 여명</v>
      </c>
      <c r="AL79">
        <v>1</v>
      </c>
      <c r="AM7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v>
      </c>
      <c r="AN79" t="str">
        <f t="shared" ca="1" si="42"/>
        <v>{"dy":8,"sl":7,"tp":"fe","vl":"Equip2302","cn":1,"pt":"GO","pr":7300}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0.32898453760174828</v>
      </c>
      <c r="E80">
        <f t="shared" ca="1" si="49"/>
        <v>0.94076403500339967</v>
      </c>
      <c r="F80">
        <f t="shared" ca="1" si="49"/>
        <v>0.15375470807014857</v>
      </c>
      <c r="G80">
        <f t="shared" ca="1" si="49"/>
        <v>0.91599542866642614</v>
      </c>
      <c r="H80">
        <f t="shared" ca="1" si="49"/>
        <v>0.3664211876788831</v>
      </c>
      <c r="I80">
        <f t="shared" ca="1" si="49"/>
        <v>0.13959981356316642</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0.98137144059468329</v>
      </c>
      <c r="E81">
        <f t="shared" ca="1" si="49"/>
        <v>0.51172655819467627</v>
      </c>
      <c r="F81">
        <f t="shared" ca="1" si="49"/>
        <v>9.9174957354276616E-2</v>
      </c>
      <c r="G81">
        <f t="shared" ca="1" si="49"/>
        <v>0.64029421431843525</v>
      </c>
      <c r="H81">
        <f t="shared" ca="1" si="49"/>
        <v>0.27098411711751091</v>
      </c>
      <c r="I81">
        <f t="shared" ca="1" si="49"/>
        <v>0.91535067532372882</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0.42951979784599115</v>
      </c>
      <c r="E82">
        <f t="shared" ca="1" si="50"/>
        <v>0.77470142639682349</v>
      </c>
      <c r="F82">
        <f t="shared" ca="1" si="50"/>
        <v>3.4383072593030528E-3</v>
      </c>
      <c r="G82">
        <f t="shared" ca="1" si="50"/>
        <v>0.1488306887997729</v>
      </c>
      <c r="H82">
        <f t="shared" ca="1" si="50"/>
        <v>6.2900224288297002E-2</v>
      </c>
      <c r="I82">
        <f t="shared" ca="1" si="50"/>
        <v>0.60897188313062078</v>
      </c>
      <c r="M82" t="str">
        <f t="shared" ca="1" si="34"/>
        <v>지정 장비</v>
      </c>
      <c r="N82" t="str">
        <f t="shared" ca="1" si="35"/>
        <v>Equip6302</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36</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82</v>
      </c>
      <c r="V82" t="s">
        <v>262</v>
      </c>
      <c r="W82">
        <v>1</v>
      </c>
      <c r="X82" t="s">
        <v>130</v>
      </c>
      <c r="Z82">
        <v>11</v>
      </c>
      <c r="AA82" t="str">
        <f t="shared" ca="1" si="38"/>
        <v>fe</v>
      </c>
      <c r="AB82" t="s">
        <v>82</v>
      </c>
      <c r="AC82" t="s">
        <v>262</v>
      </c>
      <c r="AD82">
        <v>1</v>
      </c>
      <c r="AE82" t="s">
        <v>130</v>
      </c>
      <c r="AG82">
        <v>11</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태양과 달과 별</v>
      </c>
      <c r="AL82">
        <v>1</v>
      </c>
      <c r="AM8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v>
      </c>
      <c r="AN82" t="str">
        <f t="shared" ca="1" si="42"/>
        <v>{"dy":9,"sl":0,"tp":"fe","vl":"Equip3302","cn":1,"pt":"DI","pr":11}</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1.4289690496846474E-2</v>
      </c>
      <c r="E83">
        <f t="shared" ca="1" si="50"/>
        <v>0.23752179670154894</v>
      </c>
      <c r="F83">
        <f t="shared" ca="1" si="50"/>
        <v>0.10697274617304953</v>
      </c>
      <c r="G83">
        <f t="shared" ca="1" si="50"/>
        <v>0.81974792081735348</v>
      </c>
      <c r="H83">
        <f t="shared" ca="1" si="50"/>
        <v>0.94999246389580028</v>
      </c>
      <c r="I83">
        <f t="shared" ca="1" si="50"/>
        <v>1.7007445854189895E-2</v>
      </c>
      <c r="M83" t="str">
        <f t="shared" ca="1" si="34"/>
        <v>지정 장비</v>
      </c>
      <c r="N83" t="str">
        <f t="shared" ca="1" si="35"/>
        <v>Equip2002</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600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82</v>
      </c>
      <c r="V83" t="s">
        <v>113</v>
      </c>
      <c r="W83">
        <v>1</v>
      </c>
      <c r="X83" t="s">
        <v>126</v>
      </c>
      <c r="Z83">
        <v>3400</v>
      </c>
      <c r="AA83" t="str">
        <f t="shared" ca="1" si="38"/>
        <v>fe</v>
      </c>
      <c r="AB83" t="s">
        <v>82</v>
      </c>
      <c r="AC83" t="s">
        <v>113</v>
      </c>
      <c r="AD83">
        <v>1</v>
      </c>
      <c r="AE83" t="s">
        <v>126</v>
      </c>
      <c r="AG83">
        <v>3400</v>
      </c>
      <c r="AH83" t="str">
        <f ca="1">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성스러운 휘장</v>
      </c>
      <c r="AL83">
        <v>1</v>
      </c>
      <c r="AM8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v>
      </c>
      <c r="AN83" t="str">
        <f t="shared" ca="1" si="42"/>
        <v>{"dy":9,"sl":1,"tp":"fe","vl":"Equip5201","cn":1,"pt":"GO","pr":3400}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0.25804411616188083</v>
      </c>
      <c r="E84">
        <f t="shared" ca="1" si="50"/>
        <v>0.37811180574604164</v>
      </c>
      <c r="F84">
        <f t="shared" ca="1" si="50"/>
        <v>0.16298624953382912</v>
      </c>
      <c r="G84">
        <f t="shared" ca="1" si="50"/>
        <v>0.39690998789713106</v>
      </c>
      <c r="H84">
        <f t="shared" ca="1" si="50"/>
        <v>0.11041295537361162</v>
      </c>
      <c r="I84">
        <f t="shared" ca="1" si="50"/>
        <v>0.14113221519419561</v>
      </c>
      <c r="M84" t="str">
        <f t="shared" ca="1" si="34"/>
        <v>안 지정 캐릭터 PP 영웅등급</v>
      </c>
      <c r="N84">
        <f t="shared" ca="1" si="35"/>
        <v>37811</v>
      </c>
      <c r="O84">
        <f t="shared" ca="1" si="36"/>
        <v>7</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2100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126</v>
      </c>
      <c r="Z84">
        <v>1400</v>
      </c>
      <c r="AA84" t="str">
        <f t="shared" ca="1" si="38"/>
        <v>uph</v>
      </c>
      <c r="AB84" t="s">
        <v>91</v>
      </c>
      <c r="AC84">
        <v>90489</v>
      </c>
      <c r="AD84">
        <v>14</v>
      </c>
      <c r="AE84" t="s">
        <v>126</v>
      </c>
      <c r="AG84">
        <v>4200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
      </c>
      <c r="AL84">
        <v>1</v>
      </c>
      <c r="AM8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v>
      </c>
      <c r="AN84" t="str">
        <f t="shared" ca="1" si="42"/>
        <v>{"dy":9,"sl":2,"tp":"uph","vl":"90489","cn":14,"pt":"GO","pr":4200}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0.87901446225057234</v>
      </c>
      <c r="E85">
        <f t="shared" ca="1" si="50"/>
        <v>0.70500149405715795</v>
      </c>
      <c r="F85">
        <f t="shared" ca="1" si="50"/>
        <v>0.91184726553879114</v>
      </c>
      <c r="G85">
        <f t="shared" ca="1" si="50"/>
        <v>0.34038205579503944</v>
      </c>
      <c r="H85">
        <f t="shared" ca="1" si="50"/>
        <v>0.58001936562754774</v>
      </c>
      <c r="I85">
        <f t="shared" ca="1" si="50"/>
        <v>0.10807228540090574</v>
      </c>
      <c r="M85" t="str">
        <f t="shared" ca="1" si="34"/>
        <v>안 지정 캐릭터 PP 일반등급</v>
      </c>
      <c r="N85">
        <f t="shared" ca="1" si="35"/>
        <v>70500</v>
      </c>
      <c r="O85">
        <f t="shared" ca="1" si="36"/>
        <v>11</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3300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126</v>
      </c>
      <c r="Z85">
        <v>1000</v>
      </c>
      <c r="AA85" t="str">
        <f t="shared" ca="1" si="38"/>
        <v>upn</v>
      </c>
      <c r="AB85" t="s">
        <v>92</v>
      </c>
      <c r="AC85">
        <v>26063</v>
      </c>
      <c r="AD85">
        <v>10</v>
      </c>
      <c r="AE85" t="s">
        <v>126</v>
      </c>
      <c r="AG85">
        <v>3000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
      </c>
      <c r="AL85">
        <v>1</v>
      </c>
      <c r="AM8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v>
      </c>
      <c r="AN85" t="str">
        <f t="shared" ca="1" si="42"/>
        <v>{"dy":9,"sl":3,"tp":"upn","vl":"26063","cn":10,"pt":"GO","pr":3000}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0.27569397323390332</v>
      </c>
      <c r="E86">
        <f t="shared" ca="1" si="50"/>
        <v>0.82535537300202422</v>
      </c>
      <c r="F86">
        <f t="shared" ca="1" si="50"/>
        <v>0.18304044677973696</v>
      </c>
      <c r="G86">
        <f t="shared" ca="1" si="50"/>
        <v>0.85934071382066446</v>
      </c>
      <c r="H86">
        <f t="shared" ca="1" si="50"/>
        <v>0.82313285873778641</v>
      </c>
      <c r="I86">
        <f t="shared" ca="1" si="50"/>
        <v>0.81715780891173007</v>
      </c>
      <c r="M86" t="str">
        <f t="shared" ca="1" si="34"/>
        <v>안 지정 캐릭터 PP 일반등급</v>
      </c>
      <c r="N86">
        <f t="shared" ca="1" si="35"/>
        <v>82535</v>
      </c>
      <c r="O86">
        <f t="shared" ca="1" si="36"/>
        <v>12</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3600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126</v>
      </c>
      <c r="Z86">
        <v>1300</v>
      </c>
      <c r="AA86" t="str">
        <f t="shared" ca="1" si="38"/>
        <v>upn</v>
      </c>
      <c r="AB86" t="s">
        <v>92</v>
      </c>
      <c r="AC86">
        <v>74661</v>
      </c>
      <c r="AD86">
        <v>13</v>
      </c>
      <c r="AE86" t="s">
        <v>126</v>
      </c>
      <c r="AG86">
        <v>3900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
      </c>
      <c r="AL86">
        <v>1</v>
      </c>
      <c r="AM8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v>
      </c>
      <c r="AN86" t="str">
        <f t="shared" ca="1" si="42"/>
        <v>{"dy":9,"sl":4,"tp":"upn","vl":"74661","cn":13,"pt":"GO","pr":3900}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0.3634564074862926</v>
      </c>
      <c r="E87">
        <f t="shared" ca="1" si="50"/>
        <v>0.5593973756379651</v>
      </c>
      <c r="F87">
        <f t="shared" ca="1" si="50"/>
        <v>0.56062383762835655</v>
      </c>
      <c r="G87">
        <f t="shared" ca="1" si="50"/>
        <v>0.57250086322314742</v>
      </c>
      <c r="H87">
        <f t="shared" ca="1" si="50"/>
        <v>0.22195404466748148</v>
      </c>
      <c r="I87">
        <f t="shared" ca="1" si="50"/>
        <v>0.38762819614119048</v>
      </c>
      <c r="M87" t="str">
        <f t="shared" ca="1" si="34"/>
        <v>지정 장비</v>
      </c>
      <c r="N87" t="str">
        <f t="shared" ca="1" si="35"/>
        <v>Equip5001</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700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82</v>
      </c>
      <c r="V87" t="s">
        <v>204</v>
      </c>
      <c r="W87">
        <v>1</v>
      </c>
      <c r="X87" t="s">
        <v>126</v>
      </c>
      <c r="Z87">
        <v>1900</v>
      </c>
      <c r="AA87" t="str">
        <f t="shared" ca="1" si="38"/>
        <v>fe</v>
      </c>
      <c r="AB87" t="s">
        <v>82</v>
      </c>
      <c r="AC87" t="s">
        <v>204</v>
      </c>
      <c r="AD87">
        <v>1</v>
      </c>
      <c r="AE87" t="s">
        <v>126</v>
      </c>
      <c r="AG87">
        <v>1900</v>
      </c>
      <c r="AH87" t="str">
        <f ca="1">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 ca="1">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템플러 쉴드</v>
      </c>
      <c r="AL87">
        <v>1</v>
      </c>
      <c r="AM8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v>
      </c>
      <c r="AN87" t="str">
        <f t="shared" ca="1" si="42"/>
        <v>{"dy":9,"sl":5,"tp":"fe","vl":"Equip7001","cn":1,"pt":"GO","pr":1900}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0.60338040741115828</v>
      </c>
      <c r="E88">
        <f t="shared" ca="1" si="50"/>
        <v>0.8518905379347681</v>
      </c>
      <c r="F88">
        <f t="shared" ca="1" si="50"/>
        <v>0.21450147047836277</v>
      </c>
      <c r="G88">
        <f t="shared" ca="1" si="50"/>
        <v>0.97179047800979412</v>
      </c>
      <c r="H88">
        <f t="shared" ca="1" si="50"/>
        <v>0.97691423855246873</v>
      </c>
      <c r="I88">
        <f t="shared" ca="1" si="50"/>
        <v>0.14273166006206717</v>
      </c>
      <c r="M88" t="str">
        <f t="shared" ca="1" si="34"/>
        <v>지정 장비</v>
      </c>
      <c r="N88" t="str">
        <f t="shared" ca="1" si="35"/>
        <v>Equip7202</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9000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82</v>
      </c>
      <c r="V88" t="s">
        <v>242</v>
      </c>
      <c r="W88">
        <v>1</v>
      </c>
      <c r="X88" t="s">
        <v>126</v>
      </c>
      <c r="Z88">
        <v>29300</v>
      </c>
      <c r="AA88" t="str">
        <f t="shared" ca="1" si="38"/>
        <v>fe</v>
      </c>
      <c r="AB88" t="s">
        <v>82</v>
      </c>
      <c r="AC88" t="s">
        <v>242</v>
      </c>
      <c r="AD88">
        <v>1</v>
      </c>
      <c r="AE88" t="s">
        <v>126</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v>
      </c>
      <c r="AN88" t="str">
        <f t="shared" ca="1" si="42"/>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0.72880278989396885</v>
      </c>
      <c r="E89">
        <f t="shared" ca="1" si="50"/>
        <v>3.3018367701185714E-2</v>
      </c>
      <c r="F89">
        <f t="shared" ca="1" si="50"/>
        <v>0.26849358080028518</v>
      </c>
      <c r="G89">
        <f t="shared" ca="1" si="50"/>
        <v>0.26789959893285853</v>
      </c>
      <c r="H89">
        <f t="shared" ca="1" si="50"/>
        <v>0.31769116622974136</v>
      </c>
      <c r="I89">
        <f t="shared" ca="1" si="50"/>
        <v>0.84742341996942516</v>
      </c>
      <c r="M89" t="str">
        <f t="shared" ca="1" si="34"/>
        <v>지정 장비</v>
      </c>
      <c r="N89" t="str">
        <f t="shared" ca="1" si="35"/>
        <v>Equip0102</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1500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82</v>
      </c>
      <c r="V89" t="s">
        <v>262</v>
      </c>
      <c r="W89">
        <v>1</v>
      </c>
      <c r="X89" t="s">
        <v>126</v>
      </c>
      <c r="Z89">
        <v>7900</v>
      </c>
      <c r="AA89" t="str">
        <f t="shared" ca="1" si="38"/>
        <v>fe</v>
      </c>
      <c r="AB89" t="s">
        <v>82</v>
      </c>
      <c r="AC89" t="s">
        <v>262</v>
      </c>
      <c r="AD89">
        <v>1</v>
      </c>
      <c r="AE89" t="s">
        <v>126</v>
      </c>
      <c r="AG89">
        <v>7900</v>
      </c>
      <c r="AH89" t="str">
        <f ca="1">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태양과 달과 별</v>
      </c>
      <c r="AL89">
        <v>1</v>
      </c>
      <c r="AM8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v>
      </c>
      <c r="AN89" t="str">
        <f t="shared" ca="1" si="42"/>
        <v>{"dy":9,"sl":7,"tp":"fe","vl":"Equip3302","cn":1,"pt":"GO","pr":7900}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0.94608910494230736</v>
      </c>
      <c r="E90">
        <f t="shared" ca="1" si="50"/>
        <v>0.60660627099547892</v>
      </c>
      <c r="F90">
        <f t="shared" ca="1" si="50"/>
        <v>0.6044830481185075</v>
      </c>
      <c r="G90">
        <f t="shared" ca="1" si="50"/>
        <v>0.97087484984090122</v>
      </c>
      <c r="H90">
        <f t="shared" ca="1" si="50"/>
        <v>9.2415658190750594E-2</v>
      </c>
      <c r="I90">
        <f t="shared" ca="1" si="50"/>
        <v>2.2117067818239522E-2</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8.2866999795296881E-2</v>
      </c>
      <c r="E91">
        <f t="shared" ca="1" si="50"/>
        <v>0.39553603391340364</v>
      </c>
      <c r="F91">
        <f t="shared" ca="1" si="50"/>
        <v>0.79777007289202462</v>
      </c>
      <c r="G91">
        <f t="shared" ca="1" si="50"/>
        <v>0.63719495576637242</v>
      </c>
      <c r="H91">
        <f t="shared" ca="1" si="50"/>
        <v>9.6786365280767561E-2</v>
      </c>
      <c r="I91">
        <f t="shared" ca="1" si="50"/>
        <v>5.1693907818634921E-2</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0.22701707761364021</v>
      </c>
      <c r="E92">
        <f t="shared" ca="1" si="51"/>
        <v>0.76482273531122047</v>
      </c>
      <c r="F92">
        <f t="shared" ca="1" si="51"/>
        <v>0.43849505277989487</v>
      </c>
      <c r="G92">
        <f t="shared" ca="1" si="51"/>
        <v>7.1947083290877956E-2</v>
      </c>
      <c r="H92">
        <f t="shared" ca="1" si="51"/>
        <v>0.95488678494711354</v>
      </c>
      <c r="I92">
        <f t="shared" ca="1" si="51"/>
        <v>0.7294671516074448</v>
      </c>
      <c r="M92" t="str">
        <f t="shared" ca="1" si="34"/>
        <v>지정 장비</v>
      </c>
      <c r="N92" t="str">
        <f t="shared" ca="1" si="35"/>
        <v>Equip6302</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36</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82</v>
      </c>
      <c r="V92" t="s">
        <v>196</v>
      </c>
      <c r="W92">
        <v>1</v>
      </c>
      <c r="X92" t="s">
        <v>126</v>
      </c>
      <c r="Z92">
        <v>900</v>
      </c>
      <c r="AA92" t="str">
        <f t="shared" ca="1" si="38"/>
        <v>fe</v>
      </c>
      <c r="AB92" t="s">
        <v>82</v>
      </c>
      <c r="AC92" t="s">
        <v>196</v>
      </c>
      <c r="AD92">
        <v>1</v>
      </c>
      <c r="AE92" t="s">
        <v>126</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v>
      </c>
      <c r="AN92" t="str">
        <f t="shared" ca="1" si="42"/>
        <v>{"dy":10,"sl":0,"tp":"fe","vl":"Equip4002","cn":1,"pt":"GO","pr":900}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0.87529424882561657</v>
      </c>
      <c r="E93">
        <f t="shared" ca="1" si="51"/>
        <v>0.28189687870072155</v>
      </c>
      <c r="F93">
        <f t="shared" ca="1" si="51"/>
        <v>0.55304308302073701</v>
      </c>
      <c r="G93">
        <f t="shared" ca="1" si="51"/>
        <v>0.42327823018354094</v>
      </c>
      <c r="H93">
        <f t="shared" ca="1" si="51"/>
        <v>0.76264001850869634</v>
      </c>
      <c r="I93">
        <f t="shared" ca="1" si="51"/>
        <v>0.34154930674852457</v>
      </c>
      <c r="M93" t="str">
        <f t="shared" ca="1" si="34"/>
        <v>지정 장비</v>
      </c>
      <c r="N93" t="str">
        <f t="shared" ca="1" si="35"/>
        <v>Equip2201</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4</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82</v>
      </c>
      <c r="V93" t="s">
        <v>279</v>
      </c>
      <c r="W93">
        <v>1</v>
      </c>
      <c r="X93" t="s">
        <v>126</v>
      </c>
      <c r="Z93">
        <v>1200</v>
      </c>
      <c r="AA93" t="str">
        <f t="shared" ca="1" si="38"/>
        <v>fe</v>
      </c>
      <c r="AB93" t="s">
        <v>82</v>
      </c>
      <c r="AC93" t="s">
        <v>279</v>
      </c>
      <c r="AD93">
        <v>1</v>
      </c>
      <c r="AE93" t="s">
        <v>126</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v>
      </c>
      <c r="AN93" t="str">
        <f t="shared" ca="1" si="42"/>
        <v>{"dy":10,"sl":1,"tp":"fe","vl":"Equip5102","cn":1,"pt":"GO","pr":1200}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0.88281819904344316</v>
      </c>
      <c r="E94">
        <f t="shared" ca="1" si="51"/>
        <v>0.39812533405775885</v>
      </c>
      <c r="F94">
        <f t="shared" ca="1" si="51"/>
        <v>1.0336653540816698E-2</v>
      </c>
      <c r="G94">
        <f t="shared" ca="1" si="51"/>
        <v>0.45551682782529568</v>
      </c>
      <c r="H94">
        <f t="shared" ca="1" si="51"/>
        <v>0.915461953884951</v>
      </c>
      <c r="I94">
        <f t="shared" ca="1" si="51"/>
        <v>0.81225617137673689</v>
      </c>
      <c r="M94" t="str">
        <f t="shared" ca="1" si="34"/>
        <v>안 지정 캐릭터 PP 영웅등급</v>
      </c>
      <c r="N94">
        <f t="shared" ca="1" si="35"/>
        <v>39812</v>
      </c>
      <c r="O94">
        <f t="shared" ca="1" si="36"/>
        <v>7</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2100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126</v>
      </c>
      <c r="Z94">
        <v>1100</v>
      </c>
      <c r="AA94" t="str">
        <f t="shared" ca="1" si="38"/>
        <v>uph</v>
      </c>
      <c r="AB94" t="s">
        <v>91</v>
      </c>
      <c r="AC94">
        <v>36875</v>
      </c>
      <c r="AD94">
        <v>11</v>
      </c>
      <c r="AE94" t="s">
        <v>126</v>
      </c>
      <c r="AG94">
        <v>3300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v>
      </c>
      <c r="AN94" t="str">
        <f t="shared" ca="1" si="42"/>
        <v>{"dy":10,"sl":2,"tp":"uph","vl":"36875","cn":11,"pt":"GO","pr":3300}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0.56092913557719248</v>
      </c>
      <c r="E95">
        <f t="shared" ca="1" si="51"/>
        <v>0.89059124910922283</v>
      </c>
      <c r="F95">
        <f t="shared" ca="1" si="51"/>
        <v>2.2268873570371439E-2</v>
      </c>
      <c r="G95">
        <f t="shared" ca="1" si="51"/>
        <v>0.20291083580540825</v>
      </c>
      <c r="H95">
        <f t="shared" ca="1" si="51"/>
        <v>0.85028293345847983</v>
      </c>
      <c r="I95">
        <f t="shared" ca="1" si="51"/>
        <v>0.10239244918890644</v>
      </c>
      <c r="M95" t="str">
        <f t="shared" ca="1" si="34"/>
        <v>안 지정 캐릭터 PP 일반등급</v>
      </c>
      <c r="N95">
        <f t="shared" ca="1" si="35"/>
        <v>89059</v>
      </c>
      <c r="O95">
        <f t="shared" ca="1" si="36"/>
        <v>13</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3900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126</v>
      </c>
      <c r="Z95">
        <v>1000</v>
      </c>
      <c r="AA95" t="str">
        <f t="shared" ca="1" si="38"/>
        <v>upn</v>
      </c>
      <c r="AB95" t="s">
        <v>92</v>
      </c>
      <c r="AC95">
        <v>25208</v>
      </c>
      <c r="AD95">
        <v>10</v>
      </c>
      <c r="AE95" t="s">
        <v>126</v>
      </c>
      <c r="AG95">
        <v>3000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v>
      </c>
      <c r="AN95" t="str">
        <f t="shared" ca="1" si="42"/>
        <v>{"dy":10,"sl":3,"tp":"upn","vl":"25208","cn":10,"pt":"GO","pr":3000}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0.45794260677610443</v>
      </c>
      <c r="E96">
        <f t="shared" ca="1" si="51"/>
        <v>0.11810769209640148</v>
      </c>
      <c r="F96">
        <f t="shared" ca="1" si="51"/>
        <v>0.92998394307414023</v>
      </c>
      <c r="G96">
        <f t="shared" ca="1" si="51"/>
        <v>0.98724113712376116</v>
      </c>
      <c r="H96">
        <f t="shared" ca="1" si="51"/>
        <v>0.36246024729093629</v>
      </c>
      <c r="I96">
        <f t="shared" ca="1" si="51"/>
        <v>0.3465566656353648</v>
      </c>
      <c r="M96" t="str">
        <f t="shared" ca="1" si="34"/>
        <v>안 지정 캐릭터 PP 일반등급</v>
      </c>
      <c r="N96">
        <f t="shared" ca="1" si="35"/>
        <v>11810</v>
      </c>
      <c r="O96">
        <f t="shared" ca="1" si="36"/>
        <v>4</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1200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126</v>
      </c>
      <c r="Z96">
        <v>1200</v>
      </c>
      <c r="AA96" t="str">
        <f t="shared" ca="1" si="38"/>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v>
      </c>
      <c r="AN96" t="str">
        <f t="shared" ca="1" si="42"/>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0.29458405473153593</v>
      </c>
      <c r="E97">
        <f t="shared" ca="1" si="51"/>
        <v>0.41051542899822135</v>
      </c>
      <c r="F97">
        <f t="shared" ca="1" si="51"/>
        <v>0.4573936745001761</v>
      </c>
      <c r="G97">
        <f t="shared" ca="1" si="51"/>
        <v>4.1323987219817337E-2</v>
      </c>
      <c r="H97">
        <f t="shared" ca="1" si="51"/>
        <v>2.4509235652787287E-2</v>
      </c>
      <c r="I97">
        <f t="shared" ca="1" si="51"/>
        <v>0.35987274552571202</v>
      </c>
      <c r="M97" t="str">
        <f t="shared" ca="1" si="34"/>
        <v>지정 장비</v>
      </c>
      <c r="N97" t="str">
        <f t="shared" ca="1" si="35"/>
        <v>Equip3202</v>
      </c>
      <c r="O97">
        <f t="shared" ca="1" si="36"/>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DI</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4</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200</v>
      </c>
      <c r="W97">
        <v>1</v>
      </c>
      <c r="X97" t="s">
        <v>126</v>
      </c>
      <c r="Z97">
        <v>3300</v>
      </c>
      <c r="AA97" t="str">
        <f t="shared" ca="1" si="38"/>
        <v>fe</v>
      </c>
      <c r="AB97" t="s">
        <v>82</v>
      </c>
      <c r="AC97" t="s">
        <v>200</v>
      </c>
      <c r="AD97">
        <v>1</v>
      </c>
      <c r="AE97" t="s">
        <v>126</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v>
      </c>
      <c r="AN97" t="str">
        <f t="shared" ca="1" si="42"/>
        <v>{"dy":10,"sl":5,"tp":"fe","vl":"Equip2202","cn":1,"pt":"GO","pr":3300}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0.19181542142605323</v>
      </c>
      <c r="E98">
        <f t="shared" ca="1" si="51"/>
        <v>0.16821644826000037</v>
      </c>
      <c r="F98">
        <f t="shared" ca="1" si="51"/>
        <v>0.2620506480156819</v>
      </c>
      <c r="G98">
        <f t="shared" ca="1" si="51"/>
        <v>0.90000844119421552</v>
      </c>
      <c r="H98">
        <f t="shared" ca="1" si="51"/>
        <v>0.36036793708754244</v>
      </c>
      <c r="I98">
        <f t="shared" ca="1" si="51"/>
        <v>0.69515402638751034</v>
      </c>
      <c r="M98" t="str">
        <f t="shared" ca="1" si="34"/>
        <v>지정 장비</v>
      </c>
      <c r="N98" t="str">
        <f t="shared" ca="1" si="35"/>
        <v>Equip2002</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800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82</v>
      </c>
      <c r="V98" t="s">
        <v>251</v>
      </c>
      <c r="W98">
        <v>1</v>
      </c>
      <c r="X98" t="s">
        <v>126</v>
      </c>
      <c r="Z98">
        <v>2600</v>
      </c>
      <c r="AA98" t="str">
        <f t="shared" ca="1" si="38"/>
        <v>fe</v>
      </c>
      <c r="AB98" t="s">
        <v>82</v>
      </c>
      <c r="AC98" t="s">
        <v>251</v>
      </c>
      <c r="AD98">
        <v>1</v>
      </c>
      <c r="AE98" t="s">
        <v>126</v>
      </c>
      <c r="AG98">
        <v>2600</v>
      </c>
      <c r="AH98" t="str">
        <f ca="1">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빛의 트랩</v>
      </c>
      <c r="AL98">
        <v>1</v>
      </c>
      <c r="AM9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v>
      </c>
      <c r="AN98" t="str">
        <f t="shared" ca="1" si="42"/>
        <v>{"dy":10,"sl":6,"tp":"fe","vl":"Equip3201","cn":1,"pt":"GO","pr":2600}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8.9007296089509413E-3</v>
      </c>
      <c r="E99">
        <f t="shared" ca="1" si="51"/>
        <v>0.70175927310509545</v>
      </c>
      <c r="F99">
        <f t="shared" ca="1" si="51"/>
        <v>0.9966803498310699</v>
      </c>
      <c r="G99">
        <f t="shared" ca="1" si="51"/>
        <v>8.2716587514992668E-3</v>
      </c>
      <c r="H99">
        <f t="shared" ca="1" si="51"/>
        <v>0.11948225625221809</v>
      </c>
      <c r="I99">
        <f t="shared" ca="1" si="51"/>
        <v>0.39973480161178399</v>
      </c>
      <c r="M99" t="str">
        <f t="shared" ca="1" si="34"/>
        <v>지정 장비</v>
      </c>
      <c r="N99" t="str">
        <f t="shared" ca="1" si="35"/>
        <v>Equip8001</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4900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82</v>
      </c>
      <c r="V99" t="s">
        <v>198</v>
      </c>
      <c r="W99">
        <v>1</v>
      </c>
      <c r="X99" t="s">
        <v>126</v>
      </c>
      <c r="Z99">
        <v>22300</v>
      </c>
      <c r="AA99" t="str">
        <f t="shared" ca="1" si="38"/>
        <v>fe</v>
      </c>
      <c r="AB99" t="s">
        <v>82</v>
      </c>
      <c r="AC99" t="s">
        <v>198</v>
      </c>
      <c r="AD99">
        <v>1</v>
      </c>
      <c r="AE99" t="s">
        <v>126</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v>
      </c>
      <c r="AN99" t="str">
        <f t="shared" ca="1" si="42"/>
        <v>{"dy":10,"sl":7,"tp":"fe","vl":"Equip7302","cn":1,"pt":"GO","pr":22300}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0.69284497896134589</v>
      </c>
      <c r="E100">
        <f t="shared" ca="1" si="51"/>
        <v>1.19674807498511E-2</v>
      </c>
      <c r="F100">
        <f t="shared" ca="1" si="51"/>
        <v>0.89162180891600262</v>
      </c>
      <c r="G100">
        <f t="shared" ca="1" si="51"/>
        <v>0.92148835060243661</v>
      </c>
      <c r="H100">
        <f t="shared" ca="1" si="51"/>
        <v>0.17364894975038281</v>
      </c>
      <c r="I100">
        <f t="shared" ca="1" si="51"/>
        <v>0.6289452951446427</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v>
      </c>
      <c r="AN100" t="str">
        <f t="shared" ca="1" si="42"/>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0.8831128653130913</v>
      </c>
      <c r="E101">
        <f t="shared" ca="1" si="51"/>
        <v>0.37442138717977758</v>
      </c>
      <c r="F101">
        <f t="shared" ca="1" si="51"/>
        <v>0.58786125001390477</v>
      </c>
      <c r="G101">
        <f t="shared" ca="1" si="51"/>
        <v>0.36482806884195551</v>
      </c>
      <c r="H101">
        <f t="shared" ca="1" si="51"/>
        <v>0.56283446180238861</v>
      </c>
      <c r="I101">
        <f t="shared" ca="1" si="51"/>
        <v>0.52676067188161946</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v>
      </c>
      <c r="AN101" t="str">
        <f t="shared" ca="1" si="42"/>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0.51749652142866487</v>
      </c>
      <c r="E102">
        <f t="shared" ca="1" si="52"/>
        <v>0.70236108332769598</v>
      </c>
      <c r="F102">
        <f t="shared" ca="1" si="52"/>
        <v>0.15300916088640582</v>
      </c>
      <c r="G102">
        <f t="shared" ca="1" si="52"/>
        <v>0.51653116827468648</v>
      </c>
      <c r="H102">
        <f t="shared" ca="1" si="52"/>
        <v>0.45453186211799823</v>
      </c>
      <c r="I102">
        <f t="shared" ca="1" si="52"/>
        <v>0.53300131102252912</v>
      </c>
      <c r="M102" t="str">
        <f t="shared" ca="1" si="34"/>
        <v>지정 장비</v>
      </c>
      <c r="N102" t="str">
        <f t="shared" ca="1" si="35"/>
        <v>Equip6101</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3500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W102">
        <v>1</v>
      </c>
      <c r="X102" t="s">
        <v>130</v>
      </c>
      <c r="Z102">
        <v>29</v>
      </c>
      <c r="AA102" t="str">
        <f t="shared" ca="1" si="38"/>
        <v>bn</v>
      </c>
      <c r="AB102" t="s">
        <v>83</v>
      </c>
      <c r="AD102">
        <v>1</v>
      </c>
      <c r="AE102" t="s">
        <v>130</v>
      </c>
      <c r="AG102">
        <v>29</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
      </c>
      <c r="AL102">
        <v>1</v>
      </c>
      <c r="AM10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v>
      </c>
      <c r="AN102" t="str">
        <f t="shared" ca="1" si="42"/>
        <v>{"dy":11,"sl":0,"tp":"bn","cn":1,"pt":"DI","pr":29}</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0.97086592915058112</v>
      </c>
      <c r="E103">
        <f t="shared" ca="1" si="52"/>
        <v>3.0361387931071571E-3</v>
      </c>
      <c r="F103">
        <f t="shared" ca="1" si="52"/>
        <v>0.41766118050025591</v>
      </c>
      <c r="G103">
        <f t="shared" ca="1" si="52"/>
        <v>0.11409710439287635</v>
      </c>
      <c r="H103">
        <f t="shared" ca="1" si="52"/>
        <v>0.20618171924372419</v>
      </c>
      <c r="I103">
        <f t="shared" ca="1" si="52"/>
        <v>0.30104487618300702</v>
      </c>
      <c r="M103" t="str">
        <f t="shared" ca="1" si="34"/>
        <v>지정 장비</v>
      </c>
      <c r="N103" t="str">
        <f t="shared" ca="1" si="35"/>
        <v>Equip0001</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700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82</v>
      </c>
      <c r="V103" t="s">
        <v>205</v>
      </c>
      <c r="W103">
        <v>1</v>
      </c>
      <c r="X103" t="s">
        <v>130</v>
      </c>
      <c r="Z103">
        <v>16</v>
      </c>
      <c r="AA103" t="str">
        <f t="shared" ca="1" si="38"/>
        <v>fe</v>
      </c>
      <c r="AB103" t="s">
        <v>82</v>
      </c>
      <c r="AC103" t="s">
        <v>205</v>
      </c>
      <c r="AD103">
        <v>1</v>
      </c>
      <c r="AE103" t="s">
        <v>130</v>
      </c>
      <c r="AG103">
        <v>16</v>
      </c>
      <c r="AH103" t="str">
        <f ca="1">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더블 이퀄라이저</v>
      </c>
      <c r="AL103">
        <v>1</v>
      </c>
      <c r="AM10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v>
      </c>
      <c r="AN103" t="str">
        <f t="shared" ca="1" si="42"/>
        <v>{"dy":11,"sl":1,"tp":"fe","vl":"Equip6201","cn":1,"pt":"DI","pr":16}</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0.92420617005147465</v>
      </c>
      <c r="E104">
        <f t="shared" ca="1" si="52"/>
        <v>0.90939300285747426</v>
      </c>
      <c r="F104">
        <f t="shared" ca="1" si="52"/>
        <v>0.42357939014183854</v>
      </c>
      <c r="G104">
        <f t="shared" ca="1" si="52"/>
        <v>0.2601217560995589</v>
      </c>
      <c r="H104">
        <f t="shared" ca="1" si="52"/>
        <v>0.7234552408492646</v>
      </c>
      <c r="I104">
        <f t="shared" ca="1" si="52"/>
        <v>0.14378906792341728</v>
      </c>
      <c r="M104" t="str">
        <f t="shared" ca="1" si="34"/>
        <v>안 지정 캐릭터 PP 영웅등급</v>
      </c>
      <c r="N104">
        <f t="shared" ca="1" si="35"/>
        <v>90939</v>
      </c>
      <c r="O104">
        <f t="shared" ca="1" si="36"/>
        <v>13</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3900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126</v>
      </c>
      <c r="Z104">
        <v>1000</v>
      </c>
      <c r="AA104" t="str">
        <f t="shared" ca="1" si="38"/>
        <v>uph</v>
      </c>
      <c r="AB104" t="s">
        <v>91</v>
      </c>
      <c r="AC104">
        <v>18914</v>
      </c>
      <c r="AD104">
        <v>10</v>
      </c>
      <c r="AE104" t="s">
        <v>126</v>
      </c>
      <c r="AG104">
        <v>3000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L104">
        <v>1</v>
      </c>
      <c r="AM10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v>
      </c>
      <c r="AN104" t="str">
        <f t="shared" ca="1" si="42"/>
        <v>{"dy":11,"sl":2,"tp":"uph","vl":"18914","cn":10,"pt":"GO","pr":3000}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0.45045812403427465</v>
      </c>
      <c r="E105">
        <f t="shared" ca="1" si="52"/>
        <v>0.83508505806879207</v>
      </c>
      <c r="F105">
        <f t="shared" ca="1" si="52"/>
        <v>0.75758423548199449</v>
      </c>
      <c r="G105">
        <f t="shared" ca="1" si="52"/>
        <v>0.2332717902403646</v>
      </c>
      <c r="H105">
        <f t="shared" ca="1" si="52"/>
        <v>0.11271029785642506</v>
      </c>
      <c r="I105">
        <f t="shared" ca="1" si="52"/>
        <v>0.45282233515918091</v>
      </c>
      <c r="M105" t="str">
        <f t="shared" ca="1" si="34"/>
        <v>안 지정 캐릭터 PP 일반등급</v>
      </c>
      <c r="N105">
        <f t="shared" ca="1" si="35"/>
        <v>83508</v>
      </c>
      <c r="O105">
        <f t="shared" ca="1" si="36"/>
        <v>13</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3900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126</v>
      </c>
      <c r="Z105">
        <v>1000</v>
      </c>
      <c r="AA105" t="str">
        <f t="shared" ca="1" si="38"/>
        <v>upn</v>
      </c>
      <c r="AB105" t="s">
        <v>92</v>
      </c>
      <c r="AC105">
        <v>18862</v>
      </c>
      <c r="AD105">
        <v>10</v>
      </c>
      <c r="AE105" t="s">
        <v>126</v>
      </c>
      <c r="AG105">
        <v>3000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L105">
        <v>1</v>
      </c>
      <c r="AM10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v>
      </c>
      <c r="AN105" t="str">
        <f t="shared" ca="1" si="42"/>
        <v>{"dy":11,"sl":3,"tp":"upn","vl":"18862","cn":10,"pt":"GO","pr":3000}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0.37238672715385412</v>
      </c>
      <c r="E106">
        <f t="shared" ca="1" si="52"/>
        <v>0.85130121695786776</v>
      </c>
      <c r="F106">
        <f t="shared" ca="1" si="52"/>
        <v>0.81799737144522155</v>
      </c>
      <c r="G106">
        <f t="shared" ca="1" si="52"/>
        <v>0.76664716997238302</v>
      </c>
      <c r="H106">
        <f t="shared" ca="1" si="52"/>
        <v>0.78489801826485273</v>
      </c>
      <c r="I106">
        <f t="shared" ca="1" si="52"/>
        <v>0.52595046705752579</v>
      </c>
      <c r="M106" t="str">
        <f t="shared" ca="1" si="34"/>
        <v>안 지정 캐릭터 PP 일반등급</v>
      </c>
      <c r="N106">
        <f t="shared" ca="1" si="35"/>
        <v>85130</v>
      </c>
      <c r="O106">
        <f t="shared" ca="1" si="36"/>
        <v>13</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3900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126</v>
      </c>
      <c r="Z106">
        <v>1300</v>
      </c>
      <c r="AA106" t="str">
        <f t="shared" ca="1" si="38"/>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v>
      </c>
      <c r="AN106" t="str">
        <f t="shared" ca="1" si="42"/>
        <v>{"dy":11,"sl":4,"tp":"upn","vl":"81752","cn":13,"pt":"GO","pr":3900}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0.3601659769643526</v>
      </c>
      <c r="E107">
        <f t="shared" ca="1" si="52"/>
        <v>0.77274428026868425</v>
      </c>
      <c r="F107">
        <f t="shared" ca="1" si="52"/>
        <v>0.4883079314251908</v>
      </c>
      <c r="G107">
        <f t="shared" ca="1" si="52"/>
        <v>0.55047065970459097</v>
      </c>
      <c r="H107">
        <f t="shared" ca="1" si="52"/>
        <v>0.36213039524766344</v>
      </c>
      <c r="I107">
        <f t="shared" ca="1" si="52"/>
        <v>0.88152655524406465</v>
      </c>
      <c r="M107" t="str">
        <f t="shared" ca="1" si="34"/>
        <v>지정 장비</v>
      </c>
      <c r="N107" t="str">
        <f t="shared" ca="1" si="35"/>
        <v>Equip6302</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22900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126</v>
      </c>
      <c r="Z107">
        <v>1200</v>
      </c>
      <c r="AA107" t="str">
        <f t="shared" ca="1" si="38"/>
        <v>upn</v>
      </c>
      <c r="AB107" t="s">
        <v>92</v>
      </c>
      <c r="AC107">
        <v>60496</v>
      </c>
      <c r="AD107">
        <v>12</v>
      </c>
      <c r="AE107" t="s">
        <v>126</v>
      </c>
      <c r="AG107">
        <v>3600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L107">
        <v>1</v>
      </c>
      <c r="AM10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v>
      </c>
      <c r="AN107" t="str">
        <f t="shared" ca="1" si="42"/>
        <v>{"dy":11,"sl":5,"tp":"upn","vl":"60496","cn":12,"pt":"GO","pr":3600}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0.6551332016632101</v>
      </c>
      <c r="E108">
        <f t="shared" ca="1" si="52"/>
        <v>8.892653306157472E-2</v>
      </c>
      <c r="F108">
        <f t="shared" ca="1" si="52"/>
        <v>0.49989374661794017</v>
      </c>
      <c r="G108">
        <f t="shared" ca="1" si="52"/>
        <v>0.11761627168314592</v>
      </c>
      <c r="H108">
        <f t="shared" ca="1" si="52"/>
        <v>0.43916159739009308</v>
      </c>
      <c r="I108">
        <f t="shared" ca="1" si="52"/>
        <v>0.71803215107131024</v>
      </c>
      <c r="M108" t="str">
        <f t="shared" ca="1" si="34"/>
        <v>지정 장비</v>
      </c>
      <c r="N108" t="str">
        <f t="shared" ca="1" si="35"/>
        <v>Equip1002</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800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82</v>
      </c>
      <c r="V108" t="s">
        <v>111</v>
      </c>
      <c r="W108">
        <v>1</v>
      </c>
      <c r="X108" t="s">
        <v>126</v>
      </c>
      <c r="Z108">
        <v>3200</v>
      </c>
      <c r="AA108" t="str">
        <f t="shared" ca="1" si="38"/>
        <v>fe</v>
      </c>
      <c r="AB108" t="s">
        <v>82</v>
      </c>
      <c r="AC108" t="s">
        <v>111</v>
      </c>
      <c r="AD108">
        <v>1</v>
      </c>
      <c r="AE108" t="s">
        <v>126</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빅 바디</v>
      </c>
      <c r="AL108">
        <v>1</v>
      </c>
      <c r="AM10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v>
      </c>
      <c r="AN108" t="str">
        <f t="shared" ca="1" si="42"/>
        <v>{"dy":11,"sl":6,"tp":"fe","vl":"Equip6101","cn":1,"pt":"GO","pr":3200}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0.29734079420478254</v>
      </c>
      <c r="E109">
        <f t="shared" ca="1" si="52"/>
        <v>0.94912424294051034</v>
      </c>
      <c r="F109">
        <f t="shared" ca="1" si="52"/>
        <v>0.12766980731991351</v>
      </c>
      <c r="G109">
        <f t="shared" ca="1" si="52"/>
        <v>0.36158830603025716</v>
      </c>
      <c r="H109">
        <f t="shared" ca="1" si="52"/>
        <v>0.31891311087346352</v>
      </c>
      <c r="I109">
        <f t="shared" ca="1" si="52"/>
        <v>0.88300338713555704</v>
      </c>
      <c r="M109" t="str">
        <f t="shared" ca="1" si="34"/>
        <v>지정 장비</v>
      </c>
      <c r="N109" t="str">
        <f t="shared" ca="1" si="35"/>
        <v>Equip8301</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74800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82</v>
      </c>
      <c r="V109" t="s">
        <v>203</v>
      </c>
      <c r="W109">
        <v>1</v>
      </c>
      <c r="X109" t="s">
        <v>126</v>
      </c>
      <c r="Z109">
        <v>700</v>
      </c>
      <c r="AA109" t="str">
        <f t="shared" ca="1" si="38"/>
        <v>fe</v>
      </c>
      <c r="AB109" t="s">
        <v>82</v>
      </c>
      <c r="AC109" t="s">
        <v>203</v>
      </c>
      <c r="AD109">
        <v>1</v>
      </c>
      <c r="AE109" t="s">
        <v>126</v>
      </c>
      <c r="AG109">
        <v>700</v>
      </c>
      <c r="AH109" t="str">
        <f ca="1">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용기의 도끼</v>
      </c>
      <c r="AL109">
        <v>1</v>
      </c>
      <c r="AM10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v>
      </c>
      <c r="AN109" t="str">
        <f t="shared" ca="1" si="42"/>
        <v>{"dy":11,"sl":7,"tp":"fe","vl":"Equip0001","cn":1,"pt":"GO","pr":700}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3.0070552178239618E-3</v>
      </c>
      <c r="E110">
        <f t="shared" ca="1" si="52"/>
        <v>8.2464805817996978E-2</v>
      </c>
      <c r="F110">
        <f t="shared" ca="1" si="52"/>
        <v>8.7881857083090598E-2</v>
      </c>
      <c r="G110">
        <f t="shared" ca="1" si="52"/>
        <v>0.81931755846134202</v>
      </c>
      <c r="H110">
        <f t="shared" ca="1" si="52"/>
        <v>0.78039347967166972</v>
      </c>
      <c r="I110">
        <f t="shared" ca="1" si="52"/>
        <v>2.5051785052206288E-2</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v>
      </c>
      <c r="AN110" t="str">
        <f t="shared" ca="1" si="42"/>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8.3249853389632089E-2</v>
      </c>
      <c r="E111">
        <f t="shared" ca="1" si="52"/>
        <v>0.26045338050445355</v>
      </c>
      <c r="F111">
        <f t="shared" ca="1" si="52"/>
        <v>0.18790498885385676</v>
      </c>
      <c r="G111">
        <f t="shared" ca="1" si="52"/>
        <v>0.67072835200316661</v>
      </c>
      <c r="H111">
        <f t="shared" ca="1" si="52"/>
        <v>0.47010596908659319</v>
      </c>
      <c r="I111">
        <f t="shared" ca="1" si="52"/>
        <v>0.21765550411976942</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v>
      </c>
      <c r="AN111" t="str">
        <f t="shared" ca="1" si="42"/>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6.142527038150436E-3</v>
      </c>
      <c r="E112">
        <f t="shared" ca="1" si="53"/>
        <v>0.30055791682273902</v>
      </c>
      <c r="F112">
        <f t="shared" ca="1" si="53"/>
        <v>6.7423325662348543E-2</v>
      </c>
      <c r="G112">
        <f t="shared" ca="1" si="53"/>
        <v>0.62872185684355264</v>
      </c>
      <c r="H112">
        <f t="shared" ca="1" si="53"/>
        <v>0.81712623045196076</v>
      </c>
      <c r="I112">
        <f t="shared" ca="1" si="53"/>
        <v>0.95884985125148015</v>
      </c>
      <c r="M112" t="str">
        <f t="shared" ca="1" si="34"/>
        <v>지정 장비</v>
      </c>
      <c r="N112" t="str">
        <f t="shared" ca="1" si="35"/>
        <v>Equip2202</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3500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84</v>
      </c>
      <c r="W112">
        <v>1</v>
      </c>
      <c r="X112" t="s">
        <v>130</v>
      </c>
      <c r="Z112">
        <v>149</v>
      </c>
      <c r="AA112" t="str">
        <f t="shared" ca="1" si="38"/>
        <v>bh</v>
      </c>
      <c r="AB112" t="s">
        <v>84</v>
      </c>
      <c r="AD112">
        <v>1</v>
      </c>
      <c r="AE112" t="s">
        <v>130</v>
      </c>
      <c r="AG112">
        <v>149</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v>
      </c>
      <c r="AN112" t="str">
        <f t="shared" ca="1" si="42"/>
        <v>{"dy":12,"sl":0,"tp":"bh","cn":1,"pt":"DI","pr":149}</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0.50112810203986513</v>
      </c>
      <c r="E113">
        <f t="shared" ca="1" si="53"/>
        <v>0.4566619010254489</v>
      </c>
      <c r="F113">
        <f t="shared" ca="1" si="53"/>
        <v>6.9758893143231804E-2</v>
      </c>
      <c r="G113">
        <f t="shared" ca="1" si="53"/>
        <v>0.55857060154295146</v>
      </c>
      <c r="H113">
        <f t="shared" ca="1" si="53"/>
        <v>0.5699761288385603</v>
      </c>
      <c r="I113">
        <f t="shared" ca="1" si="53"/>
        <v>0.8577338786160521</v>
      </c>
      <c r="M113" t="str">
        <f t="shared" ca="1" si="34"/>
        <v>지정 장비</v>
      </c>
      <c r="N113" t="str">
        <f t="shared" ca="1" si="35"/>
        <v>Equip4001</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900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82</v>
      </c>
      <c r="V113" t="s">
        <v>193</v>
      </c>
      <c r="W113">
        <v>1</v>
      </c>
      <c r="X113" t="s">
        <v>126</v>
      </c>
      <c r="Z113">
        <v>1200</v>
      </c>
      <c r="AA113" t="str">
        <f t="shared" ca="1" si="38"/>
        <v>fe</v>
      </c>
      <c r="AB113" t="s">
        <v>82</v>
      </c>
      <c r="AC113" t="s">
        <v>193</v>
      </c>
      <c r="AD113">
        <v>1</v>
      </c>
      <c r="AE113" t="s">
        <v>126</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v>
      </c>
      <c r="AN113" t="str">
        <f t="shared" ca="1" si="42"/>
        <v>{"dy":12,"sl":1,"tp":"fe","vl":"Equip2102","cn":1,"pt":"GO","pr":1200}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0.38342672905255415</v>
      </c>
      <c r="E114">
        <f t="shared" ca="1" si="53"/>
        <v>0.98908179694025711</v>
      </c>
      <c r="F114">
        <f t="shared" ca="1" si="53"/>
        <v>0.75530338184659152</v>
      </c>
      <c r="G114">
        <f t="shared" ca="1" si="53"/>
        <v>0.52472546313850965</v>
      </c>
      <c r="H114">
        <f t="shared" ca="1" si="53"/>
        <v>0.20692064574904123</v>
      </c>
      <c r="I114">
        <f t="shared" ca="1" si="53"/>
        <v>0.47430382857209097</v>
      </c>
      <c r="M114" t="str">
        <f t="shared" ca="1" si="34"/>
        <v>안 지정 캐릭터 PP 영웅등급</v>
      </c>
      <c r="N114">
        <f t="shared" ca="1" si="35"/>
        <v>98908</v>
      </c>
      <c r="O114">
        <f t="shared" ca="1" si="36"/>
        <v>14</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4200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126</v>
      </c>
      <c r="Z114">
        <v>1000</v>
      </c>
      <c r="AA114" t="str">
        <f t="shared" ca="1" si="38"/>
        <v>uph</v>
      </c>
      <c r="AB114" t="s">
        <v>91</v>
      </c>
      <c r="AC114">
        <v>19697</v>
      </c>
      <c r="AD114">
        <v>10</v>
      </c>
      <c r="AE114" t="s">
        <v>126</v>
      </c>
      <c r="AG114">
        <v>3000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v>
      </c>
      <c r="AN114" t="str">
        <f t="shared" ca="1" si="42"/>
        <v>{"dy":12,"sl":2,"tp":"uph","vl":"19697","cn":10,"pt":"GO","pr":3000}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0.32954496475083339</v>
      </c>
      <c r="E115">
        <f t="shared" ca="1" si="53"/>
        <v>0.18566233252868281</v>
      </c>
      <c r="F115">
        <f t="shared" ca="1" si="53"/>
        <v>0.24848963966338</v>
      </c>
      <c r="G115">
        <f t="shared" ca="1" si="53"/>
        <v>0.23058656536074928</v>
      </c>
      <c r="H115">
        <f t="shared" ca="1" si="53"/>
        <v>0.65271277626643698</v>
      </c>
      <c r="I115">
        <f t="shared" ca="1" si="53"/>
        <v>0.81204640982493459</v>
      </c>
      <c r="M115" t="str">
        <f t="shared" ca="1" si="34"/>
        <v>안 지정 캐릭터 PP 일반등급</v>
      </c>
      <c r="N115">
        <f t="shared" ca="1" si="35"/>
        <v>18566</v>
      </c>
      <c r="O115">
        <f t="shared" ca="1" si="36"/>
        <v>5</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1500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126</v>
      </c>
      <c r="Z115">
        <v>1200</v>
      </c>
      <c r="AA115" t="str">
        <f t="shared" ca="1" si="38"/>
        <v>upn</v>
      </c>
      <c r="AB115" t="s">
        <v>92</v>
      </c>
      <c r="AC115">
        <v>52969</v>
      </c>
      <c r="AD115">
        <v>12</v>
      </c>
      <c r="AE115" t="s">
        <v>126</v>
      </c>
      <c r="AG115">
        <v>3600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v>
      </c>
      <c r="AN115" t="str">
        <f t="shared" ca="1" si="42"/>
        <v>{"dy":12,"sl":3,"tp":"upn","vl":"52969","cn":12,"pt":"GO","pr":3600}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0.57944098605167016</v>
      </c>
      <c r="E116">
        <f t="shared" ca="1" si="53"/>
        <v>0.45097519044309808</v>
      </c>
      <c r="F116">
        <f t="shared" ca="1" si="53"/>
        <v>0.54283559086086886</v>
      </c>
      <c r="G116">
        <f t="shared" ca="1" si="53"/>
        <v>0.58290126493815908</v>
      </c>
      <c r="H116">
        <f t="shared" ca="1" si="53"/>
        <v>5.0054012084825072E-2</v>
      </c>
      <c r="I116">
        <f t="shared" ca="1" si="53"/>
        <v>0.40679304511049619</v>
      </c>
      <c r="M116" t="str">
        <f t="shared" ca="1" si="34"/>
        <v>안 지정 캐릭터 PP 일반등급</v>
      </c>
      <c r="N116">
        <f t="shared" ca="1" si="35"/>
        <v>45097</v>
      </c>
      <c r="O116">
        <f t="shared" ca="1" si="36"/>
        <v>8</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2400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126</v>
      </c>
      <c r="Z116">
        <v>1300</v>
      </c>
      <c r="AA116" t="str">
        <f t="shared" ca="1" si="38"/>
        <v>upn</v>
      </c>
      <c r="AB116" t="s">
        <v>92</v>
      </c>
      <c r="AC116">
        <v>69726</v>
      </c>
      <c r="AD116">
        <v>13</v>
      </c>
      <c r="AE116" t="s">
        <v>126</v>
      </c>
      <c r="AG116">
        <v>3900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v>
      </c>
      <c r="AN116" t="str">
        <f t="shared" ca="1" si="42"/>
        <v>{"dy":12,"sl":4,"tp":"upn","vl":"69726","cn":13,"pt":"GO","pr":3900}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0.76460056928683762</v>
      </c>
      <c r="E117">
        <f t="shared" ca="1" si="53"/>
        <v>0.24569604446595472</v>
      </c>
      <c r="F117">
        <f t="shared" ca="1" si="53"/>
        <v>0.97711933284664287</v>
      </c>
      <c r="G117">
        <f t="shared" ca="1" si="53"/>
        <v>0.91872731741457325</v>
      </c>
      <c r="H117">
        <f t="shared" ca="1" si="53"/>
        <v>0.54224979058807243</v>
      </c>
      <c r="I117">
        <f t="shared" ca="1" si="53"/>
        <v>0.46673439579876386</v>
      </c>
      <c r="M117" t="str">
        <f t="shared" ca="1" si="34"/>
        <v>안 지정 캐릭터 PP 일반등급</v>
      </c>
      <c r="N117">
        <f t="shared" ca="1" si="35"/>
        <v>24569</v>
      </c>
      <c r="O117">
        <f t="shared" ca="1" si="36"/>
        <v>5</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1500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91</v>
      </c>
      <c r="V117">
        <v>67379</v>
      </c>
      <c r="W117">
        <v>13</v>
      </c>
      <c r="X117" t="s">
        <v>126</v>
      </c>
      <c r="Z117">
        <v>1300</v>
      </c>
      <c r="AA117" t="str">
        <f t="shared" ca="1" si="38"/>
        <v>uph</v>
      </c>
      <c r="AB117" t="s">
        <v>91</v>
      </c>
      <c r="AC117">
        <v>67379</v>
      </c>
      <c r="AD117">
        <v>13</v>
      </c>
      <c r="AE117" t="s">
        <v>126</v>
      </c>
      <c r="AG117">
        <v>3900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v>
      </c>
      <c r="AN117" t="str">
        <f t="shared" ca="1" si="42"/>
        <v>{"dy":12,"sl":5,"tp":"uph","vl":"67379","cn":13,"pt":"GO","pr":3900}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0.56675200782988788</v>
      </c>
      <c r="E118">
        <f t="shared" ca="1" si="53"/>
        <v>0.79178325723607768</v>
      </c>
      <c r="F118">
        <f t="shared" ca="1" si="53"/>
        <v>0.31002285724191192</v>
      </c>
      <c r="G118">
        <f t="shared" ca="1" si="53"/>
        <v>0.54620503026281442</v>
      </c>
      <c r="H118">
        <f t="shared" ca="1" si="53"/>
        <v>0.16357460884281294</v>
      </c>
      <c r="I118">
        <f t="shared" ca="1" si="53"/>
        <v>0.51713820138881561</v>
      </c>
      <c r="M118" t="str">
        <f t="shared" ca="1" si="34"/>
        <v>지정 장비</v>
      </c>
      <c r="N118" t="str">
        <f t="shared" ca="1" si="35"/>
        <v>Equip7102</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3500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82</v>
      </c>
      <c r="V118" t="s">
        <v>249</v>
      </c>
      <c r="W118">
        <v>1</v>
      </c>
      <c r="X118" t="s">
        <v>126</v>
      </c>
      <c r="Z118">
        <v>9600</v>
      </c>
      <c r="AA118" t="str">
        <f t="shared" ca="1" si="38"/>
        <v>fe</v>
      </c>
      <c r="AB118" t="s">
        <v>82</v>
      </c>
      <c r="AC118" t="s">
        <v>249</v>
      </c>
      <c r="AD118">
        <v>1</v>
      </c>
      <c r="AE118" t="s">
        <v>126</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v>
      </c>
      <c r="AN118" t="str">
        <f t="shared" ca="1" si="42"/>
        <v>{"dy":12,"sl":6,"tp":"fe","vl":"Equip7202","cn":1,"pt":"GO","pr":9600}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0.93627559962942508</v>
      </c>
      <c r="E119">
        <f t="shared" ca="1" si="53"/>
        <v>2.4414344581780156E-5</v>
      </c>
      <c r="F119">
        <f t="shared" ca="1" si="53"/>
        <v>0.88081759310822683</v>
      </c>
      <c r="G119">
        <f t="shared" ca="1" si="53"/>
        <v>0.141008237590734</v>
      </c>
      <c r="H119">
        <f t="shared" ca="1" si="53"/>
        <v>0.36421961552020765</v>
      </c>
      <c r="I119">
        <f t="shared" ca="1" si="53"/>
        <v>0.60571293595051967</v>
      </c>
      <c r="M119" t="str">
        <f t="shared" ca="1" si="34"/>
        <v>지정 장비</v>
      </c>
      <c r="N119" t="str">
        <f t="shared" ca="1" si="35"/>
        <v>Equip0001</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800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82</v>
      </c>
      <c r="V119" t="s">
        <v>302</v>
      </c>
      <c r="W119">
        <v>1</v>
      </c>
      <c r="X119" t="s">
        <v>126</v>
      </c>
      <c r="Z119">
        <v>5300</v>
      </c>
      <c r="AA119" t="str">
        <f t="shared" ca="1" si="38"/>
        <v>fe</v>
      </c>
      <c r="AB119" t="s">
        <v>82</v>
      </c>
      <c r="AC119" t="s">
        <v>302</v>
      </c>
      <c r="AD119">
        <v>1</v>
      </c>
      <c r="AE119" t="s">
        <v>126</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v>
      </c>
      <c r="AN119" t="str">
        <f t="shared" ca="1" si="42"/>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0.78946845916232289</v>
      </c>
      <c r="E120">
        <f t="shared" ca="1" si="53"/>
        <v>0.57943353973908496</v>
      </c>
      <c r="F120">
        <f t="shared" ca="1" si="53"/>
        <v>0.70526503094508308</v>
      </c>
      <c r="G120">
        <f t="shared" ca="1" si="53"/>
        <v>0.53995164734133372</v>
      </c>
      <c r="H120">
        <f t="shared" ca="1" si="53"/>
        <v>0.9293869053956757</v>
      </c>
      <c r="I120">
        <f t="shared" ca="1" si="53"/>
        <v>0.33227906116685046</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0.93087643824362509</v>
      </c>
      <c r="E121">
        <f t="shared" ca="1" si="53"/>
        <v>0.33644104695410337</v>
      </c>
      <c r="F121">
        <f t="shared" ca="1" si="53"/>
        <v>5.4092703335605563E-2</v>
      </c>
      <c r="G121">
        <f t="shared" ca="1" si="53"/>
        <v>0.30081048431197588</v>
      </c>
      <c r="H121">
        <f t="shared" ca="1" si="53"/>
        <v>0.57309898375043777</v>
      </c>
      <c r="I121">
        <f t="shared" ca="1" si="53"/>
        <v>0.24020635222326603</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0.71866861926251024</v>
      </c>
      <c r="E122">
        <f t="shared" ca="1" si="54"/>
        <v>0.57969442114789826</v>
      </c>
      <c r="F122">
        <f t="shared" ca="1" si="54"/>
        <v>0.74637131244260069</v>
      </c>
      <c r="G122">
        <f t="shared" ca="1" si="54"/>
        <v>0.19314194512977079</v>
      </c>
      <c r="H122">
        <f t="shared" ca="1" si="54"/>
        <v>0.13699697527189192</v>
      </c>
      <c r="I122">
        <f t="shared" ca="1" si="54"/>
        <v>3.2027263146129248E-2</v>
      </c>
      <c r="M122" t="str">
        <f t="shared" ca="1" si="34"/>
        <v>지정 장비</v>
      </c>
      <c r="N122" t="str">
        <f t="shared" ca="1" si="35"/>
        <v>Equip5002</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600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82</v>
      </c>
      <c r="V122" t="s">
        <v>253</v>
      </c>
      <c r="W122">
        <v>1</v>
      </c>
      <c r="X122" t="s">
        <v>126</v>
      </c>
      <c r="Z122">
        <v>900</v>
      </c>
      <c r="AA122" t="str">
        <f t="shared" ca="1" si="38"/>
        <v>fe</v>
      </c>
      <c r="AB122" t="s">
        <v>82</v>
      </c>
      <c r="AC122" t="s">
        <v>253</v>
      </c>
      <c r="AD122">
        <v>1</v>
      </c>
      <c r="AE122" t="s">
        <v>126</v>
      </c>
      <c r="AG122">
        <v>900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v>
      </c>
      <c r="AN122" t="str">
        <f t="shared" ca="1" si="42"/>
        <v>{"dy":13,"sl":0,"tp":"fe","vl":"Equip1001","cn":1,"pt":"GO","pr":900}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0.9674772353083666</v>
      </c>
      <c r="E123">
        <f t="shared" ca="1" si="54"/>
        <v>9.6724081971838793E-2</v>
      </c>
      <c r="F123">
        <f t="shared" ca="1" si="54"/>
        <v>0.25809122278880559</v>
      </c>
      <c r="G123">
        <f t="shared" ca="1" si="54"/>
        <v>0.17282180752261944</v>
      </c>
      <c r="H123">
        <f t="shared" ca="1" si="54"/>
        <v>0.41121270450097924</v>
      </c>
      <c r="I123">
        <f t="shared" ca="1" si="54"/>
        <v>0.77430281626494746</v>
      </c>
      <c r="M123" t="str">
        <f t="shared" ca="1" si="34"/>
        <v>지정 장비</v>
      </c>
      <c r="N123" t="str">
        <f t="shared" ca="1" si="35"/>
        <v>Equip0302</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12</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82</v>
      </c>
      <c r="V123" t="s">
        <v>254</v>
      </c>
      <c r="W123">
        <v>1</v>
      </c>
      <c r="X123" t="s">
        <v>126</v>
      </c>
      <c r="Z123">
        <v>900</v>
      </c>
      <c r="AA123" t="str">
        <f t="shared" ca="1" si="38"/>
        <v>fe</v>
      </c>
      <c r="AB123" t="s">
        <v>82</v>
      </c>
      <c r="AC123" t="s">
        <v>254</v>
      </c>
      <c r="AD123">
        <v>1</v>
      </c>
      <c r="AE123" t="s">
        <v>126</v>
      </c>
      <c r="AG123">
        <v>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v>
      </c>
      <c r="AN123" t="str">
        <f t="shared" ca="1" si="42"/>
        <v>{"dy":13,"sl":1,"tp":"fe","vl":"Equip3001","cn":1,"pt":"GO","pr":900}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1.6736718648375559E-2</v>
      </c>
      <c r="E124">
        <f t="shared" ca="1" si="54"/>
        <v>0.60124883093420101</v>
      </c>
      <c r="F124">
        <f t="shared" ca="1" si="54"/>
        <v>0.93462222975743936</v>
      </c>
      <c r="G124">
        <f t="shared" ca="1" si="54"/>
        <v>0.3519462955151158</v>
      </c>
      <c r="H124">
        <f t="shared" ca="1" si="54"/>
        <v>0.6860107031179562</v>
      </c>
      <c r="I124">
        <f t="shared" ca="1" si="54"/>
        <v>0.39817512855725379</v>
      </c>
      <c r="M124" t="str">
        <f t="shared" ca="1" si="34"/>
        <v>안 지정 캐릭터 PP 영웅등급</v>
      </c>
      <c r="N124">
        <f t="shared" ca="1" si="35"/>
        <v>60124</v>
      </c>
      <c r="O124">
        <f t="shared" ca="1" si="36"/>
        <v>10</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3000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126</v>
      </c>
      <c r="Z124">
        <v>900</v>
      </c>
      <c r="AA124" t="str">
        <f t="shared" ca="1" si="38"/>
        <v>uph</v>
      </c>
      <c r="AB124" t="s">
        <v>91</v>
      </c>
      <c r="AC124">
        <v>12663</v>
      </c>
      <c r="AD124">
        <v>9</v>
      </c>
      <c r="AE124" t="s">
        <v>126</v>
      </c>
      <c r="AG124">
        <v>2700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v>
      </c>
      <c r="AN124" t="str">
        <f t="shared" ca="1" si="42"/>
        <v>{"dy":13,"sl":2,"tp":"uph","vl":"12663","cn":9,"pt":"GO","pr":2700}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0.71226213748090972</v>
      </c>
      <c r="E125">
        <f t="shared" ca="1" si="54"/>
        <v>0.59998865803892087</v>
      </c>
      <c r="F125">
        <f t="shared" ca="1" si="54"/>
        <v>0.20650517405950453</v>
      </c>
      <c r="G125">
        <f t="shared" ca="1" si="54"/>
        <v>0.30333030479559397</v>
      </c>
      <c r="H125">
        <f t="shared" ca="1" si="54"/>
        <v>0.55202877205864476</v>
      </c>
      <c r="I125">
        <f t="shared" ca="1" si="54"/>
        <v>0.46744655436745453</v>
      </c>
      <c r="M125" t="str">
        <f t="shared" ca="1" si="34"/>
        <v>안 지정 캐릭터 PP 일반등급</v>
      </c>
      <c r="N125">
        <f t="shared" ca="1" si="35"/>
        <v>59998</v>
      </c>
      <c r="O125">
        <f t="shared" ca="1" si="36"/>
        <v>10</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3000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126</v>
      </c>
      <c r="Z125">
        <v>1000</v>
      </c>
      <c r="AA125" t="str">
        <f t="shared" ca="1" si="38"/>
        <v>uph</v>
      </c>
      <c r="AB125" t="s">
        <v>91</v>
      </c>
      <c r="AC125">
        <v>29794</v>
      </c>
      <c r="AD125">
        <v>10</v>
      </c>
      <c r="AE125" t="s">
        <v>126</v>
      </c>
      <c r="AG125">
        <v>3000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v>
      </c>
      <c r="AN125" t="str">
        <f t="shared" ca="1" si="42"/>
        <v>{"dy":13,"sl":3,"tp":"uph","vl":"29794","cn":10,"pt":"GO","pr":3000}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0.35503888584710475</v>
      </c>
      <c r="E126">
        <f t="shared" ca="1" si="54"/>
        <v>6.2747367219799122E-2</v>
      </c>
      <c r="F126">
        <f t="shared" ca="1" si="54"/>
        <v>0.35793749003928443</v>
      </c>
      <c r="G126">
        <f t="shared" ca="1" si="54"/>
        <v>0.87864402024872679</v>
      </c>
      <c r="H126">
        <f t="shared" ca="1" si="54"/>
        <v>0.95861790245157164</v>
      </c>
      <c r="I126">
        <f t="shared" ca="1" si="54"/>
        <v>0.91906973403075942</v>
      </c>
      <c r="M126" t="str">
        <f t="shared" ca="1" si="34"/>
        <v>안 지정 캐릭터 PP 일반등급</v>
      </c>
      <c r="N126">
        <f t="shared" ca="1" si="35"/>
        <v>6274</v>
      </c>
      <c r="O126">
        <f t="shared" ca="1" si="36"/>
        <v>3</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900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126</v>
      </c>
      <c r="Z126">
        <v>1300</v>
      </c>
      <c r="AA126" t="str">
        <f t="shared" ca="1" si="38"/>
        <v>upn</v>
      </c>
      <c r="AB126" t="s">
        <v>92</v>
      </c>
      <c r="AC126">
        <v>75071</v>
      </c>
      <c r="AD126">
        <v>13</v>
      </c>
      <c r="AE126" t="s">
        <v>126</v>
      </c>
      <c r="AG126">
        <v>3900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v>
      </c>
      <c r="AN126" t="str">
        <f t="shared" ca="1" si="42"/>
        <v>{"dy":13,"sl":4,"tp":"upn","vl":"75071","cn":13,"pt":"GO","pr":3900}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0.65391954083363413</v>
      </c>
      <c r="E127">
        <f t="shared" ca="1" si="54"/>
        <v>0.49134437722798185</v>
      </c>
      <c r="F127">
        <f t="shared" ca="1" si="54"/>
        <v>2.6178323692850336E-3</v>
      </c>
      <c r="G127">
        <f t="shared" ca="1" si="54"/>
        <v>0.83712198082254197</v>
      </c>
      <c r="H127">
        <f t="shared" ca="1" si="54"/>
        <v>0.54998980115295981</v>
      </c>
      <c r="I127">
        <f t="shared" ca="1" si="54"/>
        <v>0.15223199434524604</v>
      </c>
      <c r="M127" t="str">
        <f t="shared" ca="1" si="34"/>
        <v>안 지정 캐릭터 PP 영웅등급</v>
      </c>
      <c r="N127">
        <f t="shared" ca="1" si="35"/>
        <v>49134</v>
      </c>
      <c r="O127">
        <f t="shared" ca="1" si="36"/>
        <v>8</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2400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199</v>
      </c>
      <c r="W127">
        <v>1</v>
      </c>
      <c r="X127" t="s">
        <v>126</v>
      </c>
      <c r="Z127">
        <v>7100</v>
      </c>
      <c r="AA127" t="str">
        <f t="shared" ca="1" si="38"/>
        <v>fe</v>
      </c>
      <c r="AB127" t="s">
        <v>82</v>
      </c>
      <c r="AC127" t="s">
        <v>199</v>
      </c>
      <c r="AD127">
        <v>1</v>
      </c>
      <c r="AE127" t="s">
        <v>126</v>
      </c>
      <c r="AG127">
        <v>7100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잿더미 스톤해머</v>
      </c>
      <c r="AL127">
        <v>1</v>
      </c>
      <c r="AM12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v>
      </c>
      <c r="AN127" t="str">
        <f t="shared" ca="1" si="42"/>
        <v>{"dy":13,"sl":5,"tp":"fe","vl":"Equip4302","cn":1,"pt":"GO","pr":7100}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0.60196985624782895</v>
      </c>
      <c r="E128">
        <f t="shared" ca="1" si="54"/>
        <v>0.22503891506563556</v>
      </c>
      <c r="F128">
        <f t="shared" ca="1" si="54"/>
        <v>0.28100977080647416</v>
      </c>
      <c r="G128">
        <f t="shared" ca="1" si="54"/>
        <v>0.42092836356792718</v>
      </c>
      <c r="H128">
        <f t="shared" ca="1" si="54"/>
        <v>7.4024422413231372E-3</v>
      </c>
      <c r="I128">
        <f t="shared" ca="1" si="54"/>
        <v>0.67063032706031378</v>
      </c>
      <c r="M128" t="str">
        <f t="shared" ca="1" si="34"/>
        <v>지정 장비</v>
      </c>
      <c r="N128" t="str">
        <f t="shared" ca="1" si="35"/>
        <v>Equip2302</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7700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82</v>
      </c>
      <c r="V128" t="s">
        <v>208</v>
      </c>
      <c r="W128">
        <v>1</v>
      </c>
      <c r="X128" t="s">
        <v>126</v>
      </c>
      <c r="Z128">
        <v>3300</v>
      </c>
      <c r="AA128" t="str">
        <f t="shared" ca="1" si="38"/>
        <v>fe</v>
      </c>
      <c r="AB128" t="s">
        <v>82</v>
      </c>
      <c r="AC128" t="s">
        <v>208</v>
      </c>
      <c r="AD128">
        <v>1</v>
      </c>
      <c r="AE128" t="s">
        <v>126</v>
      </c>
      <c r="AG128">
        <v>3300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스켈레톤 쉴드</v>
      </c>
      <c r="AL128">
        <v>1</v>
      </c>
      <c r="AM12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v>
      </c>
      <c r="AN128" t="str">
        <f t="shared" ca="1" si="42"/>
        <v>{"dy":13,"sl":6,"tp":"fe","vl":"Equip7102","cn":1,"pt":"GO","pr":3300}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0.78085514246413024</v>
      </c>
      <c r="E129">
        <f t="shared" ca="1" si="54"/>
        <v>8.7325479658174276E-2</v>
      </c>
      <c r="F129">
        <f t="shared" ca="1" si="54"/>
        <v>0.80446060661402363</v>
      </c>
      <c r="G129">
        <f t="shared" ca="1" si="54"/>
        <v>1.2436333172888059E-2</v>
      </c>
      <c r="H129">
        <f t="shared" ca="1" si="54"/>
        <v>0.8985483853735019</v>
      </c>
      <c r="I129">
        <f t="shared" ca="1" si="54"/>
        <v>0.22261922829065828</v>
      </c>
      <c r="M129" t="str">
        <f t="shared" ca="1" si="34"/>
        <v>지정 장비</v>
      </c>
      <c r="N129" t="str">
        <f t="shared" ca="1" si="35"/>
        <v>Equip1001</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600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82</v>
      </c>
      <c r="V129" t="s">
        <v>244</v>
      </c>
      <c r="W129">
        <v>1</v>
      </c>
      <c r="X129" t="s">
        <v>130</v>
      </c>
      <c r="Z129">
        <v>10</v>
      </c>
      <c r="AA129" t="str">
        <f t="shared" ca="1" si="38"/>
        <v>fe</v>
      </c>
      <c r="AB129" t="s">
        <v>82</v>
      </c>
      <c r="AC129" t="s">
        <v>244</v>
      </c>
      <c r="AD129">
        <v>1</v>
      </c>
      <c r="AE129" t="s">
        <v>130</v>
      </c>
      <c r="AG129">
        <v>10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위장용 세검</v>
      </c>
      <c r="AL129">
        <v>1</v>
      </c>
      <c r="AM12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v>
      </c>
      <c r="AN129" t="str">
        <f t="shared" ca="1" si="42"/>
        <v>{"dy":13,"sl":7,"tp":"fe","vl":"Equip1301","cn":1,"pt":"DI","pr":10}</v>
      </c>
    </row>
    <row r="130" spans="1:40">
      <c r="A130">
        <v>13</v>
      </c>
      <c r="B130">
        <v>8</v>
      </c>
      <c r="C130">
        <f t="shared" ref="C130:C193" si="55">IF(B130&lt;=9,0,
IF(B130=10,1,2))</f>
        <v>0</v>
      </c>
      <c r="D130">
        <f t="shared" ca="1" si="54"/>
        <v>0.87127277307025619</v>
      </c>
      <c r="E130">
        <f t="shared" ca="1" si="54"/>
        <v>0.33187383536849246</v>
      </c>
      <c r="F130">
        <f t="shared" ca="1" si="54"/>
        <v>0.19882329111709951</v>
      </c>
      <c r="G130">
        <f t="shared" ca="1" si="54"/>
        <v>0.71012271773829194</v>
      </c>
      <c r="H130">
        <f t="shared" ca="1" si="54"/>
        <v>2.3094031618962063E-2</v>
      </c>
      <c r="I130">
        <f t="shared" ca="1" si="54"/>
        <v>0.39568494108715091</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4.6989286001480002E-2</v>
      </c>
      <c r="E131">
        <f t="shared" ca="1" si="54"/>
        <v>0.91871255505761118</v>
      </c>
      <c r="F131">
        <f t="shared" ca="1" si="54"/>
        <v>0.63682817115459789</v>
      </c>
      <c r="G131">
        <f t="shared" ca="1" si="54"/>
        <v>0.40386814528377957</v>
      </c>
      <c r="H131">
        <f t="shared" ca="1" si="54"/>
        <v>0.73338584886035363</v>
      </c>
      <c r="I131">
        <f t="shared" ca="1" si="54"/>
        <v>0.88301691455662135</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v>
      </c>
      <c r="AN131" t="str">
        <f t="shared" ca="1" si="64"/>
        <v>{"dy":13,"sl":9}</v>
      </c>
    </row>
    <row r="132" spans="1:40">
      <c r="A132">
        <v>14</v>
      </c>
      <c r="B132">
        <v>0</v>
      </c>
      <c r="C132">
        <f t="shared" si="55"/>
        <v>0</v>
      </c>
      <c r="D132">
        <f t="shared" ref="D132:I141" ca="1" si="65">RAND()</f>
        <v>0.95049463857341498</v>
      </c>
      <c r="E132">
        <f t="shared" ca="1" si="65"/>
        <v>0.97542303524649843</v>
      </c>
      <c r="F132">
        <f t="shared" ca="1" si="65"/>
        <v>0.65065079270375914</v>
      </c>
      <c r="G132">
        <f t="shared" ca="1" si="65"/>
        <v>0.19006269008303933</v>
      </c>
      <c r="H132">
        <f t="shared" ca="1" si="65"/>
        <v>0.83021717113295823</v>
      </c>
      <c r="I132">
        <f t="shared" ca="1" si="65"/>
        <v>0.59626177969766403</v>
      </c>
      <c r="M132" t="str">
        <f t="shared" ca="1" si="56"/>
        <v>캐릭터 상자 영웅등급</v>
      </c>
      <c r="N132" t="str">
        <f t="shared" ca="1" si="57"/>
        <v>삭제</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149</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84</v>
      </c>
      <c r="W132">
        <v>1</v>
      </c>
      <c r="X132" t="s">
        <v>130</v>
      </c>
      <c r="Z132">
        <v>149</v>
      </c>
      <c r="AA132" t="str">
        <f t="shared" ca="1" si="60"/>
        <v>bh</v>
      </c>
      <c r="AB132" t="s">
        <v>84</v>
      </c>
      <c r="AD132">
        <v>1</v>
      </c>
      <c r="AE132" t="s">
        <v>130</v>
      </c>
      <c r="AG132">
        <v>149</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v>
      </c>
      <c r="AN132" t="str">
        <f t="shared" ca="1" si="64"/>
        <v>{"dy":14,"sl":0,"tp":"bh","cn":1,"pt":"DI","pr":149}</v>
      </c>
    </row>
    <row r="133" spans="1:40">
      <c r="A133">
        <v>14</v>
      </c>
      <c r="B133">
        <v>1</v>
      </c>
      <c r="C133">
        <f t="shared" si="55"/>
        <v>0</v>
      </c>
      <c r="D133">
        <f t="shared" ca="1" si="65"/>
        <v>0.11030238213567134</v>
      </c>
      <c r="E133">
        <f t="shared" ca="1" si="65"/>
        <v>0.32563976962484709</v>
      </c>
      <c r="F133">
        <f t="shared" ca="1" si="65"/>
        <v>0.31948514046426912</v>
      </c>
      <c r="G133">
        <f t="shared" ca="1" si="65"/>
        <v>0.83477817939079191</v>
      </c>
      <c r="H133">
        <f t="shared" ca="1" si="65"/>
        <v>0.29651384293348426</v>
      </c>
      <c r="I133">
        <f t="shared" ca="1" si="65"/>
        <v>0.18458861029980789</v>
      </c>
      <c r="M133" t="str">
        <f t="shared" ca="1" si="56"/>
        <v>지정 장비</v>
      </c>
      <c r="N133" t="str">
        <f t="shared" ca="1" si="57"/>
        <v>Equip2302</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7200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82</v>
      </c>
      <c r="V133" t="s">
        <v>255</v>
      </c>
      <c r="W133">
        <v>1</v>
      </c>
      <c r="X133" t="s">
        <v>130</v>
      </c>
      <c r="Z133">
        <v>11</v>
      </c>
      <c r="AA133" t="str">
        <f t="shared" ca="1" si="60"/>
        <v>fe</v>
      </c>
      <c r="AB133" t="s">
        <v>82</v>
      </c>
      <c r="AC133" t="s">
        <v>255</v>
      </c>
      <c r="AD133">
        <v>1</v>
      </c>
      <c r="AE133" t="s">
        <v>130</v>
      </c>
      <c r="AG133">
        <v>11</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울려퍼지는 여명</v>
      </c>
      <c r="AL133">
        <v>1</v>
      </c>
      <c r="AM13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v>
      </c>
      <c r="AN133" t="str">
        <f t="shared" ca="1" si="64"/>
        <v>{"dy":14,"sl":1,"tp":"fe","vl":"Equip2302","cn":1,"pt":"DI","pr":11}</v>
      </c>
    </row>
    <row r="134" spans="1:40">
      <c r="A134">
        <v>14</v>
      </c>
      <c r="B134">
        <v>2</v>
      </c>
      <c r="C134">
        <f t="shared" si="55"/>
        <v>0</v>
      </c>
      <c r="D134">
        <f t="shared" ca="1" si="65"/>
        <v>0.53051932246055911</v>
      </c>
      <c r="E134">
        <f t="shared" ca="1" si="65"/>
        <v>0.83578136066859854</v>
      </c>
      <c r="F134">
        <f t="shared" ca="1" si="65"/>
        <v>0.6160420162186464</v>
      </c>
      <c r="G134">
        <f t="shared" ca="1" si="65"/>
        <v>0.81037823632559602</v>
      </c>
      <c r="H134">
        <f t="shared" ca="1" si="65"/>
        <v>0.71161519637016379</v>
      </c>
      <c r="I134">
        <f t="shared" ca="1" si="65"/>
        <v>0.55643899608609537</v>
      </c>
      <c r="M134" t="str">
        <f t="shared" ca="1" si="56"/>
        <v>안 지정 캐릭터 PP 영웅등급</v>
      </c>
      <c r="N134">
        <f t="shared" ca="1" si="57"/>
        <v>83578</v>
      </c>
      <c r="O134">
        <f t="shared" ca="1" si="58"/>
        <v>13</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3900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126</v>
      </c>
      <c r="Z134">
        <v>1300</v>
      </c>
      <c r="AA134" t="str">
        <f t="shared" ca="1" si="60"/>
        <v>uph</v>
      </c>
      <c r="AB134" t="s">
        <v>91</v>
      </c>
      <c r="AC134">
        <v>80085</v>
      </c>
      <c r="AD134">
        <v>13</v>
      </c>
      <c r="AE134" t="s">
        <v>126</v>
      </c>
      <c r="AG134">
        <v>3900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v>
      </c>
      <c r="AN134" t="str">
        <f t="shared" ca="1" si="64"/>
        <v>{"dy":14,"sl":2,"tp":"uph","vl":"80085","cn":13,"pt":"GO","pr":3900}</v>
      </c>
    </row>
    <row r="135" spans="1:40">
      <c r="A135">
        <v>14</v>
      </c>
      <c r="B135">
        <v>3</v>
      </c>
      <c r="C135">
        <f t="shared" si="55"/>
        <v>0</v>
      </c>
      <c r="D135">
        <f t="shared" ca="1" si="65"/>
        <v>0.44065777796623407</v>
      </c>
      <c r="E135">
        <f t="shared" ca="1" si="65"/>
        <v>0.80298625234898757</v>
      </c>
      <c r="F135">
        <f t="shared" ca="1" si="65"/>
        <v>2.4300924405538216E-2</v>
      </c>
      <c r="G135">
        <f t="shared" ca="1" si="65"/>
        <v>0.81189581255498555</v>
      </c>
      <c r="H135">
        <f t="shared" ca="1" si="65"/>
        <v>9.3426580326188113E-2</v>
      </c>
      <c r="I135">
        <f t="shared" ca="1" si="65"/>
        <v>0.78343971085034769</v>
      </c>
      <c r="M135" t="str">
        <f t="shared" ca="1" si="56"/>
        <v>안 지정 캐릭터 PP 일반등급</v>
      </c>
      <c r="N135">
        <f t="shared" ca="1" si="57"/>
        <v>80298</v>
      </c>
      <c r="O135">
        <f t="shared" ca="1" si="58"/>
        <v>12</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3600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126</v>
      </c>
      <c r="Z135">
        <v>1100</v>
      </c>
      <c r="AA135" t="str">
        <f t="shared" ca="1" si="60"/>
        <v>upn</v>
      </c>
      <c r="AB135" t="s">
        <v>92</v>
      </c>
      <c r="AC135">
        <v>38810</v>
      </c>
      <c r="AD135">
        <v>11</v>
      </c>
      <c r="AE135" t="s">
        <v>126</v>
      </c>
      <c r="AG135">
        <v>3300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v>
      </c>
      <c r="AN135" t="str">
        <f t="shared" ca="1" si="64"/>
        <v>{"dy":14,"sl":3,"tp":"upn","vl":"38810","cn":11,"pt":"GO","pr":3300}</v>
      </c>
    </row>
    <row r="136" spans="1:40">
      <c r="A136">
        <v>14</v>
      </c>
      <c r="B136">
        <v>4</v>
      </c>
      <c r="C136">
        <f t="shared" si="55"/>
        <v>0</v>
      </c>
      <c r="D136">
        <f t="shared" ca="1" si="65"/>
        <v>0.41402057633253631</v>
      </c>
      <c r="E136">
        <f t="shared" ca="1" si="65"/>
        <v>0.78149917229530086</v>
      </c>
      <c r="F136">
        <f t="shared" ca="1" si="65"/>
        <v>0.46910171107338539</v>
      </c>
      <c r="G136">
        <f t="shared" ca="1" si="65"/>
        <v>0.30650535257114087</v>
      </c>
      <c r="H136">
        <f t="shared" ca="1" si="65"/>
        <v>0.8631671964565365</v>
      </c>
      <c r="I136">
        <f t="shared" ca="1" si="65"/>
        <v>0.4148490213071192</v>
      </c>
      <c r="M136" t="str">
        <f t="shared" ca="1" si="56"/>
        <v>안 지정 캐릭터 PP 일반등급</v>
      </c>
      <c r="N136">
        <f t="shared" ca="1" si="57"/>
        <v>78149</v>
      </c>
      <c r="O136">
        <f t="shared" ca="1" si="58"/>
        <v>12</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3600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126</v>
      </c>
      <c r="Z136">
        <v>1300</v>
      </c>
      <c r="AA136" t="str">
        <f t="shared" ca="1" si="60"/>
        <v>upn</v>
      </c>
      <c r="AB136" t="s">
        <v>92</v>
      </c>
      <c r="AC136">
        <v>79684</v>
      </c>
      <c r="AD136">
        <v>13</v>
      </c>
      <c r="AE136" t="s">
        <v>126</v>
      </c>
      <c r="AG136">
        <v>3900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v>
      </c>
      <c r="AN136" t="str">
        <f t="shared" ca="1" si="64"/>
        <v>{"dy":14,"sl":4,"tp":"upn","vl":"79684","cn":13,"pt":"GO","pr":3900}</v>
      </c>
    </row>
    <row r="137" spans="1:40">
      <c r="A137">
        <v>14</v>
      </c>
      <c r="B137">
        <v>5</v>
      </c>
      <c r="C137">
        <f t="shared" si="55"/>
        <v>0</v>
      </c>
      <c r="D137">
        <f t="shared" ca="1" si="65"/>
        <v>4.5645521585161331E-2</v>
      </c>
      <c r="E137">
        <f t="shared" ca="1" si="65"/>
        <v>0.74324326595941714</v>
      </c>
      <c r="F137">
        <f t="shared" ca="1" si="65"/>
        <v>0.99958857663334655</v>
      </c>
      <c r="G137">
        <f t="shared" ca="1" si="65"/>
        <v>0.86066825840478867</v>
      </c>
      <c r="H137">
        <f t="shared" ca="1" si="65"/>
        <v>0.49399447742623981</v>
      </c>
      <c r="I137">
        <f t="shared" ca="1" si="65"/>
        <v>0.73052524133186691</v>
      </c>
      <c r="M137" t="str">
        <f t="shared" ca="1" si="56"/>
        <v>지정 장비</v>
      </c>
      <c r="N137" t="str">
        <f t="shared" ca="1" si="57"/>
        <v>Equip6202</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9700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202</v>
      </c>
      <c r="W137">
        <v>1</v>
      </c>
      <c r="X137" t="s">
        <v>126</v>
      </c>
      <c r="Z137">
        <v>3100</v>
      </c>
      <c r="AA137" t="str">
        <f t="shared" ca="1" si="60"/>
        <v>fe</v>
      </c>
      <c r="AB137" t="s">
        <v>82</v>
      </c>
      <c r="AC137" t="s">
        <v>202</v>
      </c>
      <c r="AD137">
        <v>1</v>
      </c>
      <c r="AE137" t="s">
        <v>126</v>
      </c>
      <c r="AG137">
        <v>3100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v>
      </c>
      <c r="AN137" t="str">
        <f t="shared" ca="1" si="64"/>
        <v>{"dy":14,"sl":5,"tp":"fe","vl":"Equip0202","cn":1,"pt":"GO","pr":3100}</v>
      </c>
    </row>
    <row r="138" spans="1:40">
      <c r="A138">
        <v>14</v>
      </c>
      <c r="B138">
        <v>6</v>
      </c>
      <c r="C138">
        <f t="shared" si="55"/>
        <v>0</v>
      </c>
      <c r="D138">
        <f t="shared" ca="1" si="65"/>
        <v>0.68414038991117476</v>
      </c>
      <c r="E138">
        <f t="shared" ca="1" si="65"/>
        <v>0.91750102657383936</v>
      </c>
      <c r="F138">
        <f t="shared" ca="1" si="65"/>
        <v>0.52982886567815746</v>
      </c>
      <c r="G138">
        <f t="shared" ca="1" si="65"/>
        <v>0.43391248360858425</v>
      </c>
      <c r="H138">
        <f t="shared" ca="1" si="65"/>
        <v>0.49316619911536896</v>
      </c>
      <c r="I138">
        <f t="shared" ca="1" si="65"/>
        <v>0.3614451554760012</v>
      </c>
      <c r="M138" t="str">
        <f t="shared" ca="1" si="56"/>
        <v>지정 장비</v>
      </c>
      <c r="N138" t="str">
        <f t="shared" ca="1" si="57"/>
        <v>Equip7302</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22300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82</v>
      </c>
      <c r="V138" t="s">
        <v>198</v>
      </c>
      <c r="W138">
        <v>1</v>
      </c>
      <c r="X138" t="s">
        <v>126</v>
      </c>
      <c r="Z138">
        <v>22400</v>
      </c>
      <c r="AA138" t="str">
        <f t="shared" ca="1" si="60"/>
        <v>fe</v>
      </c>
      <c r="AB138" t="s">
        <v>82</v>
      </c>
      <c r="AC138" t="s">
        <v>198</v>
      </c>
      <c r="AD138">
        <v>1</v>
      </c>
      <c r="AE138" t="s">
        <v>126</v>
      </c>
      <c r="AG138">
        <v>22400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검투사의 명예</v>
      </c>
      <c r="AL138">
        <v>1</v>
      </c>
      <c r="AM13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v>
      </c>
      <c r="AN138" t="str">
        <f t="shared" ca="1" si="64"/>
        <v>{"dy":14,"sl":6,"tp":"fe","vl":"Equip7302","cn":1,"pt":"GO","pr":22400}</v>
      </c>
    </row>
    <row r="139" spans="1:40">
      <c r="A139">
        <v>14</v>
      </c>
      <c r="B139">
        <v>7</v>
      </c>
      <c r="C139">
        <f t="shared" si="55"/>
        <v>0</v>
      </c>
      <c r="D139">
        <f t="shared" ca="1" si="65"/>
        <v>0.53095467915479244</v>
      </c>
      <c r="E139">
        <f t="shared" ca="1" si="65"/>
        <v>0.46485905201361288</v>
      </c>
      <c r="F139">
        <f t="shared" ca="1" si="65"/>
        <v>0.54911301187542405</v>
      </c>
      <c r="G139">
        <f t="shared" ca="1" si="65"/>
        <v>0.7812673954180025</v>
      </c>
      <c r="H139">
        <f t="shared" ca="1" si="65"/>
        <v>0.29439392904361006</v>
      </c>
      <c r="I139">
        <f t="shared" ca="1" si="65"/>
        <v>0.98126882056309672</v>
      </c>
      <c r="M139" t="str">
        <f t="shared" ca="1" si="56"/>
        <v>지정 장비</v>
      </c>
      <c r="N139" t="str">
        <f t="shared" ca="1" si="57"/>
        <v>Equip5201</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3500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82</v>
      </c>
      <c r="V139" t="s">
        <v>190</v>
      </c>
      <c r="W139">
        <v>1</v>
      </c>
      <c r="X139" t="s">
        <v>126</v>
      </c>
      <c r="Z139">
        <v>7800</v>
      </c>
      <c r="AA139" t="str">
        <f t="shared" ca="1" si="60"/>
        <v>fe</v>
      </c>
      <c r="AB139" t="s">
        <v>82</v>
      </c>
      <c r="AC139" t="s">
        <v>190</v>
      </c>
      <c r="AD139">
        <v>1</v>
      </c>
      <c r="AE139" t="s">
        <v>126</v>
      </c>
      <c r="AG139">
        <v>7800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스톤 버스터</v>
      </c>
      <c r="AL139">
        <v>1</v>
      </c>
      <c r="AM13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v>
      </c>
      <c r="AN139" t="str">
        <f t="shared" ca="1" si="64"/>
        <v>{"dy":14,"sl":7,"tp":"fe","vl":"Equip8101","cn":1,"pt":"GO","pr":7800}</v>
      </c>
    </row>
    <row r="140" spans="1:40">
      <c r="A140">
        <v>14</v>
      </c>
      <c r="B140">
        <v>8</v>
      </c>
      <c r="C140">
        <f t="shared" si="55"/>
        <v>0</v>
      </c>
      <c r="D140">
        <f t="shared" ca="1" si="65"/>
        <v>0.25219670005031813</v>
      </c>
      <c r="E140">
        <f t="shared" ca="1" si="65"/>
        <v>0.33060112694685062</v>
      </c>
      <c r="F140">
        <f t="shared" ca="1" si="65"/>
        <v>0.75506956378989964</v>
      </c>
      <c r="G140">
        <f t="shared" ca="1" si="65"/>
        <v>0.30432475559948469</v>
      </c>
      <c r="H140">
        <f t="shared" ca="1" si="65"/>
        <v>0.15460057071244826</v>
      </c>
      <c r="I140">
        <f t="shared" ca="1" si="65"/>
        <v>0.16385705472660783</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v>
      </c>
      <c r="AN140" t="str">
        <f t="shared" ca="1" si="64"/>
        <v>{"dy":14,"sl":8}</v>
      </c>
    </row>
    <row r="141" spans="1:40">
      <c r="A141">
        <v>14</v>
      </c>
      <c r="B141">
        <v>9</v>
      </c>
      <c r="C141">
        <f t="shared" si="55"/>
        <v>0</v>
      </c>
      <c r="D141">
        <f t="shared" ca="1" si="65"/>
        <v>0.43410969737737226</v>
      </c>
      <c r="E141">
        <f t="shared" ca="1" si="65"/>
        <v>8.15218404443524E-2</v>
      </c>
      <c r="F141">
        <f t="shared" ca="1" si="65"/>
        <v>0.7894409768561681</v>
      </c>
      <c r="G141">
        <f t="shared" ca="1" si="65"/>
        <v>0.98282300793536692</v>
      </c>
      <c r="H141">
        <f t="shared" ca="1" si="65"/>
        <v>7.7371493781877354E-2</v>
      </c>
      <c r="I141">
        <f t="shared" ca="1" si="65"/>
        <v>0.23615121888702795</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v>
      </c>
      <c r="AN141" t="str">
        <f t="shared" ca="1" si="64"/>
        <v>{"dy":14,"sl":9}</v>
      </c>
    </row>
    <row r="142" spans="1:40">
      <c r="A142">
        <v>15</v>
      </c>
      <c r="B142">
        <v>0</v>
      </c>
      <c r="C142">
        <f t="shared" si="55"/>
        <v>0</v>
      </c>
      <c r="D142">
        <f t="shared" ref="D142:I151" ca="1" si="66">RAND()</f>
        <v>0.29377080105100961</v>
      </c>
      <c r="E142">
        <f t="shared" ca="1" si="66"/>
        <v>0.32988237200170589</v>
      </c>
      <c r="F142">
        <f t="shared" ca="1" si="66"/>
        <v>0.73713074941415924</v>
      </c>
      <c r="G142">
        <f t="shared" ca="1" si="66"/>
        <v>0.68108563520067278</v>
      </c>
      <c r="H142">
        <f t="shared" ca="1" si="66"/>
        <v>6.5030483607021794E-2</v>
      </c>
      <c r="I142">
        <f t="shared" ca="1" si="66"/>
        <v>7.0261487542444101E-2</v>
      </c>
      <c r="M142" t="str">
        <f t="shared" ca="1" si="56"/>
        <v>지정 장비</v>
      </c>
      <c r="N142" t="str">
        <f t="shared" ca="1" si="57"/>
        <v>Equip2302</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7000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82</v>
      </c>
      <c r="V142" t="s">
        <v>240</v>
      </c>
      <c r="W142">
        <v>1</v>
      </c>
      <c r="X142" t="s">
        <v>126</v>
      </c>
      <c r="Z142">
        <v>7700</v>
      </c>
      <c r="AA142" t="str">
        <f t="shared" ca="1" si="60"/>
        <v>fe</v>
      </c>
      <c r="AB142" t="s">
        <v>82</v>
      </c>
      <c r="AC142" t="s">
        <v>240</v>
      </c>
      <c r="AD142">
        <v>1</v>
      </c>
      <c r="AE142" t="s">
        <v>126</v>
      </c>
      <c r="AG142">
        <v>7700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왕조의 블레이드</v>
      </c>
      <c r="AL142">
        <v>1</v>
      </c>
      <c r="AM14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v>
      </c>
      <c r="AN142" t="str">
        <f t="shared" ca="1" si="64"/>
        <v>{"dy":15,"sl":0,"tp":"fe","vl":"Equip8102","cn":1,"pt":"GO","pr":7700}</v>
      </c>
    </row>
    <row r="143" spans="1:40">
      <c r="A143">
        <v>15</v>
      </c>
      <c r="B143">
        <v>1</v>
      </c>
      <c r="C143">
        <f t="shared" si="55"/>
        <v>0</v>
      </c>
      <c r="D143">
        <f t="shared" ca="1" si="66"/>
        <v>0.26188031217291541</v>
      </c>
      <c r="E143">
        <f t="shared" ca="1" si="66"/>
        <v>6.1978315960119934E-2</v>
      </c>
      <c r="F143">
        <f t="shared" ca="1" si="66"/>
        <v>0.18983724391256518</v>
      </c>
      <c r="G143">
        <f t="shared" ca="1" si="66"/>
        <v>8.6454450274857209E-2</v>
      </c>
      <c r="H143">
        <f t="shared" ca="1" si="66"/>
        <v>0.9110357484689795</v>
      </c>
      <c r="I143">
        <f t="shared" ca="1" si="66"/>
        <v>0.63724702797508637</v>
      </c>
      <c r="M143" t="str">
        <f t="shared" ca="1" si="56"/>
        <v>지정 장비</v>
      </c>
      <c r="N143" t="str">
        <f t="shared" ca="1" si="57"/>
        <v>Equip0201</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5</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82</v>
      </c>
      <c r="V143" t="s">
        <v>245</v>
      </c>
      <c r="W143">
        <v>1</v>
      </c>
      <c r="X143" t="s">
        <v>126</v>
      </c>
      <c r="Z143">
        <v>7400</v>
      </c>
      <c r="AA143" t="str">
        <f t="shared" ca="1" si="60"/>
        <v>fe</v>
      </c>
      <c r="AB143" t="s">
        <v>82</v>
      </c>
      <c r="AC143" t="s">
        <v>245</v>
      </c>
      <c r="AD143">
        <v>1</v>
      </c>
      <c r="AE143" t="s">
        <v>126</v>
      </c>
      <c r="AG143">
        <v>7400</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영롱한 반증</v>
      </c>
      <c r="AL143">
        <v>1</v>
      </c>
      <c r="AM14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v>
      </c>
      <c r="AN143" t="str">
        <f t="shared" ca="1" si="64"/>
        <v>{"dy":15,"sl":1,"tp":"fe","vl":"Equip5301","cn":1,"pt":"GO","pr":7400}</v>
      </c>
    </row>
    <row r="144" spans="1:40">
      <c r="A144">
        <v>15</v>
      </c>
      <c r="B144">
        <v>2</v>
      </c>
      <c r="C144">
        <f t="shared" si="55"/>
        <v>0</v>
      </c>
      <c r="D144">
        <f t="shared" ca="1" si="66"/>
        <v>0.1779241482467423</v>
      </c>
      <c r="E144">
        <f t="shared" ca="1" si="66"/>
        <v>0.64943460729570335</v>
      </c>
      <c r="F144">
        <f t="shared" ca="1" si="66"/>
        <v>0.44750883557050114</v>
      </c>
      <c r="G144">
        <f t="shared" ca="1" si="66"/>
        <v>1.9550108277767597E-2</v>
      </c>
      <c r="H144">
        <f t="shared" ca="1" si="66"/>
        <v>0.42592996006214212</v>
      </c>
      <c r="I144">
        <f t="shared" ca="1" si="66"/>
        <v>0.26936810794935961</v>
      </c>
      <c r="M144" t="str">
        <f t="shared" ca="1" si="56"/>
        <v>안 지정 캐릭터 PP 영웅등급</v>
      </c>
      <c r="N144">
        <f t="shared" ca="1" si="57"/>
        <v>64943</v>
      </c>
      <c r="O144">
        <f t="shared" ca="1" si="58"/>
        <v>10</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3000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126</v>
      </c>
      <c r="Z144">
        <v>1100</v>
      </c>
      <c r="AA144" t="str">
        <f t="shared" ca="1" si="60"/>
        <v>uph</v>
      </c>
      <c r="AB144" t="s">
        <v>91</v>
      </c>
      <c r="AC144">
        <v>33450</v>
      </c>
      <c r="AD144">
        <v>11</v>
      </c>
      <c r="AE144" t="s">
        <v>126</v>
      </c>
      <c r="AG144">
        <v>3300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v>
      </c>
      <c r="AN144" t="str">
        <f t="shared" ca="1" si="64"/>
        <v>{"dy":15,"sl":2,"tp":"uph","vl":"33450","cn":11,"pt":"GO","pr":3300}</v>
      </c>
    </row>
    <row r="145" spans="1:40">
      <c r="A145">
        <v>15</v>
      </c>
      <c r="B145">
        <v>3</v>
      </c>
      <c r="C145">
        <f t="shared" si="55"/>
        <v>0</v>
      </c>
      <c r="D145">
        <f t="shared" ca="1" si="66"/>
        <v>0.90858753799616676</v>
      </c>
      <c r="E145">
        <f t="shared" ca="1" si="66"/>
        <v>0.84816985211983376</v>
      </c>
      <c r="F145">
        <f t="shared" ca="1" si="66"/>
        <v>0.52697981162946417</v>
      </c>
      <c r="G145">
        <f t="shared" ca="1" si="66"/>
        <v>0.21841032127316873</v>
      </c>
      <c r="H145">
        <f t="shared" ca="1" si="66"/>
        <v>0.39729816282457364</v>
      </c>
      <c r="I145">
        <f t="shared" ca="1" si="66"/>
        <v>0.31210576225091113</v>
      </c>
      <c r="M145" t="str">
        <f t="shared" ca="1" si="56"/>
        <v>안 지정 캐릭터 PP 일반등급</v>
      </c>
      <c r="N145">
        <f t="shared" ca="1" si="57"/>
        <v>84816</v>
      </c>
      <c r="O145">
        <f t="shared" ca="1" si="58"/>
        <v>13</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3900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126</v>
      </c>
      <c r="Z145">
        <v>1400</v>
      </c>
      <c r="AA145" t="str">
        <f t="shared" ca="1" si="60"/>
        <v>upn</v>
      </c>
      <c r="AB145" t="s">
        <v>92</v>
      </c>
      <c r="AC145">
        <v>84704</v>
      </c>
      <c r="AD145">
        <v>14</v>
      </c>
      <c r="AE145" t="s">
        <v>126</v>
      </c>
      <c r="AG145">
        <v>4200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v>
      </c>
      <c r="AN145" t="str">
        <f t="shared" ca="1" si="64"/>
        <v>{"dy":15,"sl":3,"tp":"upn","vl":"84704","cn":14,"pt":"GO","pr":4200}</v>
      </c>
    </row>
    <row r="146" spans="1:40">
      <c r="A146">
        <v>15</v>
      </c>
      <c r="B146">
        <v>4</v>
      </c>
      <c r="C146">
        <f t="shared" si="55"/>
        <v>0</v>
      </c>
      <c r="D146">
        <f t="shared" ca="1" si="66"/>
        <v>0.96092823547502804</v>
      </c>
      <c r="E146">
        <f t="shared" ca="1" si="66"/>
        <v>0.64789782822800179</v>
      </c>
      <c r="F146">
        <f t="shared" ca="1" si="66"/>
        <v>0.80665601431255129</v>
      </c>
      <c r="G146">
        <f t="shared" ca="1" si="66"/>
        <v>0.70901980693366273</v>
      </c>
      <c r="H146">
        <f t="shared" ca="1" si="66"/>
        <v>5.4855168257502696E-3</v>
      </c>
      <c r="I146">
        <f t="shared" ca="1" si="66"/>
        <v>0.68347748896960592</v>
      </c>
      <c r="M146" t="str">
        <f t="shared" ca="1" si="56"/>
        <v>안 지정 캐릭터 PP 일반등급</v>
      </c>
      <c r="N146">
        <f t="shared" ca="1" si="57"/>
        <v>64789</v>
      </c>
      <c r="O146">
        <f t="shared" ca="1" si="58"/>
        <v>10</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3000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126</v>
      </c>
      <c r="Z146">
        <v>1000</v>
      </c>
      <c r="AA146" t="str">
        <f t="shared" ca="1" si="60"/>
        <v>upn</v>
      </c>
      <c r="AB146" t="s">
        <v>92</v>
      </c>
      <c r="AC146">
        <v>20169</v>
      </c>
      <c r="AD146">
        <v>10</v>
      </c>
      <c r="AE146" t="s">
        <v>126</v>
      </c>
      <c r="AG146">
        <v>3000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v>
      </c>
      <c r="AN146" t="str">
        <f t="shared" ca="1" si="64"/>
        <v>{"dy":15,"sl":4,"tp":"upn","vl":"20169","cn":10,"pt":"GO","pr":3000}</v>
      </c>
    </row>
    <row r="147" spans="1:40">
      <c r="A147">
        <v>15</v>
      </c>
      <c r="B147">
        <v>5</v>
      </c>
      <c r="C147">
        <f t="shared" si="55"/>
        <v>0</v>
      </c>
      <c r="D147">
        <f t="shared" ca="1" si="66"/>
        <v>0.99106900287545618</v>
      </c>
      <c r="E147">
        <f t="shared" ca="1" si="66"/>
        <v>0.51055895782580052</v>
      </c>
      <c r="F147">
        <f t="shared" ca="1" si="66"/>
        <v>0.81490592020052866</v>
      </c>
      <c r="G147">
        <f t="shared" ca="1" si="66"/>
        <v>0.83372969140070319</v>
      </c>
      <c r="H147">
        <f t="shared" ca="1" si="66"/>
        <v>0.70689847272757533</v>
      </c>
      <c r="I147">
        <f t="shared" ca="1" si="66"/>
        <v>0.74286888030245413</v>
      </c>
      <c r="M147" t="str">
        <f t="shared" ca="1" si="56"/>
        <v>안 지정 캐릭터 PP 일반등급</v>
      </c>
      <c r="N147">
        <f t="shared" ca="1" si="57"/>
        <v>51055</v>
      </c>
      <c r="O147">
        <f t="shared" ca="1" si="58"/>
        <v>9</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2700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82</v>
      </c>
      <c r="V147" t="s">
        <v>280</v>
      </c>
      <c r="W147">
        <v>1</v>
      </c>
      <c r="X147" t="s">
        <v>126</v>
      </c>
      <c r="Z147">
        <v>3300</v>
      </c>
      <c r="AA147" t="str">
        <f t="shared" ca="1" si="60"/>
        <v>fe</v>
      </c>
      <c r="AB147" t="s">
        <v>82</v>
      </c>
      <c r="AC147" t="s">
        <v>280</v>
      </c>
      <c r="AD147">
        <v>1</v>
      </c>
      <c r="AE147" t="s">
        <v>126</v>
      </c>
      <c r="AG147">
        <v>3300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T75식 레이피어</v>
      </c>
      <c r="AL147">
        <v>1</v>
      </c>
      <c r="AM14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v>
      </c>
      <c r="AN147" t="str">
        <f t="shared" ca="1" si="64"/>
        <v>{"dy":15,"sl":5,"tp":"fe","vl":"Equip5202","cn":1,"pt":"GO","pr":3300}</v>
      </c>
    </row>
    <row r="148" spans="1:40">
      <c r="A148">
        <v>15</v>
      </c>
      <c r="B148">
        <v>6</v>
      </c>
      <c r="C148">
        <f t="shared" si="55"/>
        <v>0</v>
      </c>
      <c r="D148">
        <f t="shared" ca="1" si="66"/>
        <v>0.1520592530476419</v>
      </c>
      <c r="E148">
        <f t="shared" ca="1" si="66"/>
        <v>0.71210827205070637</v>
      </c>
      <c r="F148">
        <f t="shared" ca="1" si="66"/>
        <v>0.10427031924005759</v>
      </c>
      <c r="G148">
        <f t="shared" ca="1" si="66"/>
        <v>0.27801127623476518</v>
      </c>
      <c r="H148">
        <f t="shared" ca="1" si="66"/>
        <v>0.38430052552107286</v>
      </c>
      <c r="I148">
        <f t="shared" ca="1" si="66"/>
        <v>6.7461031264143489E-2</v>
      </c>
      <c r="M148" t="str">
        <f t="shared" ca="1" si="56"/>
        <v>지정 장비</v>
      </c>
      <c r="N148" t="str">
        <f t="shared" ca="1" si="57"/>
        <v>Equip7001</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1700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82</v>
      </c>
      <c r="V148" t="s">
        <v>186</v>
      </c>
      <c r="W148">
        <v>1</v>
      </c>
      <c r="X148" t="s">
        <v>126</v>
      </c>
      <c r="Z148">
        <v>7600</v>
      </c>
      <c r="AA148" t="str">
        <f t="shared" ca="1" si="60"/>
        <v>fe</v>
      </c>
      <c r="AB148" t="s">
        <v>82</v>
      </c>
      <c r="AC148" t="s">
        <v>186</v>
      </c>
      <c r="AD148">
        <v>1</v>
      </c>
      <c r="AE148" t="s">
        <v>126</v>
      </c>
      <c r="AG148">
        <v>7600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흑진주 칼날</v>
      </c>
      <c r="AL148">
        <v>1</v>
      </c>
      <c r="AM14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v>
      </c>
      <c r="AN148" t="str">
        <f t="shared" ca="1" si="64"/>
        <v>{"dy":15,"sl":6,"tp":"fe","vl":"Equip1302","cn":1,"pt":"GO","pr":7600}</v>
      </c>
    </row>
    <row r="149" spans="1:40">
      <c r="A149">
        <v>15</v>
      </c>
      <c r="B149">
        <v>7</v>
      </c>
      <c r="C149">
        <f t="shared" si="55"/>
        <v>0</v>
      </c>
      <c r="D149">
        <f t="shared" ca="1" si="66"/>
        <v>0.60913419944826053</v>
      </c>
      <c r="E149">
        <f t="shared" ca="1" si="66"/>
        <v>0.37594356672129503</v>
      </c>
      <c r="F149">
        <f t="shared" ca="1" si="66"/>
        <v>7.8426599431913879E-2</v>
      </c>
      <c r="G149">
        <f t="shared" ca="1" si="66"/>
        <v>0.23753522046849274</v>
      </c>
      <c r="H149">
        <f t="shared" ca="1" si="66"/>
        <v>0.49337597781467712</v>
      </c>
      <c r="I149">
        <f t="shared" ca="1" si="66"/>
        <v>0.99233292752525415</v>
      </c>
      <c r="M149" t="str">
        <f t="shared" ca="1" si="56"/>
        <v>지정 장비</v>
      </c>
      <c r="N149" t="str">
        <f t="shared" ca="1" si="57"/>
        <v>Equip4102</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1500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82</v>
      </c>
      <c r="V149" t="s">
        <v>182</v>
      </c>
      <c r="W149">
        <v>1</v>
      </c>
      <c r="X149" t="s">
        <v>126</v>
      </c>
      <c r="Z149">
        <v>5100</v>
      </c>
      <c r="AA149" t="str">
        <f t="shared" ca="1" si="60"/>
        <v>fe</v>
      </c>
      <c r="AB149" t="s">
        <v>82</v>
      </c>
      <c r="AC149" t="s">
        <v>182</v>
      </c>
      <c r="AD149">
        <v>1</v>
      </c>
      <c r="AE149" t="s">
        <v>126</v>
      </c>
      <c r="AG149">
        <v>5100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으깨어 부수는 자</v>
      </c>
      <c r="AL149">
        <v>1</v>
      </c>
      <c r="AM14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v>
      </c>
      <c r="AN149" t="str">
        <f t="shared" ca="1" si="64"/>
        <v>{"dy":15,"sl":7,"tp":"fe","vl":"Equip8002","cn":1,"pt":"GO","pr":5100}</v>
      </c>
    </row>
    <row r="150" spans="1:40">
      <c r="A150">
        <v>15</v>
      </c>
      <c r="B150">
        <v>8</v>
      </c>
      <c r="C150">
        <f t="shared" si="55"/>
        <v>0</v>
      </c>
      <c r="D150">
        <f t="shared" ca="1" si="66"/>
        <v>0.75564332006430102</v>
      </c>
      <c r="E150">
        <f t="shared" ca="1" si="66"/>
        <v>0.70623473883133414</v>
      </c>
      <c r="F150">
        <f t="shared" ca="1" si="66"/>
        <v>0.98187081568757473</v>
      </c>
      <c r="G150">
        <f t="shared" ca="1" si="66"/>
        <v>0.34274717426047796</v>
      </c>
      <c r="H150">
        <f t="shared" ca="1" si="66"/>
        <v>0.153980744586657</v>
      </c>
      <c r="I150">
        <f t="shared" ca="1" si="66"/>
        <v>0.44573880833043611</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v>
      </c>
      <c r="AN150" t="str">
        <f t="shared" ca="1" si="64"/>
        <v>{"dy":15,"sl":8}</v>
      </c>
    </row>
    <row r="151" spans="1:40">
      <c r="A151">
        <v>15</v>
      </c>
      <c r="B151">
        <v>9</v>
      </c>
      <c r="C151">
        <f t="shared" si="55"/>
        <v>0</v>
      </c>
      <c r="D151">
        <f t="shared" ca="1" si="66"/>
        <v>0.8484999675668885</v>
      </c>
      <c r="E151">
        <f t="shared" ca="1" si="66"/>
        <v>0.57541701787326593</v>
      </c>
      <c r="F151">
        <f t="shared" ca="1" si="66"/>
        <v>0.37070759382844809</v>
      </c>
      <c r="G151">
        <f t="shared" ca="1" si="66"/>
        <v>0.59634228110772436</v>
      </c>
      <c r="H151">
        <f t="shared" ca="1" si="66"/>
        <v>0.79708968775208044</v>
      </c>
      <c r="I151">
        <f t="shared" ca="1" si="66"/>
        <v>0.1429331570189355</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v>
      </c>
      <c r="AN151" t="str">
        <f t="shared" ca="1" si="64"/>
        <v>{"dy":15,"sl":9}</v>
      </c>
    </row>
    <row r="152" spans="1:40">
      <c r="A152">
        <v>16</v>
      </c>
      <c r="B152">
        <v>0</v>
      </c>
      <c r="C152">
        <f t="shared" si="55"/>
        <v>0</v>
      </c>
      <c r="D152">
        <f t="shared" ref="D152:I161" ca="1" si="67">RAND()</f>
        <v>0.91587173103750696</v>
      </c>
      <c r="E152">
        <f t="shared" ca="1" si="67"/>
        <v>0.99899088405280845</v>
      </c>
      <c r="F152">
        <f t="shared" ca="1" si="67"/>
        <v>7.4517944911345779E-2</v>
      </c>
      <c r="G152">
        <f t="shared" ca="1" si="67"/>
        <v>0.49921496113009323</v>
      </c>
      <c r="H152">
        <f t="shared" ca="1" si="67"/>
        <v>0.33376784527148928</v>
      </c>
      <c r="I152">
        <f t="shared" ca="1" si="67"/>
        <v>6.4139021807287699E-2</v>
      </c>
      <c r="M152" t="str">
        <f t="shared" ca="1" si="56"/>
        <v>캐릭터 상자 일반등급</v>
      </c>
      <c r="N152" t="str">
        <f t="shared" ca="1" si="57"/>
        <v>삭제</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29</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82</v>
      </c>
      <c r="V152" t="s">
        <v>207</v>
      </c>
      <c r="W152">
        <v>1</v>
      </c>
      <c r="X152" t="s">
        <v>126</v>
      </c>
      <c r="Z152">
        <v>3400</v>
      </c>
      <c r="AA152" t="str">
        <f t="shared" ca="1" si="60"/>
        <v>fe</v>
      </c>
      <c r="AB152" t="s">
        <v>82</v>
      </c>
      <c r="AC152" t="s">
        <v>207</v>
      </c>
      <c r="AD152">
        <v>1</v>
      </c>
      <c r="AE152" t="s">
        <v>126</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야만인의 분노</v>
      </c>
      <c r="AL152">
        <v>1</v>
      </c>
      <c r="AM15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v>
      </c>
      <c r="AN152" t="str">
        <f t="shared" ca="1" si="64"/>
        <v>{"dy":16,"sl":0,"tp":"fe","vl":"Equip0201","cn":1,"pt":"GO","pr":3400}</v>
      </c>
    </row>
    <row r="153" spans="1:40">
      <c r="A153">
        <v>16</v>
      </c>
      <c r="B153">
        <v>1</v>
      </c>
      <c r="C153">
        <f t="shared" si="55"/>
        <v>0</v>
      </c>
      <c r="D153">
        <f t="shared" ca="1" si="67"/>
        <v>0.1474192881962697</v>
      </c>
      <c r="E153">
        <f t="shared" ca="1" si="67"/>
        <v>0.7040553032900736</v>
      </c>
      <c r="F153">
        <f t="shared" ca="1" si="67"/>
        <v>0.14459162686198856</v>
      </c>
      <c r="G153">
        <f t="shared" ca="1" si="67"/>
        <v>0.35789502457935574</v>
      </c>
      <c r="H153">
        <f t="shared" ca="1" si="67"/>
        <v>0.78038763490853502</v>
      </c>
      <c r="I153">
        <f t="shared" ca="1" si="67"/>
        <v>2.0947524263934425E-2</v>
      </c>
      <c r="M153" t="str">
        <f t="shared" ca="1" si="56"/>
        <v>지정 장비</v>
      </c>
      <c r="N153" t="str">
        <f t="shared" ca="1" si="57"/>
        <v>Equip6101</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3100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82</v>
      </c>
      <c r="V153" t="s">
        <v>179</v>
      </c>
      <c r="W153">
        <v>1</v>
      </c>
      <c r="X153" t="s">
        <v>126</v>
      </c>
      <c r="Z153">
        <v>1200</v>
      </c>
      <c r="AA153" t="str">
        <f t="shared" ca="1" si="60"/>
        <v>fe</v>
      </c>
      <c r="AB153" t="s">
        <v>82</v>
      </c>
      <c r="AC153" t="s">
        <v>179</v>
      </c>
      <c r="AD153">
        <v>1</v>
      </c>
      <c r="AE153" t="s">
        <v>126</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v>
      </c>
      <c r="AN153" t="str">
        <f t="shared" ca="1" si="64"/>
        <v>{"dy":16,"sl":1,"tp":"fe","vl":"Equip3102","cn":1,"pt":"GO","pr":1200}</v>
      </c>
    </row>
    <row r="154" spans="1:40">
      <c r="A154">
        <v>16</v>
      </c>
      <c r="B154">
        <v>2</v>
      </c>
      <c r="C154">
        <f t="shared" si="55"/>
        <v>0</v>
      </c>
      <c r="D154">
        <f t="shared" ca="1" si="67"/>
        <v>0.78218240603885358</v>
      </c>
      <c r="E154">
        <f t="shared" ca="1" si="67"/>
        <v>0.67140768443635679</v>
      </c>
      <c r="F154">
        <f t="shared" ca="1" si="67"/>
        <v>0.88214353221187503</v>
      </c>
      <c r="G154">
        <f t="shared" ca="1" si="67"/>
        <v>0.96850134033737334</v>
      </c>
      <c r="H154">
        <f t="shared" ca="1" si="67"/>
        <v>0.22470016588279873</v>
      </c>
      <c r="I154">
        <f t="shared" ca="1" si="67"/>
        <v>0.66683570459138519</v>
      </c>
      <c r="M154" t="str">
        <f t="shared" ca="1" si="56"/>
        <v>안 지정 캐릭터 PP 영웅등급</v>
      </c>
      <c r="N154">
        <f t="shared" ca="1" si="57"/>
        <v>67140</v>
      </c>
      <c r="O154">
        <f t="shared" ca="1" si="58"/>
        <v>11</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3300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126</v>
      </c>
      <c r="Z154">
        <v>900</v>
      </c>
      <c r="AA154" t="str">
        <f t="shared" ca="1" si="60"/>
        <v>uph</v>
      </c>
      <c r="AB154" t="s">
        <v>91</v>
      </c>
      <c r="AC154">
        <v>11315</v>
      </c>
      <c r="AD154">
        <v>9</v>
      </c>
      <c r="AE154" t="s">
        <v>126</v>
      </c>
      <c r="AG154">
        <v>2700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v>
      </c>
      <c r="AN154" t="str">
        <f t="shared" ca="1" si="64"/>
        <v>{"dy":16,"sl":2,"tp":"uph","vl":"11315","cn":9,"pt":"GO","pr":2700}</v>
      </c>
    </row>
    <row r="155" spans="1:40">
      <c r="A155">
        <v>16</v>
      </c>
      <c r="B155">
        <v>3</v>
      </c>
      <c r="C155">
        <f t="shared" si="55"/>
        <v>0</v>
      </c>
      <c r="D155">
        <f t="shared" ca="1" si="67"/>
        <v>0.66745555142479362</v>
      </c>
      <c r="E155">
        <f t="shared" ca="1" si="67"/>
        <v>1.4507225669876722E-2</v>
      </c>
      <c r="F155">
        <f t="shared" ca="1" si="67"/>
        <v>0.49681238511651371</v>
      </c>
      <c r="G155">
        <f t="shared" ca="1" si="67"/>
        <v>5.0387789257937965E-2</v>
      </c>
      <c r="H155">
        <f t="shared" ca="1" si="67"/>
        <v>0.34499800067200603</v>
      </c>
      <c r="I155">
        <f t="shared" ca="1" si="67"/>
        <v>0.88460441198020512</v>
      </c>
      <c r="M155" t="str">
        <f t="shared" ca="1" si="56"/>
        <v>안 지정 캐릭터 PP 일반등급</v>
      </c>
      <c r="N155">
        <f t="shared" ca="1" si="57"/>
        <v>1450</v>
      </c>
      <c r="O155">
        <f t="shared" ca="1" si="58"/>
        <v>3</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900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126</v>
      </c>
      <c r="Z155">
        <v>1400</v>
      </c>
      <c r="AA155" t="str">
        <f t="shared" ca="1" si="60"/>
        <v>uph</v>
      </c>
      <c r="AB155" t="s">
        <v>91</v>
      </c>
      <c r="AC155">
        <v>85863</v>
      </c>
      <c r="AD155">
        <v>14</v>
      </c>
      <c r="AE155" t="s">
        <v>126</v>
      </c>
      <c r="AG155">
        <v>4200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v>
      </c>
      <c r="AN155" t="str">
        <f t="shared" ca="1" si="64"/>
        <v>{"dy":16,"sl":3,"tp":"uph","vl":"85863","cn":14,"pt":"GO","pr":4200}</v>
      </c>
    </row>
    <row r="156" spans="1:40">
      <c r="A156">
        <v>16</v>
      </c>
      <c r="B156">
        <v>4</v>
      </c>
      <c r="C156">
        <f t="shared" si="55"/>
        <v>0</v>
      </c>
      <c r="D156">
        <f t="shared" ca="1" si="67"/>
        <v>0.45396006155244406</v>
      </c>
      <c r="E156">
        <f t="shared" ca="1" si="67"/>
        <v>0.69110544469417623</v>
      </c>
      <c r="F156">
        <f t="shared" ca="1" si="67"/>
        <v>0.34372427756086232</v>
      </c>
      <c r="G156">
        <f t="shared" ca="1" si="67"/>
        <v>0.90803096595572785</v>
      </c>
      <c r="H156">
        <f t="shared" ca="1" si="67"/>
        <v>0.87702017884482464</v>
      </c>
      <c r="I156">
        <f t="shared" ca="1" si="67"/>
        <v>1.7030050319385759E-2</v>
      </c>
      <c r="M156" t="str">
        <f t="shared" ca="1" si="56"/>
        <v>안 지정 캐릭터 PP 일반등급</v>
      </c>
      <c r="N156">
        <f t="shared" ca="1" si="57"/>
        <v>69110</v>
      </c>
      <c r="O156">
        <f t="shared" ca="1" si="58"/>
        <v>11</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3300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126</v>
      </c>
      <c r="Z156">
        <v>1400</v>
      </c>
      <c r="AA156" t="str">
        <f t="shared" ca="1" si="60"/>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v>
      </c>
      <c r="AN156" t="str">
        <f t="shared" ca="1" si="64"/>
        <v>{"dy":16,"sl":4,"tp":"upn","vl":"83631","cn":14,"pt":"GO","pr":4200}</v>
      </c>
    </row>
    <row r="157" spans="1:40">
      <c r="A157">
        <v>16</v>
      </c>
      <c r="B157">
        <v>5</v>
      </c>
      <c r="C157">
        <f t="shared" si="55"/>
        <v>0</v>
      </c>
      <c r="D157">
        <f t="shared" ca="1" si="67"/>
        <v>0.90117338507919653</v>
      </c>
      <c r="E157">
        <f t="shared" ca="1" si="67"/>
        <v>0.48918420161819376</v>
      </c>
      <c r="F157">
        <f t="shared" ca="1" si="67"/>
        <v>0.79299152828392794</v>
      </c>
      <c r="G157">
        <f t="shared" ca="1" si="67"/>
        <v>0.60647331532712345</v>
      </c>
      <c r="H157">
        <f t="shared" ca="1" si="67"/>
        <v>0.72877101726636273</v>
      </c>
      <c r="I157">
        <f t="shared" ca="1" si="67"/>
        <v>0.17117818857981648</v>
      </c>
      <c r="M157" t="str">
        <f t="shared" ca="1" si="56"/>
        <v>안 지정 캐릭터 PP 일반등급</v>
      </c>
      <c r="N157">
        <f t="shared" ca="1" si="57"/>
        <v>48918</v>
      </c>
      <c r="O157">
        <f t="shared" ca="1" si="58"/>
        <v>8</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2400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82</v>
      </c>
      <c r="V157" t="s">
        <v>190</v>
      </c>
      <c r="W157">
        <v>1</v>
      </c>
      <c r="X157" t="s">
        <v>126</v>
      </c>
      <c r="Z157">
        <v>7900</v>
      </c>
      <c r="AA157" t="str">
        <f t="shared" ca="1" si="60"/>
        <v>fe</v>
      </c>
      <c r="AB157" t="s">
        <v>82</v>
      </c>
      <c r="AC157" t="s">
        <v>190</v>
      </c>
      <c r="AD157">
        <v>1</v>
      </c>
      <c r="AE157" t="s">
        <v>126</v>
      </c>
      <c r="AG157">
        <v>7900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스톤 버스터</v>
      </c>
      <c r="AL157">
        <v>1</v>
      </c>
      <c r="AM15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v>
      </c>
      <c r="AN157" t="str">
        <f t="shared" ca="1" si="64"/>
        <v>{"dy":16,"sl":5,"tp":"fe","vl":"Equip8101","cn":1,"pt":"GO","pr":7900}</v>
      </c>
    </row>
    <row r="158" spans="1:40">
      <c r="A158">
        <v>16</v>
      </c>
      <c r="B158">
        <v>6</v>
      </c>
      <c r="C158">
        <f t="shared" si="55"/>
        <v>0</v>
      </c>
      <c r="D158">
        <f t="shared" ca="1" si="67"/>
        <v>0.68246401010051905</v>
      </c>
      <c r="E158">
        <f t="shared" ca="1" si="67"/>
        <v>0.12190050391613239</v>
      </c>
      <c r="F158">
        <f t="shared" ca="1" si="67"/>
        <v>0.12180082992079011</v>
      </c>
      <c r="G158">
        <f t="shared" ca="1" si="67"/>
        <v>0.6913036409534421</v>
      </c>
      <c r="H158">
        <f t="shared" ca="1" si="67"/>
        <v>0.22656957030357183</v>
      </c>
      <c r="I158">
        <f t="shared" ca="1" si="67"/>
        <v>0.59310089511297837</v>
      </c>
      <c r="M158" t="str">
        <f t="shared" ca="1" si="56"/>
        <v>지정 장비</v>
      </c>
      <c r="N158" t="str">
        <f t="shared" ca="1" si="57"/>
        <v>Equip1201</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3100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82</v>
      </c>
      <c r="V158" t="s">
        <v>194</v>
      </c>
      <c r="W158">
        <v>1</v>
      </c>
      <c r="X158" t="s">
        <v>126</v>
      </c>
      <c r="Z158">
        <v>2100</v>
      </c>
      <c r="AA158" t="str">
        <f t="shared" ca="1" si="60"/>
        <v>fe</v>
      </c>
      <c r="AB158" t="s">
        <v>82</v>
      </c>
      <c r="AC158" t="s">
        <v>194</v>
      </c>
      <c r="AD158">
        <v>1</v>
      </c>
      <c r="AE158" t="s">
        <v>126</v>
      </c>
      <c r="AG158">
        <v>2100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까마귀 리볼버</v>
      </c>
      <c r="AL158">
        <v>1</v>
      </c>
      <c r="AM15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v>
      </c>
      <c r="AN158" t="str">
        <f t="shared" ca="1" si="64"/>
        <v>{"dy":16,"sl":6,"tp":"fe","vl":"Equip6001","cn":1,"pt":"GO","pr":2100}</v>
      </c>
    </row>
    <row r="159" spans="1:40">
      <c r="A159">
        <v>16</v>
      </c>
      <c r="B159">
        <v>7</v>
      </c>
      <c r="C159">
        <f t="shared" si="55"/>
        <v>0</v>
      </c>
      <c r="D159">
        <f t="shared" ca="1" si="67"/>
        <v>0.14958036621907067</v>
      </c>
      <c r="E159">
        <f t="shared" ca="1" si="67"/>
        <v>0.84035486299001028</v>
      </c>
      <c r="F159">
        <f t="shared" ca="1" si="67"/>
        <v>0.73545890936786218</v>
      </c>
      <c r="G159">
        <f t="shared" ca="1" si="67"/>
        <v>0.62980916496531536</v>
      </c>
      <c r="H159">
        <f t="shared" ca="1" si="67"/>
        <v>0.20662897210582298</v>
      </c>
      <c r="I159">
        <f t="shared" ca="1" si="67"/>
        <v>0.95397408982510268</v>
      </c>
      <c r="M159" t="str">
        <f t="shared" ca="1" si="56"/>
        <v>지정 장비</v>
      </c>
      <c r="N159" t="str">
        <f t="shared" ca="1" si="57"/>
        <v>Equip8201</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29900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82</v>
      </c>
      <c r="V159" t="s">
        <v>242</v>
      </c>
      <c r="W159">
        <v>1</v>
      </c>
      <c r="X159" t="s">
        <v>126</v>
      </c>
      <c r="Z159">
        <v>29300</v>
      </c>
      <c r="AA159" t="str">
        <f t="shared" ca="1" si="60"/>
        <v>fe</v>
      </c>
      <c r="AB159" t="s">
        <v>82</v>
      </c>
      <c r="AC159" t="s">
        <v>242</v>
      </c>
      <c r="AD159">
        <v>1</v>
      </c>
      <c r="AE159" t="s">
        <v>126</v>
      </c>
      <c r="AG159">
        <v>29300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스톰 브링어</v>
      </c>
      <c r="AL159">
        <v>1</v>
      </c>
      <c r="AM15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v>
      </c>
      <c r="AN159" t="str">
        <f t="shared" ca="1" si="64"/>
        <v>{"dy":16,"sl":7,"tp":"fe","vl":"Equip8202","cn":1,"pt":"GO","pr":29300}</v>
      </c>
    </row>
    <row r="160" spans="1:40">
      <c r="A160">
        <v>16</v>
      </c>
      <c r="B160">
        <v>8</v>
      </c>
      <c r="C160">
        <f t="shared" si="55"/>
        <v>0</v>
      </c>
      <c r="D160">
        <f t="shared" ca="1" si="67"/>
        <v>0.74310560550715166</v>
      </c>
      <c r="E160">
        <f t="shared" ca="1" si="67"/>
        <v>0.37381941609185187</v>
      </c>
      <c r="F160">
        <f t="shared" ca="1" si="67"/>
        <v>0.15516699121237221</v>
      </c>
      <c r="G160">
        <f t="shared" ca="1" si="67"/>
        <v>0.52195900759649794</v>
      </c>
      <c r="H160">
        <f t="shared" ca="1" si="67"/>
        <v>0.84366663085668425</v>
      </c>
      <c r="I160">
        <f t="shared" ca="1" si="67"/>
        <v>0.46086267925685986</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v>
      </c>
      <c r="AN160" t="str">
        <f t="shared" ca="1" si="64"/>
        <v>{"dy":16,"sl":8}</v>
      </c>
    </row>
    <row r="161" spans="1:40">
      <c r="A161">
        <v>16</v>
      </c>
      <c r="B161">
        <v>9</v>
      </c>
      <c r="C161">
        <f t="shared" si="55"/>
        <v>0</v>
      </c>
      <c r="D161">
        <f t="shared" ca="1" si="67"/>
        <v>0.66597630087676818</v>
      </c>
      <c r="E161">
        <f t="shared" ca="1" si="67"/>
        <v>0.85324883330924162</v>
      </c>
      <c r="F161">
        <f t="shared" ca="1" si="67"/>
        <v>0.19586503722378001</v>
      </c>
      <c r="G161">
        <f t="shared" ca="1" si="67"/>
        <v>0.3572078212501677</v>
      </c>
      <c r="H161">
        <f t="shared" ca="1" si="67"/>
        <v>0.27963256995186092</v>
      </c>
      <c r="I161">
        <f t="shared" ca="1" si="67"/>
        <v>0.79445614854419322</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v>
      </c>
      <c r="AN161" t="str">
        <f t="shared" ca="1" si="64"/>
        <v>{"dy":16,"sl":9}</v>
      </c>
    </row>
    <row r="162" spans="1:40">
      <c r="A162">
        <v>17</v>
      </c>
      <c r="B162">
        <v>0</v>
      </c>
      <c r="C162">
        <f t="shared" si="55"/>
        <v>0</v>
      </c>
      <c r="D162">
        <f t="shared" ref="D162:I171" ca="1" si="68">RAND()</f>
        <v>0.17526902423301327</v>
      </c>
      <c r="E162">
        <f t="shared" ca="1" si="68"/>
        <v>0.88486082939609934</v>
      </c>
      <c r="F162">
        <f t="shared" ca="1" si="68"/>
        <v>0.43261005511761363</v>
      </c>
      <c r="G162">
        <f t="shared" ca="1" si="68"/>
        <v>0.25677249344203401</v>
      </c>
      <c r="H162">
        <f t="shared" ca="1" si="68"/>
        <v>0.9585892940760582</v>
      </c>
      <c r="I162">
        <f t="shared" ca="1" si="68"/>
        <v>0.62409502834695918</v>
      </c>
      <c r="M162" t="str">
        <f t="shared" ca="1" si="56"/>
        <v>지정 장비</v>
      </c>
      <c r="N162" t="str">
        <f t="shared" ca="1" si="57"/>
        <v>Equip7302</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36</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82</v>
      </c>
      <c r="V162" t="s">
        <v>190</v>
      </c>
      <c r="W162">
        <v>1</v>
      </c>
      <c r="X162" t="s">
        <v>126</v>
      </c>
      <c r="Z162">
        <v>8300</v>
      </c>
      <c r="AA162" t="str">
        <f t="shared" ca="1" si="60"/>
        <v>fe</v>
      </c>
      <c r="AB162" t="s">
        <v>82</v>
      </c>
      <c r="AC162" t="s">
        <v>190</v>
      </c>
      <c r="AD162">
        <v>1</v>
      </c>
      <c r="AE162" t="s">
        <v>126</v>
      </c>
      <c r="AG162">
        <v>8300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스톤 버스터</v>
      </c>
      <c r="AL162">
        <v>1</v>
      </c>
      <c r="AM16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v>
      </c>
      <c r="AN162" t="str">
        <f t="shared" ca="1" si="64"/>
        <v>{"dy":17,"sl":0,"tp":"fe","vl":"Equip8101","cn":1,"pt":"GO","pr":8300}</v>
      </c>
    </row>
    <row r="163" spans="1:40">
      <c r="A163">
        <v>17</v>
      </c>
      <c r="B163">
        <v>1</v>
      </c>
      <c r="C163">
        <f t="shared" si="55"/>
        <v>0</v>
      </c>
      <c r="D163">
        <f t="shared" ca="1" si="68"/>
        <v>0.51838807776704277</v>
      </c>
      <c r="E163">
        <f t="shared" ca="1" si="68"/>
        <v>0.4443245384100607</v>
      </c>
      <c r="F163">
        <f t="shared" ca="1" si="68"/>
        <v>0.72940232183156239</v>
      </c>
      <c r="G163">
        <f t="shared" ca="1" si="68"/>
        <v>0.62918382790938421</v>
      </c>
      <c r="H163">
        <f t="shared" ca="1" si="68"/>
        <v>0.47898281985058178</v>
      </c>
      <c r="I163">
        <f t="shared" ca="1" si="68"/>
        <v>0.104691448196923</v>
      </c>
      <c r="M163" t="str">
        <f t="shared" ca="1" si="56"/>
        <v>지정 장비</v>
      </c>
      <c r="N163" t="str">
        <f t="shared" ca="1" si="57"/>
        <v>Equip3402</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27</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14</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전설</v>
      </c>
      <c r="U163" t="s">
        <v>82</v>
      </c>
      <c r="V163" t="s">
        <v>184</v>
      </c>
      <c r="W163">
        <v>1</v>
      </c>
      <c r="X163" t="s">
        <v>130</v>
      </c>
      <c r="Z163">
        <v>4</v>
      </c>
      <c r="AA163" t="str">
        <f t="shared" ca="1" si="60"/>
        <v>fe</v>
      </c>
      <c r="AB163" t="s">
        <v>82</v>
      </c>
      <c r="AC163" t="s">
        <v>184</v>
      </c>
      <c r="AD163">
        <v>1</v>
      </c>
      <c r="AE163" t="s">
        <v>130</v>
      </c>
      <c r="AG163">
        <v>4</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이중 날개 활</v>
      </c>
      <c r="AL163">
        <v>1</v>
      </c>
      <c r="AM16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v>
      </c>
      <c r="AN163" t="str">
        <f t="shared" ca="1" si="64"/>
        <v>{"dy":17,"sl":1,"tp":"fe","vl":"Equip2201","cn":1,"pt":"DI","pr":4}</v>
      </c>
    </row>
    <row r="164" spans="1:40">
      <c r="A164">
        <v>17</v>
      </c>
      <c r="B164">
        <v>2</v>
      </c>
      <c r="C164">
        <f t="shared" si="55"/>
        <v>0</v>
      </c>
      <c r="D164">
        <f t="shared" ca="1" si="68"/>
        <v>0.75757195342045047</v>
      </c>
      <c r="E164">
        <f t="shared" ca="1" si="68"/>
        <v>0.86238689690568071</v>
      </c>
      <c r="F164">
        <f t="shared" ca="1" si="68"/>
        <v>0.44329590288735787</v>
      </c>
      <c r="G164">
        <f t="shared" ca="1" si="68"/>
        <v>0.67163146692275355</v>
      </c>
      <c r="H164">
        <f t="shared" ca="1" si="68"/>
        <v>0.2827207571603767</v>
      </c>
      <c r="I164">
        <f t="shared" ca="1" si="68"/>
        <v>0.88086746711786557</v>
      </c>
      <c r="M164" t="str">
        <f t="shared" ca="1" si="56"/>
        <v>안 지정 캐릭터 PP 영웅등급</v>
      </c>
      <c r="N164">
        <f t="shared" ca="1" si="57"/>
        <v>86238</v>
      </c>
      <c r="O164">
        <f t="shared" ca="1" si="58"/>
        <v>13</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3900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126</v>
      </c>
      <c r="Z164">
        <v>1400</v>
      </c>
      <c r="AA164" t="str">
        <f t="shared" ca="1" si="60"/>
        <v>uph</v>
      </c>
      <c r="AB164" t="s">
        <v>91</v>
      </c>
      <c r="AC164">
        <v>86575</v>
      </c>
      <c r="AD164">
        <v>14</v>
      </c>
      <c r="AE164" t="s">
        <v>126</v>
      </c>
      <c r="AG164">
        <v>4200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v>
      </c>
      <c r="AN164" t="str">
        <f t="shared" ca="1" si="64"/>
        <v>{"dy":17,"sl":2,"tp":"uph","vl":"86575","cn":14,"pt":"GO","pr":4200}</v>
      </c>
    </row>
    <row r="165" spans="1:40">
      <c r="A165">
        <v>17</v>
      </c>
      <c r="B165">
        <v>3</v>
      </c>
      <c r="C165">
        <f t="shared" si="55"/>
        <v>0</v>
      </c>
      <c r="D165">
        <f t="shared" ca="1" si="68"/>
        <v>5.6226844304589796E-2</v>
      </c>
      <c r="E165">
        <f t="shared" ca="1" si="68"/>
        <v>0.57327819545831871</v>
      </c>
      <c r="F165">
        <f t="shared" ca="1" si="68"/>
        <v>0.5948263657422449</v>
      </c>
      <c r="G165">
        <f t="shared" ca="1" si="68"/>
        <v>0.1510452368709515</v>
      </c>
      <c r="H165">
        <f t="shared" ca="1" si="68"/>
        <v>0.70292107356611322</v>
      </c>
      <c r="I165">
        <f t="shared" ca="1" si="68"/>
        <v>0.59291953066517267</v>
      </c>
      <c r="M165" t="str">
        <f t="shared" ca="1" si="56"/>
        <v>안 지정 캐릭터 PP 영웅등급</v>
      </c>
      <c r="N165">
        <f t="shared" ca="1" si="57"/>
        <v>57327</v>
      </c>
      <c r="O165">
        <f t="shared" ca="1" si="58"/>
        <v>9</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2700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126</v>
      </c>
      <c r="Z165">
        <v>1000</v>
      </c>
      <c r="AA165" t="str">
        <f t="shared" ca="1" si="60"/>
        <v>upn</v>
      </c>
      <c r="AB165" t="s">
        <v>92</v>
      </c>
      <c r="AC165">
        <v>24840</v>
      </c>
      <c r="AD165">
        <v>10</v>
      </c>
      <c r="AE165" t="s">
        <v>126</v>
      </c>
      <c r="AG165">
        <v>3000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v>
      </c>
      <c r="AN165" t="str">
        <f t="shared" ca="1" si="64"/>
        <v>{"dy":17,"sl":3,"tp":"upn","vl":"24840","cn":10,"pt":"GO","pr":3000}</v>
      </c>
    </row>
    <row r="166" spans="1:40">
      <c r="A166">
        <v>17</v>
      </c>
      <c r="B166">
        <v>4</v>
      </c>
      <c r="C166">
        <f t="shared" si="55"/>
        <v>0</v>
      </c>
      <c r="D166">
        <f t="shared" ca="1" si="68"/>
        <v>0.24682389547301176</v>
      </c>
      <c r="E166">
        <f t="shared" ca="1" si="68"/>
        <v>0.1970594588959067</v>
      </c>
      <c r="F166">
        <f t="shared" ca="1" si="68"/>
        <v>0.97216288498911752</v>
      </c>
      <c r="G166">
        <f t="shared" ca="1" si="68"/>
        <v>0.54561569204529525</v>
      </c>
      <c r="H166">
        <f t="shared" ca="1" si="68"/>
        <v>0.29124437070282205</v>
      </c>
      <c r="I166">
        <f t="shared" ca="1" si="68"/>
        <v>0.68158971424930304</v>
      </c>
      <c r="M166" t="str">
        <f t="shared" ca="1" si="56"/>
        <v>안 지정 캐릭터 PP 일반등급</v>
      </c>
      <c r="N166">
        <f t="shared" ca="1" si="57"/>
        <v>19705</v>
      </c>
      <c r="O166">
        <f t="shared" ca="1" si="58"/>
        <v>5</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1500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126</v>
      </c>
      <c r="Z166">
        <v>900</v>
      </c>
      <c r="AA166" t="str">
        <f t="shared" ca="1" si="60"/>
        <v>upn</v>
      </c>
      <c r="AB166" t="s">
        <v>92</v>
      </c>
      <c r="AC166">
        <v>10498</v>
      </c>
      <c r="AD166">
        <v>9</v>
      </c>
      <c r="AE166" t="s">
        <v>126</v>
      </c>
      <c r="AG166">
        <v>2700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v>
      </c>
      <c r="AN166" t="str">
        <f t="shared" ca="1" si="64"/>
        <v>{"dy":17,"sl":4,"tp":"upn","vl":"10498","cn":9,"pt":"GO","pr":2700}</v>
      </c>
    </row>
    <row r="167" spans="1:40">
      <c r="A167">
        <v>17</v>
      </c>
      <c r="B167">
        <v>5</v>
      </c>
      <c r="C167">
        <f t="shared" si="55"/>
        <v>0</v>
      </c>
      <c r="D167">
        <f t="shared" ca="1" si="68"/>
        <v>0.79781877836822368</v>
      </c>
      <c r="E167">
        <f t="shared" ca="1" si="68"/>
        <v>0.19393367191440092</v>
      </c>
      <c r="F167">
        <f t="shared" ca="1" si="68"/>
        <v>0.39469135720091186</v>
      </c>
      <c r="G167">
        <f t="shared" ca="1" si="68"/>
        <v>0.4447718578001455</v>
      </c>
      <c r="H167">
        <f t="shared" ca="1" si="68"/>
        <v>0.98077573998006351</v>
      </c>
      <c r="I167">
        <f t="shared" ca="1" si="68"/>
        <v>0.12087932745035768</v>
      </c>
      <c r="M167" t="str">
        <f t="shared" ca="1" si="56"/>
        <v>안 지정 캐릭터 PP 일반등급</v>
      </c>
      <c r="N167">
        <f t="shared" ca="1" si="57"/>
        <v>19393</v>
      </c>
      <c r="O167">
        <f t="shared" ca="1" si="58"/>
        <v>5</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1500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82</v>
      </c>
      <c r="V167" t="s">
        <v>208</v>
      </c>
      <c r="W167">
        <v>1</v>
      </c>
      <c r="X167" t="s">
        <v>126</v>
      </c>
      <c r="Z167">
        <v>3100</v>
      </c>
      <c r="AA167" t="str">
        <f t="shared" ca="1" si="60"/>
        <v>fe</v>
      </c>
      <c r="AB167" t="s">
        <v>82</v>
      </c>
      <c r="AC167" t="s">
        <v>208</v>
      </c>
      <c r="AD167">
        <v>1</v>
      </c>
      <c r="AE167" t="s">
        <v>126</v>
      </c>
      <c r="AG167">
        <v>3100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스켈레톤 쉴드</v>
      </c>
      <c r="AL167">
        <v>1</v>
      </c>
      <c r="AM16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v>
      </c>
      <c r="AN167" t="str">
        <f t="shared" ca="1" si="64"/>
        <v>{"dy":17,"sl":5,"tp":"fe","vl":"Equip7102","cn":1,"pt":"GO","pr":3100}</v>
      </c>
    </row>
    <row r="168" spans="1:40">
      <c r="A168">
        <v>17</v>
      </c>
      <c r="B168">
        <v>6</v>
      </c>
      <c r="C168">
        <f t="shared" si="55"/>
        <v>0</v>
      </c>
      <c r="D168">
        <f t="shared" ca="1" si="68"/>
        <v>9.8163010026470765E-2</v>
      </c>
      <c r="E168">
        <f t="shared" ca="1" si="68"/>
        <v>0.70032223098655588</v>
      </c>
      <c r="F168">
        <f t="shared" ca="1" si="68"/>
        <v>0.86331561139213253</v>
      </c>
      <c r="G168">
        <f t="shared" ca="1" si="68"/>
        <v>5.5705917726083909E-2</v>
      </c>
      <c r="H168">
        <f t="shared" ca="1" si="68"/>
        <v>0.2849029916280742</v>
      </c>
      <c r="I168">
        <f t="shared" ca="1" si="68"/>
        <v>0.3180502983038338</v>
      </c>
      <c r="M168" t="str">
        <f t="shared" ca="1" si="56"/>
        <v>지정 장비</v>
      </c>
      <c r="N168" t="str">
        <f t="shared" ca="1" si="57"/>
        <v>Equip7001</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1900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82</v>
      </c>
      <c r="V168" t="s">
        <v>183</v>
      </c>
      <c r="W168">
        <v>1</v>
      </c>
      <c r="X168" t="s">
        <v>130</v>
      </c>
      <c r="Z168">
        <v>14</v>
      </c>
      <c r="AA168" t="str">
        <f t="shared" ca="1" si="60"/>
        <v>fe</v>
      </c>
      <c r="AB168" t="s">
        <v>82</v>
      </c>
      <c r="AC168" t="s">
        <v>183</v>
      </c>
      <c r="AD168">
        <v>1</v>
      </c>
      <c r="AE168" t="s">
        <v>130</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v>
      </c>
      <c r="AN168" t="str">
        <f t="shared" ca="1" si="64"/>
        <v>{"dy":17,"sl":6,"tp":"fe","vl":"Equip7201","cn":1,"pt":"DI","pr":14}</v>
      </c>
    </row>
    <row r="169" spans="1:40">
      <c r="A169">
        <v>17</v>
      </c>
      <c r="B169">
        <v>7</v>
      </c>
      <c r="C169">
        <f t="shared" si="55"/>
        <v>0</v>
      </c>
      <c r="D169">
        <f t="shared" ca="1" si="68"/>
        <v>0.62765979177449038</v>
      </c>
      <c r="E169">
        <f t="shared" ca="1" si="68"/>
        <v>0.37042030391200986</v>
      </c>
      <c r="F169">
        <f t="shared" ca="1" si="68"/>
        <v>0.27660717883835406</v>
      </c>
      <c r="G169">
        <f t="shared" ca="1" si="68"/>
        <v>0.67278694937890571</v>
      </c>
      <c r="H169">
        <f t="shared" ca="1" si="68"/>
        <v>0.5065833706645293</v>
      </c>
      <c r="I169">
        <f t="shared" ca="1" si="68"/>
        <v>0.26399693728603268</v>
      </c>
      <c r="M169" t="str">
        <f t="shared" ca="1" si="56"/>
        <v>지정 장비</v>
      </c>
      <c r="N169" t="str">
        <f t="shared" ca="1" si="57"/>
        <v>Equip4102</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1100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82</v>
      </c>
      <c r="V169" t="s">
        <v>114</v>
      </c>
      <c r="W169">
        <v>1</v>
      </c>
      <c r="X169" t="s">
        <v>126</v>
      </c>
      <c r="Z169">
        <v>1000</v>
      </c>
      <c r="AA169" t="str">
        <f t="shared" ca="1" si="60"/>
        <v>fe</v>
      </c>
      <c r="AB169" t="s">
        <v>82</v>
      </c>
      <c r="AC169" t="s">
        <v>114</v>
      </c>
      <c r="AD169">
        <v>1</v>
      </c>
      <c r="AE169" t="s">
        <v>126</v>
      </c>
      <c r="AG169">
        <v>1000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이국의 무기</v>
      </c>
      <c r="AL169">
        <v>1</v>
      </c>
      <c r="AM16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v>
      </c>
      <c r="AN169" t="str">
        <f t="shared" ca="1" si="64"/>
        <v>{"dy":17,"sl":7,"tp":"fe","vl":"Equip0102","cn":1,"pt":"GO","pr":1000}</v>
      </c>
    </row>
    <row r="170" spans="1:40">
      <c r="A170">
        <v>17</v>
      </c>
      <c r="B170">
        <v>8</v>
      </c>
      <c r="C170">
        <f t="shared" si="55"/>
        <v>0</v>
      </c>
      <c r="D170">
        <f t="shared" ca="1" si="68"/>
        <v>0.26830261794780974</v>
      </c>
      <c r="E170">
        <f t="shared" ca="1" si="68"/>
        <v>0.58863116962939044</v>
      </c>
      <c r="F170">
        <f t="shared" ca="1" si="68"/>
        <v>0.34644672624967709</v>
      </c>
      <c r="G170">
        <f t="shared" ca="1" si="68"/>
        <v>0.52767551235057331</v>
      </c>
      <c r="H170">
        <f t="shared" ca="1" si="68"/>
        <v>0.94325240905536789</v>
      </c>
      <c r="I170">
        <f t="shared" ca="1" si="68"/>
        <v>0.98251966670103774</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v>
      </c>
      <c r="AN170" t="str">
        <f t="shared" ca="1" si="64"/>
        <v>{"dy":17,"sl":8}</v>
      </c>
    </row>
    <row r="171" spans="1:40">
      <c r="A171">
        <v>17</v>
      </c>
      <c r="B171">
        <v>9</v>
      </c>
      <c r="C171">
        <f t="shared" si="55"/>
        <v>0</v>
      </c>
      <c r="D171">
        <f t="shared" ca="1" si="68"/>
        <v>0.4177359997682154</v>
      </c>
      <c r="E171">
        <f t="shared" ca="1" si="68"/>
        <v>0.95905076007333334</v>
      </c>
      <c r="F171">
        <f t="shared" ca="1" si="68"/>
        <v>0.69067707734789974</v>
      </c>
      <c r="G171">
        <f t="shared" ca="1" si="68"/>
        <v>0.25895006117602481</v>
      </c>
      <c r="H171">
        <f t="shared" ca="1" si="68"/>
        <v>0.69711811161630843</v>
      </c>
      <c r="I171">
        <f t="shared" ca="1" si="68"/>
        <v>0.43726754554953717</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v>
      </c>
      <c r="AN171" t="str">
        <f t="shared" ca="1" si="64"/>
        <v>{"dy":17,"sl":9}</v>
      </c>
    </row>
    <row r="172" spans="1:40">
      <c r="A172">
        <v>18</v>
      </c>
      <c r="B172">
        <v>0</v>
      </c>
      <c r="C172">
        <f t="shared" si="55"/>
        <v>0</v>
      </c>
      <c r="D172">
        <f t="shared" ref="D172:I181" ca="1" si="69">RAND()</f>
        <v>0.12564613761496424</v>
      </c>
      <c r="E172">
        <f t="shared" ca="1" si="69"/>
        <v>7.7404453203486989E-2</v>
      </c>
      <c r="F172">
        <f t="shared" ca="1" si="69"/>
        <v>0.7051476641375527</v>
      </c>
      <c r="G172">
        <f t="shared" ca="1" si="69"/>
        <v>0.11203127023163173</v>
      </c>
      <c r="H172">
        <f t="shared" ca="1" si="69"/>
        <v>0.41505471321894494</v>
      </c>
      <c r="I172">
        <f t="shared" ca="1" si="69"/>
        <v>0.7306759536734766</v>
      </c>
      <c r="M172" t="str">
        <f t="shared" ca="1" si="56"/>
        <v>지정 장비</v>
      </c>
      <c r="N172" t="str">
        <f t="shared" ca="1" si="57"/>
        <v>Equip0202</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5</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82</v>
      </c>
      <c r="V172" t="s">
        <v>186</v>
      </c>
      <c r="W172">
        <v>1</v>
      </c>
      <c r="X172" t="s">
        <v>126</v>
      </c>
      <c r="Z172">
        <v>7300</v>
      </c>
      <c r="AA172" t="str">
        <f t="shared" ca="1" si="60"/>
        <v>fe</v>
      </c>
      <c r="AB172" t="s">
        <v>82</v>
      </c>
      <c r="AC172" t="s">
        <v>186</v>
      </c>
      <c r="AD172">
        <v>1</v>
      </c>
      <c r="AE172" t="s">
        <v>126</v>
      </c>
      <c r="AG172">
        <v>7300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흑진주 칼날</v>
      </c>
      <c r="AL172">
        <v>1</v>
      </c>
      <c r="AM17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v>
      </c>
      <c r="AN172" t="str">
        <f t="shared" ca="1" si="64"/>
        <v>{"dy":18,"sl":0,"tp":"fe","vl":"Equip1302","cn":1,"pt":"GO","pr":7300}</v>
      </c>
    </row>
    <row r="173" spans="1:40">
      <c r="A173">
        <v>18</v>
      </c>
      <c r="B173">
        <v>1</v>
      </c>
      <c r="C173">
        <f t="shared" si="55"/>
        <v>0</v>
      </c>
      <c r="D173">
        <f t="shared" ca="1" si="69"/>
        <v>0.45579285032051597</v>
      </c>
      <c r="E173">
        <f t="shared" ca="1" si="69"/>
        <v>4.4479059901912921E-2</v>
      </c>
      <c r="F173">
        <f t="shared" ca="1" si="69"/>
        <v>0.59982068006769418</v>
      </c>
      <c r="G173">
        <f t="shared" ca="1" si="69"/>
        <v>0.2507674042102026</v>
      </c>
      <c r="H173">
        <f t="shared" ca="1" si="69"/>
        <v>0.7110309277821717</v>
      </c>
      <c r="I173">
        <f t="shared" ca="1" si="69"/>
        <v>0.23030006957109117</v>
      </c>
      <c r="M173" t="str">
        <f t="shared" ca="1" si="56"/>
        <v>지정 장비</v>
      </c>
      <c r="N173" t="str">
        <f t="shared" ca="1" si="57"/>
        <v>Equip0102</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1100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82</v>
      </c>
      <c r="V173" t="s">
        <v>258</v>
      </c>
      <c r="W173">
        <v>1</v>
      </c>
      <c r="X173" t="s">
        <v>126</v>
      </c>
      <c r="Z173">
        <v>2000</v>
      </c>
      <c r="AA173" t="str">
        <f t="shared" ca="1" si="60"/>
        <v>fe</v>
      </c>
      <c r="AB173" t="s">
        <v>82</v>
      </c>
      <c r="AC173" t="s">
        <v>258</v>
      </c>
      <c r="AD173">
        <v>1</v>
      </c>
      <c r="AE173" t="s">
        <v>126</v>
      </c>
      <c r="AG173">
        <v>2000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SMG28</v>
      </c>
      <c r="AL173">
        <v>1</v>
      </c>
      <c r="AM17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v>
      </c>
      <c r="AN173" t="str">
        <f t="shared" ca="1" si="64"/>
        <v>{"dy":18,"sl":1,"tp":"fe","vl":"Equip6002","cn":1,"pt":"GO","pr":2000}</v>
      </c>
    </row>
    <row r="174" spans="1:40">
      <c r="A174">
        <v>18</v>
      </c>
      <c r="B174">
        <v>2</v>
      </c>
      <c r="C174">
        <f t="shared" si="55"/>
        <v>0</v>
      </c>
      <c r="D174">
        <f t="shared" ca="1" si="69"/>
        <v>0.43677318882939475</v>
      </c>
      <c r="E174">
        <f t="shared" ca="1" si="69"/>
        <v>2.8611669828614961E-2</v>
      </c>
      <c r="F174">
        <f t="shared" ca="1" si="69"/>
        <v>2.9153904560618726E-2</v>
      </c>
      <c r="G174">
        <f t="shared" ca="1" si="69"/>
        <v>0.56872952101025598</v>
      </c>
      <c r="H174">
        <f t="shared" ca="1" si="69"/>
        <v>0.33801080613656398</v>
      </c>
      <c r="I174">
        <f t="shared" ca="1" si="69"/>
        <v>0.3318102400758105</v>
      </c>
      <c r="M174" t="str">
        <f t="shared" ca="1" si="56"/>
        <v>안 지정 캐릭터 PP 영웅등급</v>
      </c>
      <c r="N174">
        <f t="shared" ca="1" si="57"/>
        <v>2861</v>
      </c>
      <c r="O174">
        <f t="shared" ca="1" si="58"/>
        <v>3</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900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126</v>
      </c>
      <c r="Z174">
        <v>1000</v>
      </c>
      <c r="AA174" t="str">
        <f t="shared" ca="1" si="60"/>
        <v>uph</v>
      </c>
      <c r="AB174" t="s">
        <v>91</v>
      </c>
      <c r="AC174">
        <v>22126</v>
      </c>
      <c r="AD174">
        <v>10</v>
      </c>
      <c r="AE174" t="s">
        <v>126</v>
      </c>
      <c r="AG174">
        <v>3000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v>
      </c>
      <c r="AN174" t="str">
        <f t="shared" ca="1" si="64"/>
        <v>{"dy":18,"sl":2,"tp":"uph","vl":"22126","cn":10,"pt":"GO","pr":3000}</v>
      </c>
    </row>
    <row r="175" spans="1:40">
      <c r="A175">
        <v>18</v>
      </c>
      <c r="B175">
        <v>3</v>
      </c>
      <c r="C175">
        <f t="shared" si="55"/>
        <v>0</v>
      </c>
      <c r="D175">
        <f t="shared" ca="1" si="69"/>
        <v>0.23424731902239337</v>
      </c>
      <c r="E175">
        <f t="shared" ca="1" si="69"/>
        <v>0.55747073303699624</v>
      </c>
      <c r="F175">
        <f t="shared" ca="1" si="69"/>
        <v>0.45103889245364415</v>
      </c>
      <c r="G175">
        <f t="shared" ca="1" si="69"/>
        <v>2.2826276634326681E-2</v>
      </c>
      <c r="H175">
        <f t="shared" ca="1" si="69"/>
        <v>0.42885799283549819</v>
      </c>
      <c r="I175">
        <f t="shared" ca="1" si="69"/>
        <v>0.85878829487685115</v>
      </c>
      <c r="M175" t="str">
        <f t="shared" ca="1" si="56"/>
        <v>안 지정 캐릭터 PP 영웅등급</v>
      </c>
      <c r="N175">
        <f t="shared" ca="1" si="57"/>
        <v>55747</v>
      </c>
      <c r="O175">
        <f t="shared" ca="1" si="58"/>
        <v>9</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2700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126</v>
      </c>
      <c r="Z175">
        <v>900</v>
      </c>
      <c r="AA175" t="str">
        <f t="shared" ca="1" si="60"/>
        <v>upn</v>
      </c>
      <c r="AB175" t="s">
        <v>92</v>
      </c>
      <c r="AC175">
        <v>3427</v>
      </c>
      <c r="AD175">
        <v>9</v>
      </c>
      <c r="AE175" t="s">
        <v>126</v>
      </c>
      <c r="AG175">
        <v>2700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v>
      </c>
      <c r="AN175" t="str">
        <f t="shared" ca="1" si="64"/>
        <v>{"dy":18,"sl":3,"tp":"upn","vl":"3427","cn":9,"pt":"GO","pr":2700}</v>
      </c>
    </row>
    <row r="176" spans="1:40">
      <c r="A176">
        <v>18</v>
      </c>
      <c r="B176">
        <v>4</v>
      </c>
      <c r="C176">
        <f t="shared" si="55"/>
        <v>0</v>
      </c>
      <c r="D176">
        <f t="shared" ca="1" si="69"/>
        <v>0.1416802929168689</v>
      </c>
      <c r="E176">
        <f t="shared" ca="1" si="69"/>
        <v>6.3286803250956591E-2</v>
      </c>
      <c r="F176">
        <f t="shared" ca="1" si="69"/>
        <v>0.61584864666566108</v>
      </c>
      <c r="G176">
        <f t="shared" ca="1" si="69"/>
        <v>5.7453567379817549E-2</v>
      </c>
      <c r="H176">
        <f t="shared" ca="1" si="69"/>
        <v>0.87157010151497449</v>
      </c>
      <c r="I176">
        <f t="shared" ca="1" si="69"/>
        <v>0.52978952403634783</v>
      </c>
      <c r="M176" t="str">
        <f t="shared" ca="1" si="56"/>
        <v>안 지정 캐릭터 PP 일반등급</v>
      </c>
      <c r="N176">
        <f t="shared" ca="1" si="57"/>
        <v>6328</v>
      </c>
      <c r="O176">
        <f t="shared" ca="1" si="58"/>
        <v>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900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126</v>
      </c>
      <c r="Z176">
        <v>1400</v>
      </c>
      <c r="AA176" t="str">
        <f t="shared" ca="1" si="60"/>
        <v>upn</v>
      </c>
      <c r="AB176" t="s">
        <v>92</v>
      </c>
      <c r="AC176">
        <v>85725</v>
      </c>
      <c r="AD176">
        <v>14</v>
      </c>
      <c r="AE176" t="s">
        <v>126</v>
      </c>
      <c r="AG176">
        <v>4200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v>
      </c>
      <c r="AN176" t="str">
        <f t="shared" ca="1" si="64"/>
        <v>{"dy":18,"sl":4,"tp":"upn","vl":"85725","cn":14,"pt":"GO","pr":4200}</v>
      </c>
    </row>
    <row r="177" spans="1:40">
      <c r="A177">
        <v>18</v>
      </c>
      <c r="B177">
        <v>5</v>
      </c>
      <c r="C177">
        <f t="shared" si="55"/>
        <v>0</v>
      </c>
      <c r="D177">
        <f t="shared" ca="1" si="69"/>
        <v>4.0910969134283937E-2</v>
      </c>
      <c r="E177">
        <f t="shared" ca="1" si="69"/>
        <v>0.85790280403611863</v>
      </c>
      <c r="F177">
        <f t="shared" ca="1" si="69"/>
        <v>0.95835694460890408</v>
      </c>
      <c r="G177">
        <f t="shared" ca="1" si="69"/>
        <v>0.21679108517712664</v>
      </c>
      <c r="H177">
        <f t="shared" ca="1" si="69"/>
        <v>0.62787926292725271</v>
      </c>
      <c r="I177">
        <f t="shared" ca="1" si="69"/>
        <v>0.50334650426363037</v>
      </c>
      <c r="M177" t="str">
        <f t="shared" ca="1" si="56"/>
        <v>지정 장비</v>
      </c>
      <c r="N177" t="str">
        <f t="shared" ca="1" si="57"/>
        <v>Equip7202</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DI</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15</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252</v>
      </c>
      <c r="W177">
        <v>1</v>
      </c>
      <c r="X177" t="s">
        <v>126</v>
      </c>
      <c r="Z177">
        <v>1500</v>
      </c>
      <c r="AA177" t="str">
        <f t="shared" ca="1" si="60"/>
        <v>fe</v>
      </c>
      <c r="AB177" t="s">
        <v>82</v>
      </c>
      <c r="AC177" t="s">
        <v>252</v>
      </c>
      <c r="AD177">
        <v>1</v>
      </c>
      <c r="AE177" t="s">
        <v>126</v>
      </c>
      <c r="AG177">
        <v>1500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노장의 친구</v>
      </c>
      <c r="AL177">
        <v>1</v>
      </c>
      <c r="AM17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v>
      </c>
      <c r="AN177" t="str">
        <f t="shared" ca="1" si="64"/>
        <v>{"dy":18,"sl":5,"tp":"fe","vl":"Equip5101","cn":1,"pt":"GO","pr":1500}</v>
      </c>
    </row>
    <row r="178" spans="1:40">
      <c r="A178">
        <v>18</v>
      </c>
      <c r="B178">
        <v>6</v>
      </c>
      <c r="C178">
        <f t="shared" si="55"/>
        <v>0</v>
      </c>
      <c r="D178">
        <f t="shared" ca="1" si="69"/>
        <v>0.99962082519516138</v>
      </c>
      <c r="E178">
        <f t="shared" ca="1" si="69"/>
        <v>0.6064616819736619</v>
      </c>
      <c r="F178">
        <f t="shared" ca="1" si="69"/>
        <v>3.371673866328051E-2</v>
      </c>
      <c r="G178">
        <f t="shared" ca="1" si="69"/>
        <v>0.12341943202621497</v>
      </c>
      <c r="H178">
        <f t="shared" ca="1" si="69"/>
        <v>0.69492954354889658</v>
      </c>
      <c r="I178">
        <f t="shared" ca="1" si="69"/>
        <v>0.31474921219463936</v>
      </c>
      <c r="M178" t="str">
        <f t="shared" ca="1" si="56"/>
        <v>지정 장비</v>
      </c>
      <c r="N178" t="str">
        <f t="shared" ca="1" si="57"/>
        <v>Equip6201</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14</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82</v>
      </c>
      <c r="V178" t="s">
        <v>185</v>
      </c>
      <c r="W178">
        <v>1</v>
      </c>
      <c r="X178" t="s">
        <v>126</v>
      </c>
      <c r="Z178">
        <v>3600</v>
      </c>
      <c r="AA178" t="str">
        <f t="shared" ca="1" si="60"/>
        <v>fe</v>
      </c>
      <c r="AB178" t="s">
        <v>82</v>
      </c>
      <c r="AC178" t="s">
        <v>185</v>
      </c>
      <c r="AD178">
        <v>1</v>
      </c>
      <c r="AE178" t="s">
        <v>126</v>
      </c>
      <c r="AG178">
        <v>3600</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버블 블래스터</v>
      </c>
      <c r="AL178">
        <v>1</v>
      </c>
      <c r="AM17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v>
      </c>
      <c r="AN178" t="str">
        <f t="shared" ca="1" si="64"/>
        <v>{"dy":18,"sl":6,"tp":"fe","vl":"Equip6102","cn":1,"pt":"GO","pr":3600}</v>
      </c>
    </row>
    <row r="179" spans="1:40">
      <c r="A179">
        <v>18</v>
      </c>
      <c r="B179">
        <v>7</v>
      </c>
      <c r="C179">
        <f t="shared" si="55"/>
        <v>0</v>
      </c>
      <c r="D179">
        <f t="shared" ca="1" si="69"/>
        <v>0.74044295798352899</v>
      </c>
      <c r="E179">
        <f t="shared" ca="1" si="69"/>
        <v>0.106733468279823</v>
      </c>
      <c r="F179">
        <f t="shared" ca="1" si="69"/>
        <v>1.8693415150474735E-3</v>
      </c>
      <c r="G179">
        <f t="shared" ca="1" si="69"/>
        <v>0.1982126122907335</v>
      </c>
      <c r="H179">
        <f t="shared" ca="1" si="69"/>
        <v>0.39113608401432964</v>
      </c>
      <c r="I179">
        <f t="shared" ca="1" si="69"/>
        <v>0.95561873763453087</v>
      </c>
      <c r="M179" t="str">
        <f t="shared" ca="1" si="56"/>
        <v>지정 장비</v>
      </c>
      <c r="N179" t="str">
        <f t="shared" ca="1" si="57"/>
        <v>Equip1101</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1500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82</v>
      </c>
      <c r="V179" t="s">
        <v>302</v>
      </c>
      <c r="W179">
        <v>1</v>
      </c>
      <c r="X179" t="s">
        <v>126</v>
      </c>
      <c r="Z179">
        <v>4500</v>
      </c>
      <c r="AA179" t="str">
        <f t="shared" ca="1" si="60"/>
        <v>fe</v>
      </c>
      <c r="AB179" t="s">
        <v>82</v>
      </c>
      <c r="AC179" t="s">
        <v>302</v>
      </c>
      <c r="AD179">
        <v>1</v>
      </c>
      <c r="AE179" t="s">
        <v>126</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v>
      </c>
      <c r="AN179" t="str">
        <f t="shared" ca="1" si="64"/>
        <v>{"dy":18,"sl":7,"tp":"fe","vl":"Equip8001","cn":1,"pt":"GO","pr":4500}</v>
      </c>
    </row>
    <row r="180" spans="1:40">
      <c r="A180">
        <v>18</v>
      </c>
      <c r="B180">
        <v>8</v>
      </c>
      <c r="C180">
        <f t="shared" si="55"/>
        <v>0</v>
      </c>
      <c r="D180">
        <f t="shared" ca="1" si="69"/>
        <v>0.71216107922606131</v>
      </c>
      <c r="E180">
        <f t="shared" ca="1" si="69"/>
        <v>0.22353783963400065</v>
      </c>
      <c r="F180">
        <f t="shared" ca="1" si="69"/>
        <v>0.58907156591657295</v>
      </c>
      <c r="G180">
        <f t="shared" ca="1" si="69"/>
        <v>0.15729167456703619</v>
      </c>
      <c r="H180">
        <f t="shared" ca="1" si="69"/>
        <v>0.65411189875141795</v>
      </c>
      <c r="I180">
        <f t="shared" ca="1" si="69"/>
        <v>0.14070038497398485</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v>
      </c>
      <c r="AN180" t="str">
        <f t="shared" ca="1" si="64"/>
        <v>{"dy":18,"sl":8}</v>
      </c>
    </row>
    <row r="181" spans="1:40">
      <c r="A181">
        <v>18</v>
      </c>
      <c r="B181">
        <v>9</v>
      </c>
      <c r="C181">
        <f t="shared" si="55"/>
        <v>0</v>
      </c>
      <c r="D181">
        <f t="shared" ca="1" si="69"/>
        <v>0.17369391912268517</v>
      </c>
      <c r="E181">
        <f t="shared" ca="1" si="69"/>
        <v>0.48095902266764223</v>
      </c>
      <c r="F181">
        <f t="shared" ca="1" si="69"/>
        <v>0.86292281704900653</v>
      </c>
      <c r="G181">
        <f t="shared" ca="1" si="69"/>
        <v>0.96132411245981508</v>
      </c>
      <c r="H181">
        <f t="shared" ca="1" si="69"/>
        <v>0.81545412835271758</v>
      </c>
      <c r="I181">
        <f t="shared" ca="1" si="69"/>
        <v>0.70616384455014902</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v>
      </c>
      <c r="AN181" t="str">
        <f t="shared" ca="1" si="64"/>
        <v>{"dy":18,"sl":9}</v>
      </c>
    </row>
    <row r="182" spans="1:40">
      <c r="A182">
        <v>19</v>
      </c>
      <c r="B182">
        <v>0</v>
      </c>
      <c r="C182">
        <f t="shared" si="55"/>
        <v>0</v>
      </c>
      <c r="D182">
        <f t="shared" ref="D182:I191" ca="1" si="70">RAND()</f>
        <v>0.94893107331921356</v>
      </c>
      <c r="E182">
        <f t="shared" ca="1" si="70"/>
        <v>0.64242678347050675</v>
      </c>
      <c r="F182">
        <f t="shared" ca="1" si="70"/>
        <v>0.69773587936645864</v>
      </c>
      <c r="G182">
        <f t="shared" ca="1" si="70"/>
        <v>0.99177735633211217</v>
      </c>
      <c r="H182">
        <f t="shared" ca="1" si="70"/>
        <v>0.90221443114810307</v>
      </c>
      <c r="I182">
        <f t="shared" ca="1" si="70"/>
        <v>9.5174493331262822E-2</v>
      </c>
      <c r="M182" t="str">
        <f t="shared" ca="1" si="56"/>
        <v>캐릭터 상자 영웅등급</v>
      </c>
      <c r="N182" t="str">
        <f t="shared" ca="1" si="57"/>
        <v>삭제</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149</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82</v>
      </c>
      <c r="V182" t="s">
        <v>297</v>
      </c>
      <c r="W182">
        <v>1</v>
      </c>
      <c r="X182" t="s">
        <v>126</v>
      </c>
      <c r="Z182">
        <v>1300</v>
      </c>
      <c r="AA182" t="str">
        <f t="shared" ca="1" si="60"/>
        <v>fe</v>
      </c>
      <c r="AB182" t="s">
        <v>82</v>
      </c>
      <c r="AC182" t="s">
        <v>297</v>
      </c>
      <c r="AD182">
        <v>1</v>
      </c>
      <c r="AE182" t="s">
        <v>126</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v>
      </c>
      <c r="AN182" t="str">
        <f t="shared" ca="1" si="64"/>
        <v>{"dy":19,"sl":0,"tp":"fe","vl":"Equip2101","cn":1,"pt":"GO","pr":1300}</v>
      </c>
    </row>
    <row r="183" spans="1:40">
      <c r="A183">
        <v>19</v>
      </c>
      <c r="B183">
        <v>1</v>
      </c>
      <c r="C183">
        <f t="shared" si="55"/>
        <v>0</v>
      </c>
      <c r="D183">
        <f t="shared" ca="1" si="70"/>
        <v>0.32617441447498752</v>
      </c>
      <c r="E183">
        <f t="shared" ca="1" si="70"/>
        <v>0.77370385754586724</v>
      </c>
      <c r="F183">
        <f t="shared" ca="1" si="70"/>
        <v>0.83758185071089764</v>
      </c>
      <c r="G183">
        <f t="shared" ca="1" si="70"/>
        <v>0.41896077368188767</v>
      </c>
      <c r="H183">
        <f t="shared" ca="1" si="70"/>
        <v>9.4882316055748817E-3</v>
      </c>
      <c r="I183">
        <f t="shared" ca="1" si="70"/>
        <v>0.31252322143197209</v>
      </c>
      <c r="M183" t="str">
        <f t="shared" ca="1" si="56"/>
        <v>지정 장비</v>
      </c>
      <c r="N183" t="str">
        <f t="shared" ca="1" si="57"/>
        <v>Equip6302</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34</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82</v>
      </c>
      <c r="V183" t="s">
        <v>249</v>
      </c>
      <c r="W183">
        <v>1</v>
      </c>
      <c r="X183" t="s">
        <v>130</v>
      </c>
      <c r="Z183">
        <v>15</v>
      </c>
      <c r="AA183" t="str">
        <f t="shared" ca="1" si="60"/>
        <v>fe</v>
      </c>
      <c r="AB183" t="s">
        <v>82</v>
      </c>
      <c r="AC183" t="s">
        <v>249</v>
      </c>
      <c r="AD183">
        <v>1</v>
      </c>
      <c r="AE183" t="s">
        <v>130</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v>
      </c>
      <c r="AN183" t="str">
        <f t="shared" ca="1" si="64"/>
        <v>{"dy":19,"sl":1,"tp":"fe","vl":"Equip7202","cn":1,"pt":"DI","pr":15}</v>
      </c>
    </row>
    <row r="184" spans="1:40">
      <c r="A184">
        <v>19</v>
      </c>
      <c r="B184">
        <v>2</v>
      </c>
      <c r="C184">
        <f t="shared" si="55"/>
        <v>0</v>
      </c>
      <c r="D184">
        <f t="shared" ca="1" si="70"/>
        <v>0.23962693542535418</v>
      </c>
      <c r="E184">
        <f t="shared" ca="1" si="70"/>
        <v>0.89065597591825185</v>
      </c>
      <c r="F184">
        <f t="shared" ca="1" si="70"/>
        <v>0.85481927141853653</v>
      </c>
      <c r="G184">
        <f t="shared" ca="1" si="70"/>
        <v>0.81718822208774566</v>
      </c>
      <c r="H184">
        <f t="shared" ca="1" si="70"/>
        <v>0.52141108526860436</v>
      </c>
      <c r="I184">
        <f t="shared" ca="1" si="70"/>
        <v>9.2068035846623264E-2</v>
      </c>
      <c r="M184" t="str">
        <f t="shared" ca="1" si="56"/>
        <v>안 지정 캐릭터 PP 영웅등급</v>
      </c>
      <c r="N184">
        <f t="shared" ca="1" si="57"/>
        <v>89065</v>
      </c>
      <c r="O184">
        <f t="shared" ca="1" si="58"/>
        <v>13</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3900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126</v>
      </c>
      <c r="Z184">
        <v>1200</v>
      </c>
      <c r="AA184" t="str">
        <f t="shared" ca="1" si="60"/>
        <v>uph</v>
      </c>
      <c r="AB184" t="s">
        <v>91</v>
      </c>
      <c r="AC184">
        <v>57917</v>
      </c>
      <c r="AD184">
        <v>12</v>
      </c>
      <c r="AE184" t="s">
        <v>126</v>
      </c>
      <c r="AG184">
        <v>3600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v>
      </c>
      <c r="AN184" t="str">
        <f t="shared" ca="1" si="64"/>
        <v>{"dy":19,"sl":2,"tp":"uph","vl":"57917","cn":12,"pt":"GO","pr":3600}</v>
      </c>
    </row>
    <row r="185" spans="1:40">
      <c r="A185">
        <v>19</v>
      </c>
      <c r="B185">
        <v>3</v>
      </c>
      <c r="C185">
        <f t="shared" si="55"/>
        <v>0</v>
      </c>
      <c r="D185">
        <f t="shared" ca="1" si="70"/>
        <v>0.3883612222846422</v>
      </c>
      <c r="E185">
        <f t="shared" ca="1" si="70"/>
        <v>0.10344025300374415</v>
      </c>
      <c r="F185">
        <f t="shared" ca="1" si="70"/>
        <v>0.74733681488700576</v>
      </c>
      <c r="G185">
        <f t="shared" ca="1" si="70"/>
        <v>6.8516718641664642E-4</v>
      </c>
      <c r="H185">
        <f t="shared" ca="1" si="70"/>
        <v>0.18763921089596547</v>
      </c>
      <c r="I185">
        <f t="shared" ca="1" si="70"/>
        <v>0.40261156769537065</v>
      </c>
      <c r="M185" t="str">
        <f t="shared" ca="1" si="56"/>
        <v>안 지정 캐릭터 PP 일반등급</v>
      </c>
      <c r="N185">
        <f t="shared" ca="1" si="57"/>
        <v>10344</v>
      </c>
      <c r="O185">
        <f t="shared" ca="1" si="58"/>
        <v>4</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1200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126</v>
      </c>
      <c r="Z185">
        <v>900</v>
      </c>
      <c r="AA185" t="str">
        <f t="shared" ca="1" si="60"/>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v>
      </c>
      <c r="AN185" t="str">
        <f t="shared" ca="1" si="64"/>
        <v>{"dy":19,"sl":3,"tp":"upn","vl":"13618","cn":9,"pt":"GO","pr":2700}</v>
      </c>
    </row>
    <row r="186" spans="1:40">
      <c r="A186">
        <v>19</v>
      </c>
      <c r="B186">
        <v>4</v>
      </c>
      <c r="C186">
        <f t="shared" si="55"/>
        <v>0</v>
      </c>
      <c r="D186">
        <f t="shared" ca="1" si="70"/>
        <v>0.27115211611318979</v>
      </c>
      <c r="E186">
        <f t="shared" ca="1" si="70"/>
        <v>0.79236629268794589</v>
      </c>
      <c r="F186">
        <f t="shared" ca="1" si="70"/>
        <v>0.93106666089904921</v>
      </c>
      <c r="G186">
        <f t="shared" ca="1" si="70"/>
        <v>0.15422832478187176</v>
      </c>
      <c r="H186">
        <f t="shared" ca="1" si="70"/>
        <v>0.11462975638338258</v>
      </c>
      <c r="I186">
        <f t="shared" ca="1" si="70"/>
        <v>1.3417955156353023E-2</v>
      </c>
      <c r="M186" t="str">
        <f t="shared" ca="1" si="56"/>
        <v>안 지정 캐릭터 PP 일반등급</v>
      </c>
      <c r="N186">
        <f t="shared" ca="1" si="57"/>
        <v>79236</v>
      </c>
      <c r="O186">
        <f t="shared" ca="1" si="58"/>
        <v>12</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3600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126</v>
      </c>
      <c r="Z186">
        <v>1200</v>
      </c>
      <c r="AA186" t="str">
        <f t="shared" ca="1" si="60"/>
        <v>upn</v>
      </c>
      <c r="AB186" t="s">
        <v>92</v>
      </c>
      <c r="AC186">
        <v>52601</v>
      </c>
      <c r="AD186">
        <v>12</v>
      </c>
      <c r="AE186" t="s">
        <v>126</v>
      </c>
      <c r="AG186">
        <v>3600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v>
      </c>
      <c r="AN186" t="str">
        <f t="shared" ca="1" si="64"/>
        <v>{"dy":19,"sl":4,"tp":"upn","vl":"52601","cn":12,"pt":"GO","pr":3600}</v>
      </c>
    </row>
    <row r="187" spans="1:40">
      <c r="A187">
        <v>19</v>
      </c>
      <c r="B187">
        <v>5</v>
      </c>
      <c r="C187">
        <f t="shared" si="55"/>
        <v>0</v>
      </c>
      <c r="D187">
        <f t="shared" ca="1" si="70"/>
        <v>2.5564311252045391E-2</v>
      </c>
      <c r="E187">
        <f t="shared" ca="1" si="70"/>
        <v>0.33188963465765653</v>
      </c>
      <c r="F187">
        <f t="shared" ca="1" si="70"/>
        <v>0.96237143028054173</v>
      </c>
      <c r="G187">
        <f t="shared" ca="1" si="70"/>
        <v>0.66698618174979174</v>
      </c>
      <c r="H187">
        <f t="shared" ca="1" si="70"/>
        <v>0.53075247379102652</v>
      </c>
      <c r="I187">
        <f t="shared" ca="1" si="70"/>
        <v>0.98838500778603322</v>
      </c>
      <c r="M187" t="str">
        <f t="shared" ca="1" si="56"/>
        <v>지정 장비</v>
      </c>
      <c r="N187" t="str">
        <f t="shared" ca="1" si="57"/>
        <v>Equip2401</v>
      </c>
      <c r="O187">
        <f t="shared" ca="1" si="58"/>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DI</v>
      </c>
      <c r="Q187">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28</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21</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전설</v>
      </c>
      <c r="U187" t="s">
        <v>82</v>
      </c>
      <c r="V187" t="s">
        <v>244</v>
      </c>
      <c r="W187">
        <v>1</v>
      </c>
      <c r="X187" t="s">
        <v>126</v>
      </c>
      <c r="Z187">
        <v>7100</v>
      </c>
      <c r="AA187" t="str">
        <f t="shared" ca="1" si="60"/>
        <v>fe</v>
      </c>
      <c r="AB187" t="s">
        <v>82</v>
      </c>
      <c r="AC187" t="s">
        <v>244</v>
      </c>
      <c r="AD187">
        <v>1</v>
      </c>
      <c r="AE187" t="s">
        <v>126</v>
      </c>
      <c r="AG187">
        <v>7100</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위장용 세검</v>
      </c>
      <c r="AL187">
        <v>1</v>
      </c>
      <c r="AM18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v>
      </c>
      <c r="AN187" t="str">
        <f t="shared" ca="1" si="64"/>
        <v>{"dy":19,"sl":5,"tp":"fe","vl":"Equip1301","cn":1,"pt":"GO","pr":7100}</v>
      </c>
    </row>
    <row r="188" spans="1:40">
      <c r="A188">
        <v>19</v>
      </c>
      <c r="B188">
        <v>6</v>
      </c>
      <c r="C188">
        <f t="shared" si="55"/>
        <v>0</v>
      </c>
      <c r="D188">
        <f t="shared" ca="1" si="70"/>
        <v>0.34246108232723571</v>
      </c>
      <c r="E188">
        <f t="shared" ca="1" si="70"/>
        <v>0.90613023870379361</v>
      </c>
      <c r="F188">
        <f t="shared" ca="1" si="70"/>
        <v>0.77219022700800488</v>
      </c>
      <c r="G188">
        <f t="shared" ca="1" si="70"/>
        <v>0.65160841240104894</v>
      </c>
      <c r="H188">
        <f t="shared" ca="1" si="70"/>
        <v>0.58252790333934168</v>
      </c>
      <c r="I188">
        <f t="shared" ca="1" si="70"/>
        <v>0.66948965696770457</v>
      </c>
      <c r="M188" t="str">
        <f t="shared" ca="1" si="56"/>
        <v>지정 장비</v>
      </c>
      <c r="N188" t="str">
        <f t="shared" ca="1" si="57"/>
        <v>Equip7302</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22700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82</v>
      </c>
      <c r="V188" t="s">
        <v>111</v>
      </c>
      <c r="W188">
        <v>1</v>
      </c>
      <c r="X188" t="s">
        <v>126</v>
      </c>
      <c r="Z188">
        <v>3300</v>
      </c>
      <c r="AA188" t="str">
        <f t="shared" ca="1" si="60"/>
        <v>fe</v>
      </c>
      <c r="AB188" t="s">
        <v>82</v>
      </c>
      <c r="AC188" t="s">
        <v>111</v>
      </c>
      <c r="AD188">
        <v>1</v>
      </c>
      <c r="AE188" t="s">
        <v>126</v>
      </c>
      <c r="AG188">
        <v>3300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빅 바디</v>
      </c>
      <c r="AL188">
        <v>1</v>
      </c>
      <c r="AM18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v>
      </c>
      <c r="AN188" t="str">
        <f t="shared" ca="1" si="64"/>
        <v>{"dy":19,"sl":6,"tp":"fe","vl":"Equip6101","cn":1,"pt":"GO","pr":3300}</v>
      </c>
    </row>
    <row r="189" spans="1:40">
      <c r="A189">
        <v>19</v>
      </c>
      <c r="B189">
        <v>7</v>
      </c>
      <c r="C189">
        <f t="shared" si="55"/>
        <v>0</v>
      </c>
      <c r="D189">
        <f t="shared" ca="1" si="70"/>
        <v>5.1742663590753635E-2</v>
      </c>
      <c r="E189">
        <f t="shared" ca="1" si="70"/>
        <v>7.59025641305342E-2</v>
      </c>
      <c r="F189">
        <f t="shared" ca="1" si="70"/>
        <v>0.79605764755525632</v>
      </c>
      <c r="G189">
        <f t="shared" ca="1" si="70"/>
        <v>0.13442807265517354</v>
      </c>
      <c r="H189">
        <f t="shared" ca="1" si="70"/>
        <v>0.73105216492800995</v>
      </c>
      <c r="I189">
        <f t="shared" ca="1" si="70"/>
        <v>0.75357925808193005</v>
      </c>
      <c r="M189" t="str">
        <f t="shared" ca="1" si="56"/>
        <v>지정 장비</v>
      </c>
      <c r="N189" t="str">
        <f t="shared" ca="1" si="57"/>
        <v>Equip0302</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DI</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12</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82</v>
      </c>
      <c r="V189" t="s">
        <v>182</v>
      </c>
      <c r="W189">
        <v>1</v>
      </c>
      <c r="X189" t="s">
        <v>126</v>
      </c>
      <c r="Z189">
        <v>5200</v>
      </c>
      <c r="AA189" t="str">
        <f t="shared" ca="1" si="60"/>
        <v>fe</v>
      </c>
      <c r="AB189" t="s">
        <v>82</v>
      </c>
      <c r="AC189" t="s">
        <v>182</v>
      </c>
      <c r="AD189">
        <v>1</v>
      </c>
      <c r="AE189" t="s">
        <v>126</v>
      </c>
      <c r="AG189">
        <v>5200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으깨어 부수는 자</v>
      </c>
      <c r="AL189">
        <v>1</v>
      </c>
      <c r="AM18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v>
      </c>
      <c r="AN189" t="str">
        <f t="shared" ca="1" si="64"/>
        <v>{"dy":19,"sl":7,"tp":"fe","vl":"Equip8002","cn":1,"pt":"GO","pr":5200}</v>
      </c>
    </row>
    <row r="190" spans="1:40">
      <c r="A190">
        <v>19</v>
      </c>
      <c r="B190">
        <v>8</v>
      </c>
      <c r="C190">
        <f t="shared" si="55"/>
        <v>0</v>
      </c>
      <c r="D190">
        <f t="shared" ca="1" si="70"/>
        <v>0.27741777130186507</v>
      </c>
      <c r="E190">
        <f t="shared" ca="1" si="70"/>
        <v>0.56922307957780038</v>
      </c>
      <c r="F190">
        <f t="shared" ca="1" si="70"/>
        <v>0.4176374538325166</v>
      </c>
      <c r="G190">
        <f t="shared" ca="1" si="70"/>
        <v>0.74919602253591555</v>
      </c>
      <c r="H190">
        <f t="shared" ca="1" si="70"/>
        <v>0.83038915678729153</v>
      </c>
      <c r="I190">
        <f t="shared" ca="1" si="70"/>
        <v>0.87238697314499869</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v>
      </c>
      <c r="AN190" t="str">
        <f t="shared" ca="1" si="64"/>
        <v>{"dy":19,"sl":8}</v>
      </c>
    </row>
    <row r="191" spans="1:40">
      <c r="A191">
        <v>19</v>
      </c>
      <c r="B191">
        <v>9</v>
      </c>
      <c r="C191">
        <f t="shared" si="55"/>
        <v>0</v>
      </c>
      <c r="D191">
        <f t="shared" ca="1" si="70"/>
        <v>0.5592298814059451</v>
      </c>
      <c r="E191">
        <f t="shared" ca="1" si="70"/>
        <v>0.97495129037239703</v>
      </c>
      <c r="F191">
        <f t="shared" ca="1" si="70"/>
        <v>9.2774287142074585E-2</v>
      </c>
      <c r="G191">
        <f t="shared" ca="1" si="70"/>
        <v>0.12898571790339242</v>
      </c>
      <c r="H191">
        <f t="shared" ca="1" si="70"/>
        <v>0.65798287361122376</v>
      </c>
      <c r="I191">
        <f t="shared" ca="1" si="70"/>
        <v>0.64073969544758946</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v>
      </c>
      <c r="AN191" t="str">
        <f t="shared" ca="1" si="64"/>
        <v>{"dy":19,"sl":9}</v>
      </c>
    </row>
    <row r="192" spans="1:40">
      <c r="A192">
        <v>20</v>
      </c>
      <c r="B192">
        <v>0</v>
      </c>
      <c r="C192">
        <f t="shared" si="55"/>
        <v>0</v>
      </c>
      <c r="D192">
        <f t="shared" ref="D192:I201" ca="1" si="71">RAND()</f>
        <v>0.43483496312511949</v>
      </c>
      <c r="E192">
        <f t="shared" ca="1" si="71"/>
        <v>0.97004884144750758</v>
      </c>
      <c r="F192">
        <f t="shared" ca="1" si="71"/>
        <v>0.3942535828305096</v>
      </c>
      <c r="G192">
        <f t="shared" ca="1" si="71"/>
        <v>0.69277258436613731</v>
      </c>
      <c r="H192">
        <f t="shared" ca="1" si="71"/>
        <v>0.6471431052939236</v>
      </c>
      <c r="I192">
        <f t="shared" ca="1" si="71"/>
        <v>0.9563998852342428</v>
      </c>
      <c r="M192" t="str">
        <f t="shared" ca="1" si="56"/>
        <v>지정 장비</v>
      </c>
      <c r="N192" t="str">
        <f t="shared" ca="1" si="57"/>
        <v>Equip8202</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29900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82</v>
      </c>
      <c r="V192" t="s">
        <v>193</v>
      </c>
      <c r="W192">
        <v>1</v>
      </c>
      <c r="X192" t="s">
        <v>126</v>
      </c>
      <c r="Z192">
        <v>1200</v>
      </c>
      <c r="AA192" t="str">
        <f t="shared" ca="1" si="60"/>
        <v>fe</v>
      </c>
      <c r="AB192" t="s">
        <v>82</v>
      </c>
      <c r="AC192" t="s">
        <v>193</v>
      </c>
      <c r="AD192">
        <v>1</v>
      </c>
      <c r="AE192" t="s">
        <v>126</v>
      </c>
      <c r="AG192">
        <v>1200</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몬스터 세포</v>
      </c>
      <c r="AL192">
        <v>1</v>
      </c>
      <c r="AM19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v>
      </c>
      <c r="AN192" t="str">
        <f t="shared" ca="1" si="64"/>
        <v>{"dy":20,"sl":0,"tp":"fe","vl":"Equip2102","cn":1,"pt":"GO","pr":1200}</v>
      </c>
    </row>
    <row r="193" spans="1:40">
      <c r="A193">
        <v>20</v>
      </c>
      <c r="B193">
        <v>1</v>
      </c>
      <c r="C193">
        <f t="shared" si="55"/>
        <v>0</v>
      </c>
      <c r="D193">
        <f t="shared" ca="1" si="71"/>
        <v>0.25418847883267504</v>
      </c>
      <c r="E193">
        <f t="shared" ca="1" si="71"/>
        <v>0.23061715050321663</v>
      </c>
      <c r="F193">
        <f t="shared" ca="1" si="71"/>
        <v>0.9681852250862768</v>
      </c>
      <c r="G193">
        <f t="shared" ca="1" si="71"/>
        <v>0.37623409676768393</v>
      </c>
      <c r="H193">
        <f t="shared" ca="1" si="71"/>
        <v>0.37446152043289205</v>
      </c>
      <c r="I193">
        <f t="shared" ca="1" si="71"/>
        <v>0.61180855191113137</v>
      </c>
      <c r="M193" t="str">
        <f t="shared" ca="1" si="56"/>
        <v>지정 장비</v>
      </c>
      <c r="N193" t="str">
        <f t="shared" ca="1" si="57"/>
        <v>Equip2001</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800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82</v>
      </c>
      <c r="V193" t="s">
        <v>280</v>
      </c>
      <c r="W193">
        <v>1</v>
      </c>
      <c r="X193" t="s">
        <v>130</v>
      </c>
      <c r="Z193">
        <v>5</v>
      </c>
      <c r="AA193" t="str">
        <f t="shared" ca="1" si="60"/>
        <v>fe</v>
      </c>
      <c r="AB193" t="s">
        <v>82</v>
      </c>
      <c r="AC193" t="s">
        <v>280</v>
      </c>
      <c r="AD193">
        <v>1</v>
      </c>
      <c r="AE193" t="s">
        <v>130</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v>
      </c>
      <c r="AN193" t="str">
        <f t="shared" ca="1" si="64"/>
        <v>{"dy":20,"sl":1,"tp":"fe","vl":"Equip5202","cn":1,"pt":"DI","pr":5}</v>
      </c>
    </row>
    <row r="194" spans="1:40">
      <c r="A194">
        <v>20</v>
      </c>
      <c r="B194">
        <v>2</v>
      </c>
      <c r="C194">
        <f t="shared" ref="C194:C257" si="72">IF(B194&lt;=9,0,
IF(B194=10,1,2))</f>
        <v>0</v>
      </c>
      <c r="D194">
        <f t="shared" ca="1" si="71"/>
        <v>2.5241765233881108E-2</v>
      </c>
      <c r="E194">
        <f t="shared" ca="1" si="71"/>
        <v>0.59935299441915313</v>
      </c>
      <c r="F194">
        <f t="shared" ca="1" si="71"/>
        <v>0.62246074280407337</v>
      </c>
      <c r="G194">
        <f t="shared" ca="1" si="71"/>
        <v>0.82360946846260263</v>
      </c>
      <c r="H194">
        <f t="shared" ca="1" si="71"/>
        <v>0.38600125015228504</v>
      </c>
      <c r="I194">
        <f t="shared" ca="1" si="71"/>
        <v>0.88060923995915286</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59935</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10</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3000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126</v>
      </c>
      <c r="Z194">
        <v>1400</v>
      </c>
      <c r="AA194" t="str">
        <f t="shared" ref="AA194:AA257" ca="1" si="77">IF(ISBLANK(AB194),"",
VLOOKUP(AB194,OFFSET(INDIRECT("$A:$B"),0,MATCH(AB$1&amp;"_Verify",INDIRECT("$1:$1"),0)-1),2,0)
)</f>
        <v>uph</v>
      </c>
      <c r="AB194" t="s">
        <v>91</v>
      </c>
      <c r="AC194">
        <v>88102</v>
      </c>
      <c r="AD194">
        <v>14</v>
      </c>
      <c r="AE194" t="s">
        <v>126</v>
      </c>
      <c r="AG194">
        <v>4200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{"dy":20,"sl":2,"tp":"uph","vl":"88102","cn":14,"pt":"GO","pr":4200}</v>
      </c>
    </row>
    <row r="195" spans="1:40">
      <c r="A195">
        <v>20</v>
      </c>
      <c r="B195">
        <v>3</v>
      </c>
      <c r="C195">
        <f t="shared" si="72"/>
        <v>0</v>
      </c>
      <c r="D195">
        <f t="shared" ca="1" si="71"/>
        <v>0.19266614013499417</v>
      </c>
      <c r="E195">
        <f t="shared" ca="1" si="71"/>
        <v>0.32915072506403653</v>
      </c>
      <c r="F195">
        <f t="shared" ca="1" si="71"/>
        <v>0.88406465385171118</v>
      </c>
      <c r="G195">
        <f t="shared" ca="1" si="71"/>
        <v>0.13355928670880912</v>
      </c>
      <c r="H195">
        <f t="shared" ca="1" si="71"/>
        <v>6.7624339828903479E-2</v>
      </c>
      <c r="I195">
        <f t="shared" ca="1" si="71"/>
        <v>0.12886296630535798</v>
      </c>
      <c r="M195" t="str">
        <f t="shared" ca="1" si="73"/>
        <v>안 지정 캐릭터 PP 영웅등급</v>
      </c>
      <c r="N195">
        <f t="shared" ca="1" si="74"/>
        <v>32915</v>
      </c>
      <c r="O195">
        <f t="shared" ca="1" si="75"/>
        <v>6</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1800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126</v>
      </c>
      <c r="Z195">
        <v>1300</v>
      </c>
      <c r="AA195" t="str">
        <f t="shared" ca="1" si="77"/>
        <v>upn</v>
      </c>
      <c r="AB195" t="s">
        <v>92</v>
      </c>
      <c r="AC195">
        <v>69160</v>
      </c>
      <c r="AD195">
        <v>13</v>
      </c>
      <c r="AE195" t="s">
        <v>126</v>
      </c>
      <c r="AG195">
        <v>3900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v>
      </c>
      <c r="AN195" t="str">
        <f t="shared" ca="1" si="81"/>
        <v>{"dy":20,"sl":3,"tp":"upn","vl":"69160","cn":13,"pt":"GO","pr":3900}</v>
      </c>
    </row>
    <row r="196" spans="1:40">
      <c r="A196">
        <v>20</v>
      </c>
      <c r="B196">
        <v>4</v>
      </c>
      <c r="C196">
        <f t="shared" si="72"/>
        <v>0</v>
      </c>
      <c r="D196">
        <f t="shared" ca="1" si="71"/>
        <v>0.99566621621441398</v>
      </c>
      <c r="E196">
        <f t="shared" ca="1" si="71"/>
        <v>0.34140750096838091</v>
      </c>
      <c r="F196">
        <f t="shared" ca="1" si="71"/>
        <v>0.71200672260910514</v>
      </c>
      <c r="G196">
        <f t="shared" ca="1" si="71"/>
        <v>0.43857912194236404</v>
      </c>
      <c r="H196">
        <f t="shared" ca="1" si="71"/>
        <v>0.9239912315044595</v>
      </c>
      <c r="I196">
        <f t="shared" ca="1" si="71"/>
        <v>0.94008143728884963</v>
      </c>
      <c r="M196" t="str">
        <f t="shared" ca="1" si="73"/>
        <v>안 지정 캐릭터 PP 일반등급</v>
      </c>
      <c r="N196">
        <f t="shared" ca="1" si="74"/>
        <v>34140</v>
      </c>
      <c r="O196">
        <f t="shared" ca="1" si="75"/>
        <v>7</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2100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126</v>
      </c>
      <c r="Z196">
        <v>1300</v>
      </c>
      <c r="AA196" t="str">
        <f t="shared" ca="1" si="77"/>
        <v>upn</v>
      </c>
      <c r="AB196" t="s">
        <v>92</v>
      </c>
      <c r="AC196">
        <v>81403</v>
      </c>
      <c r="AD196">
        <v>13</v>
      </c>
      <c r="AE196" t="s">
        <v>126</v>
      </c>
      <c r="AG196">
        <v>3900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v>
      </c>
      <c r="AN196" t="str">
        <f t="shared" ca="1" si="81"/>
        <v>{"dy":20,"sl":4,"tp":"upn","vl":"81403","cn":13,"pt":"GO","pr":3900}</v>
      </c>
    </row>
    <row r="197" spans="1:40">
      <c r="A197">
        <v>20</v>
      </c>
      <c r="B197">
        <v>5</v>
      </c>
      <c r="C197">
        <f t="shared" si="72"/>
        <v>0</v>
      </c>
      <c r="D197">
        <f t="shared" ca="1" si="71"/>
        <v>0.99002792027274078</v>
      </c>
      <c r="E197">
        <f t="shared" ca="1" si="71"/>
        <v>0.98814167956246812</v>
      </c>
      <c r="F197">
        <f t="shared" ca="1" si="71"/>
        <v>0.95117091909300477</v>
      </c>
      <c r="G197">
        <f t="shared" ca="1" si="71"/>
        <v>0.48222554686724073</v>
      </c>
      <c r="H197">
        <f t="shared" ca="1" si="71"/>
        <v>0.44816690099551382</v>
      </c>
      <c r="I197">
        <f t="shared" ca="1" si="71"/>
        <v>0.12672179910479553</v>
      </c>
      <c r="M197" t="str">
        <f t="shared" ca="1" si="73"/>
        <v>안 지정 캐릭터 PP 일반등급</v>
      </c>
      <c r="N197">
        <f t="shared" ca="1" si="74"/>
        <v>98814</v>
      </c>
      <c r="O197">
        <f t="shared" ca="1" si="75"/>
        <v>14</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4200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82</v>
      </c>
      <c r="V197" t="s">
        <v>253</v>
      </c>
      <c r="W197">
        <v>1</v>
      </c>
      <c r="X197" t="s">
        <v>126</v>
      </c>
      <c r="Z197">
        <v>800</v>
      </c>
      <c r="AA197" t="str">
        <f t="shared" ca="1" si="77"/>
        <v>fe</v>
      </c>
      <c r="AB197" t="s">
        <v>82</v>
      </c>
      <c r="AC197" t="s">
        <v>253</v>
      </c>
      <c r="AD197">
        <v>1</v>
      </c>
      <c r="AE197" t="s">
        <v>126</v>
      </c>
      <c r="AG197">
        <v>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용사의 단검</v>
      </c>
      <c r="AL197">
        <v>1</v>
      </c>
      <c r="AM19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v>
      </c>
      <c r="AN197" t="str">
        <f t="shared" ca="1" si="81"/>
        <v>{"dy":20,"sl":5,"tp":"fe","vl":"Equip1001","cn":1,"pt":"GO","pr":800}</v>
      </c>
    </row>
    <row r="198" spans="1:40">
      <c r="A198">
        <v>20</v>
      </c>
      <c r="B198">
        <v>6</v>
      </c>
      <c r="C198">
        <f t="shared" si="72"/>
        <v>0</v>
      </c>
      <c r="D198">
        <f t="shared" ca="1" si="71"/>
        <v>9.8122311159418496E-2</v>
      </c>
      <c r="E198">
        <f t="shared" ca="1" si="71"/>
        <v>0.44759186320587674</v>
      </c>
      <c r="F198">
        <f t="shared" ca="1" si="71"/>
        <v>0.45839943714215647</v>
      </c>
      <c r="G198">
        <f t="shared" ca="1" si="71"/>
        <v>0.77644216350943618</v>
      </c>
      <c r="H198">
        <f t="shared" ca="1" si="71"/>
        <v>0.24726835569232775</v>
      </c>
      <c r="I198">
        <f t="shared" ca="1" si="71"/>
        <v>0.80019585835425633</v>
      </c>
      <c r="M198" t="str">
        <f t="shared" ca="1" si="73"/>
        <v>지정 장비</v>
      </c>
      <c r="N198" t="str">
        <f t="shared" ca="1" si="74"/>
        <v>Equip5301</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7800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82</v>
      </c>
      <c r="V198" t="s">
        <v>208</v>
      </c>
      <c r="W198">
        <v>1</v>
      </c>
      <c r="X198" t="s">
        <v>126</v>
      </c>
      <c r="Z198">
        <v>3800</v>
      </c>
      <c r="AA198" t="str">
        <f t="shared" ca="1" si="77"/>
        <v>fe</v>
      </c>
      <c r="AB198" t="s">
        <v>82</v>
      </c>
      <c r="AC198" t="s">
        <v>208</v>
      </c>
      <c r="AD198">
        <v>1</v>
      </c>
      <c r="AE198" t="s">
        <v>126</v>
      </c>
      <c r="AG198">
        <v>3800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스켈레톤 쉴드</v>
      </c>
      <c r="AL198">
        <v>1</v>
      </c>
      <c r="AM19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v>
      </c>
      <c r="AN198" t="str">
        <f t="shared" ca="1" si="81"/>
        <v>{"dy":20,"sl":6,"tp":"fe","vl":"Equip7102","cn":1,"pt":"GO","pr":3800}</v>
      </c>
    </row>
    <row r="199" spans="1:40">
      <c r="A199">
        <v>20</v>
      </c>
      <c r="B199">
        <v>7</v>
      </c>
      <c r="C199">
        <f t="shared" si="72"/>
        <v>0</v>
      </c>
      <c r="D199">
        <f t="shared" ca="1" si="71"/>
        <v>0.68998764346360253</v>
      </c>
      <c r="E199">
        <f t="shared" ca="1" si="71"/>
        <v>0.49188323562804093</v>
      </c>
      <c r="F199">
        <f t="shared" ca="1" si="71"/>
        <v>0.66891379841562437</v>
      </c>
      <c r="G199">
        <f t="shared" ca="1" si="71"/>
        <v>0.56597881784249571</v>
      </c>
      <c r="H199">
        <f t="shared" ca="1" si="71"/>
        <v>0.56766707157683127</v>
      </c>
      <c r="I199">
        <f t="shared" ca="1" si="71"/>
        <v>0.93850368536564399</v>
      </c>
      <c r="M199" t="str">
        <f t="shared" ca="1" si="73"/>
        <v>지정 장비</v>
      </c>
      <c r="N199" t="str">
        <f t="shared" ca="1" si="74"/>
        <v>Equip5302</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8000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82</v>
      </c>
      <c r="V199" t="s">
        <v>302</v>
      </c>
      <c r="W199">
        <v>1</v>
      </c>
      <c r="X199" t="s">
        <v>126</v>
      </c>
      <c r="Z199">
        <v>4600</v>
      </c>
      <c r="AA199" t="str">
        <f t="shared" ca="1" si="77"/>
        <v>fe</v>
      </c>
      <c r="AB199" t="s">
        <v>82</v>
      </c>
      <c r="AC199" t="s">
        <v>302</v>
      </c>
      <c r="AD199">
        <v>1</v>
      </c>
      <c r="AE199" t="s">
        <v>126</v>
      </c>
      <c r="AG199">
        <v>4600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운명의 대검</v>
      </c>
      <c r="AL199">
        <v>1</v>
      </c>
      <c r="AM19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v>
      </c>
      <c r="AN199" t="str">
        <f t="shared" ca="1" si="81"/>
        <v>{"dy":20,"sl":7,"tp":"fe","vl":"Equip8001","cn":1,"pt":"GO","pr":4600}</v>
      </c>
    </row>
    <row r="200" spans="1:40">
      <c r="A200">
        <v>20</v>
      </c>
      <c r="B200">
        <v>8</v>
      </c>
      <c r="C200">
        <f t="shared" si="72"/>
        <v>0</v>
      </c>
      <c r="D200">
        <f t="shared" ca="1" si="71"/>
        <v>6.3980597350957513E-2</v>
      </c>
      <c r="E200">
        <f t="shared" ca="1" si="71"/>
        <v>0.12458036825984342</v>
      </c>
      <c r="F200">
        <f t="shared" ca="1" si="71"/>
        <v>0.71668110031982202</v>
      </c>
      <c r="G200">
        <f t="shared" ca="1" si="71"/>
        <v>0.90103456807526117</v>
      </c>
      <c r="H200">
        <f t="shared" ca="1" si="71"/>
        <v>0.41737478743669976</v>
      </c>
      <c r="I200">
        <f t="shared" ca="1" si="71"/>
        <v>0.29750639523750144</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v>
      </c>
      <c r="AN200" t="str">
        <f t="shared" ca="1" si="81"/>
        <v>{"dy":20,"sl":8}</v>
      </c>
    </row>
    <row r="201" spans="1:40">
      <c r="A201">
        <v>20</v>
      </c>
      <c r="B201">
        <v>9</v>
      </c>
      <c r="C201">
        <f t="shared" si="72"/>
        <v>0</v>
      </c>
      <c r="D201">
        <f t="shared" ca="1" si="71"/>
        <v>0.7012554492657157</v>
      </c>
      <c r="E201">
        <f t="shared" ca="1" si="71"/>
        <v>0.38362554141894012</v>
      </c>
      <c r="F201">
        <f t="shared" ca="1" si="71"/>
        <v>0.57809025451157237</v>
      </c>
      <c r="G201">
        <f t="shared" ca="1" si="71"/>
        <v>0.94747582658241269</v>
      </c>
      <c r="H201">
        <f t="shared" ca="1" si="71"/>
        <v>0.7785764052068932</v>
      </c>
      <c r="I201">
        <f t="shared" ca="1" si="71"/>
        <v>0.48196843977208725</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v>
      </c>
      <c r="AN201" t="str">
        <f t="shared" ca="1" si="81"/>
        <v>{"dy":20,"sl":9}</v>
      </c>
    </row>
    <row r="202" spans="1:40">
      <c r="A202">
        <v>21</v>
      </c>
      <c r="B202">
        <v>0</v>
      </c>
      <c r="C202">
        <f t="shared" si="72"/>
        <v>0</v>
      </c>
      <c r="D202">
        <f t="shared" ref="D202:I211" ca="1" si="82">RAND()</f>
        <v>0.23342341937871847</v>
      </c>
      <c r="E202">
        <f t="shared" ca="1" si="82"/>
        <v>0.30317054628510609</v>
      </c>
      <c r="F202">
        <f t="shared" ca="1" si="82"/>
        <v>0.44096643569520877</v>
      </c>
      <c r="G202">
        <f t="shared" ca="1" si="82"/>
        <v>2.2020991267772461E-2</v>
      </c>
      <c r="H202">
        <f t="shared" ca="1" si="82"/>
        <v>0.58795677665119717</v>
      </c>
      <c r="I202">
        <f t="shared" ca="1" si="82"/>
        <v>0.80264691601901783</v>
      </c>
      <c r="M202" t="str">
        <f t="shared" ca="1" si="73"/>
        <v>지정 장비</v>
      </c>
      <c r="N202" t="str">
        <f t="shared" ca="1" si="74"/>
        <v>Equip2202</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5</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82</v>
      </c>
      <c r="V202" t="s">
        <v>199</v>
      </c>
      <c r="W202">
        <v>1</v>
      </c>
      <c r="X202" t="s">
        <v>130</v>
      </c>
      <c r="Z202">
        <v>11</v>
      </c>
      <c r="AA202" t="str">
        <f t="shared" ca="1" si="77"/>
        <v>fe</v>
      </c>
      <c r="AB202" t="s">
        <v>82</v>
      </c>
      <c r="AC202" t="s">
        <v>199</v>
      </c>
      <c r="AD202">
        <v>1</v>
      </c>
      <c r="AE202" t="s">
        <v>130</v>
      </c>
      <c r="AG202">
        <v>11</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잿더미 스톤해머</v>
      </c>
      <c r="AL202">
        <v>1</v>
      </c>
      <c r="AM20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v>
      </c>
      <c r="AN202" t="str">
        <f t="shared" ca="1" si="81"/>
        <v>{"dy":21,"sl":0,"tp":"fe","vl":"Equip4302","cn":1,"pt":"DI","pr":11}</v>
      </c>
    </row>
    <row r="203" spans="1:40">
      <c r="A203">
        <v>21</v>
      </c>
      <c r="B203">
        <v>1</v>
      </c>
      <c r="C203">
        <f t="shared" si="72"/>
        <v>0</v>
      </c>
      <c r="D203">
        <f t="shared" ca="1" si="82"/>
        <v>0.75498092508899284</v>
      </c>
      <c r="E203">
        <f t="shared" ca="1" si="82"/>
        <v>0.17850287213523508</v>
      </c>
      <c r="F203">
        <f t="shared" ca="1" si="82"/>
        <v>0.17597402217777602</v>
      </c>
      <c r="G203">
        <f t="shared" ca="1" si="82"/>
        <v>0.49402894798360864</v>
      </c>
      <c r="H203">
        <f t="shared" ca="1" si="82"/>
        <v>0.71535614655747592</v>
      </c>
      <c r="I203">
        <f t="shared" ca="1" si="82"/>
        <v>2.2700343985067595E-2</v>
      </c>
      <c r="M203" t="str">
        <f t="shared" ca="1" si="73"/>
        <v>지정 장비</v>
      </c>
      <c r="N203" t="str">
        <f t="shared" ca="1" si="74"/>
        <v>Equip1201</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4</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82</v>
      </c>
      <c r="V203" t="s">
        <v>261</v>
      </c>
      <c r="W203">
        <v>1</v>
      </c>
      <c r="X203" t="s">
        <v>126</v>
      </c>
      <c r="Z203">
        <v>1200</v>
      </c>
      <c r="AA203" t="str">
        <f t="shared" ca="1" si="77"/>
        <v>fe</v>
      </c>
      <c r="AB203" t="s">
        <v>82</v>
      </c>
      <c r="AC203" t="s">
        <v>261</v>
      </c>
      <c r="AD203">
        <v>1</v>
      </c>
      <c r="AE203" t="s">
        <v>126</v>
      </c>
      <c r="AG203">
        <v>1200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별의 계시</v>
      </c>
      <c r="AL203">
        <v>1</v>
      </c>
      <c r="AM20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v>
      </c>
      <c r="AN203" t="str">
        <f t="shared" ca="1" si="81"/>
        <v>{"dy":21,"sl":1,"tp":"fe","vl":"Equip4101","cn":1,"pt":"GO","pr":1200}</v>
      </c>
    </row>
    <row r="204" spans="1:40">
      <c r="A204">
        <v>21</v>
      </c>
      <c r="B204">
        <v>2</v>
      </c>
      <c r="C204">
        <f t="shared" si="72"/>
        <v>0</v>
      </c>
      <c r="D204">
        <f t="shared" ca="1" si="82"/>
        <v>0.16233261204400951</v>
      </c>
      <c r="E204">
        <f t="shared" ca="1" si="82"/>
        <v>0.33774238244577082</v>
      </c>
      <c r="F204">
        <f t="shared" ca="1" si="82"/>
        <v>0.57444135382647821</v>
      </c>
      <c r="G204">
        <f t="shared" ca="1" si="82"/>
        <v>0.62331386487691132</v>
      </c>
      <c r="H204">
        <f t="shared" ca="1" si="82"/>
        <v>6.5273490991587524E-2</v>
      </c>
      <c r="I204">
        <f t="shared" ca="1" si="82"/>
        <v>0.48345813539181737</v>
      </c>
      <c r="M204" t="str">
        <f t="shared" ca="1" si="73"/>
        <v>안 지정 캐릭터 PP 영웅등급</v>
      </c>
      <c r="N204">
        <f t="shared" ca="1" si="74"/>
        <v>33774</v>
      </c>
      <c r="O204">
        <f t="shared" ca="1" si="75"/>
        <v>7</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2100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126</v>
      </c>
      <c r="Z204">
        <v>900</v>
      </c>
      <c r="AA204" t="str">
        <f t="shared" ca="1" si="77"/>
        <v>uph</v>
      </c>
      <c r="AB204" t="s">
        <v>91</v>
      </c>
      <c r="AC204">
        <v>6467</v>
      </c>
      <c r="AD204">
        <v>9</v>
      </c>
      <c r="AE204" t="s">
        <v>126</v>
      </c>
      <c r="AG204">
        <v>2700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v>
      </c>
      <c r="AN204" t="str">
        <f t="shared" ca="1" si="81"/>
        <v>{"dy":21,"sl":2,"tp":"uph","vl":"6467","cn":9,"pt":"GO","pr":2700}</v>
      </c>
    </row>
    <row r="205" spans="1:40">
      <c r="A205">
        <v>21</v>
      </c>
      <c r="B205">
        <v>3</v>
      </c>
      <c r="C205">
        <f t="shared" si="72"/>
        <v>0</v>
      </c>
      <c r="D205">
        <f t="shared" ca="1" si="82"/>
        <v>0.88507434998062928</v>
      </c>
      <c r="E205">
        <f t="shared" ca="1" si="82"/>
        <v>0.37964105451159069</v>
      </c>
      <c r="F205">
        <f t="shared" ca="1" si="82"/>
        <v>0.72921153063006994</v>
      </c>
      <c r="G205">
        <f t="shared" ca="1" si="82"/>
        <v>0.45600442914707007</v>
      </c>
      <c r="H205">
        <f t="shared" ca="1" si="82"/>
        <v>0.48115832163947259</v>
      </c>
      <c r="I205">
        <f t="shared" ca="1" si="82"/>
        <v>0.41371628648146075</v>
      </c>
      <c r="M205" t="str">
        <f t="shared" ca="1" si="73"/>
        <v>안 지정 캐릭터 PP 일반등급</v>
      </c>
      <c r="N205">
        <f t="shared" ca="1" si="74"/>
        <v>37964</v>
      </c>
      <c r="O205">
        <f t="shared" ca="1" si="75"/>
        <v>7</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2100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126</v>
      </c>
      <c r="Z205">
        <v>1100</v>
      </c>
      <c r="AA205" t="str">
        <f t="shared" ca="1" si="77"/>
        <v>upn</v>
      </c>
      <c r="AB205" t="s">
        <v>92</v>
      </c>
      <c r="AC205">
        <v>43155</v>
      </c>
      <c r="AD205">
        <v>11</v>
      </c>
      <c r="AE205" t="s">
        <v>126</v>
      </c>
      <c r="AG205">
        <v>3300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v>
      </c>
      <c r="AN205" t="str">
        <f t="shared" ca="1" si="81"/>
        <v>{"dy":21,"sl":3,"tp":"upn","vl":"43155","cn":11,"pt":"GO","pr":3300}</v>
      </c>
    </row>
    <row r="206" spans="1:40">
      <c r="A206">
        <v>21</v>
      </c>
      <c r="B206">
        <v>4</v>
      </c>
      <c r="C206">
        <f t="shared" si="72"/>
        <v>0</v>
      </c>
      <c r="D206">
        <f t="shared" ca="1" si="82"/>
        <v>0.95562713537200383</v>
      </c>
      <c r="E206">
        <f t="shared" ca="1" si="82"/>
        <v>0.22943248001250838</v>
      </c>
      <c r="F206">
        <f t="shared" ca="1" si="82"/>
        <v>0.26406612196224699</v>
      </c>
      <c r="G206">
        <f t="shared" ca="1" si="82"/>
        <v>0.12524299900340108</v>
      </c>
      <c r="H206">
        <f t="shared" ca="1" si="82"/>
        <v>0.29637575493351875</v>
      </c>
      <c r="I206">
        <f t="shared" ca="1" si="82"/>
        <v>0.69031327476801363</v>
      </c>
      <c r="M206" t="str">
        <f t="shared" ca="1" si="73"/>
        <v>안 지정 캐릭터 PP 일반등급</v>
      </c>
      <c r="N206">
        <f t="shared" ca="1" si="74"/>
        <v>22943</v>
      </c>
      <c r="O206">
        <f t="shared" ca="1" si="75"/>
        <v>5</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1500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126</v>
      </c>
      <c r="Z206">
        <v>1400</v>
      </c>
      <c r="AA206" t="str">
        <f t="shared" ca="1" si="77"/>
        <v>upn</v>
      </c>
      <c r="AB206" t="s">
        <v>92</v>
      </c>
      <c r="AC206">
        <v>94861</v>
      </c>
      <c r="AD206">
        <v>14</v>
      </c>
      <c r="AE206" t="s">
        <v>126</v>
      </c>
      <c r="AG206">
        <v>4200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v>
      </c>
      <c r="AN206" t="str">
        <f t="shared" ca="1" si="81"/>
        <v>{"dy":21,"sl":4,"tp":"upn","vl":"94861","cn":14,"pt":"GO","pr":4200}</v>
      </c>
    </row>
    <row r="207" spans="1:40">
      <c r="A207">
        <v>21</v>
      </c>
      <c r="B207">
        <v>5</v>
      </c>
      <c r="C207">
        <f t="shared" si="72"/>
        <v>0</v>
      </c>
      <c r="D207">
        <f t="shared" ca="1" si="82"/>
        <v>0.552631683868398</v>
      </c>
      <c r="E207">
        <f t="shared" ca="1" si="82"/>
        <v>0.28675744693223493</v>
      </c>
      <c r="F207">
        <f t="shared" ca="1" si="82"/>
        <v>0.83534440997670856</v>
      </c>
      <c r="G207">
        <f t="shared" ca="1" si="82"/>
        <v>0.2047118352307169</v>
      </c>
      <c r="H207">
        <f t="shared" ca="1" si="82"/>
        <v>0.10012192109156315</v>
      </c>
      <c r="I207">
        <f t="shared" ca="1" si="82"/>
        <v>0.3640547797618614</v>
      </c>
      <c r="M207" t="str">
        <f t="shared" ca="1" si="73"/>
        <v>안 지정 캐릭터 PP 영웅등급</v>
      </c>
      <c r="N207">
        <f t="shared" ca="1" si="74"/>
        <v>28675</v>
      </c>
      <c r="O207">
        <f t="shared" ca="1" si="75"/>
        <v>6</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1800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112</v>
      </c>
      <c r="W207">
        <v>1</v>
      </c>
      <c r="X207" t="s">
        <v>126</v>
      </c>
      <c r="Z207">
        <v>700</v>
      </c>
      <c r="AA207" t="str">
        <f t="shared" ca="1" si="77"/>
        <v>fe</v>
      </c>
      <c r="AB207" t="s">
        <v>82</v>
      </c>
      <c r="AC207" t="s">
        <v>112</v>
      </c>
      <c r="AD207">
        <v>1</v>
      </c>
      <c r="AE207" t="s">
        <v>126</v>
      </c>
      <c r="AG207">
        <v>700</v>
      </c>
      <c r="AH207" t="str">
        <f ca="1">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 ca="1">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석공의 망치</v>
      </c>
      <c r="AL207">
        <v>1</v>
      </c>
      <c r="AM20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v>
      </c>
      <c r="AN207" t="str">
        <f t="shared" ca="1" si="81"/>
        <v>{"dy":21,"sl":5,"tp":"fe","vl":"Equip4001","cn":1,"pt":"GO","pr":700}</v>
      </c>
    </row>
    <row r="208" spans="1:40">
      <c r="A208">
        <v>21</v>
      </c>
      <c r="B208">
        <v>6</v>
      </c>
      <c r="C208">
        <f t="shared" si="72"/>
        <v>0</v>
      </c>
      <c r="D208">
        <f t="shared" ca="1" si="82"/>
        <v>0.34956884828538803</v>
      </c>
      <c r="E208">
        <f t="shared" ca="1" si="82"/>
        <v>0.61425390261711865</v>
      </c>
      <c r="F208">
        <f t="shared" ca="1" si="82"/>
        <v>0.92326476461916229</v>
      </c>
      <c r="G208">
        <f t="shared" ca="1" si="82"/>
        <v>0.36009184545879924</v>
      </c>
      <c r="H208">
        <f t="shared" ca="1" si="82"/>
        <v>0.99913779013099668</v>
      </c>
      <c r="I208">
        <f t="shared" ca="1" si="82"/>
        <v>0.48517252990349147</v>
      </c>
      <c r="M208" t="str">
        <f t="shared" ca="1" si="73"/>
        <v>지정 장비</v>
      </c>
      <c r="N208" t="str">
        <f t="shared" ca="1" si="74"/>
        <v>Equip6202</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9400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82</v>
      </c>
      <c r="V208" t="s">
        <v>189</v>
      </c>
      <c r="W208">
        <v>1</v>
      </c>
      <c r="X208" t="s">
        <v>126</v>
      </c>
      <c r="Z208">
        <v>900</v>
      </c>
      <c r="AA208" t="str">
        <f t="shared" ca="1" si="77"/>
        <v>fe</v>
      </c>
      <c r="AB208" t="s">
        <v>82</v>
      </c>
      <c r="AC208" t="s">
        <v>189</v>
      </c>
      <c r="AD208">
        <v>1</v>
      </c>
      <c r="AE208" t="s">
        <v>126</v>
      </c>
      <c r="AG208">
        <v>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블레이드 보우</v>
      </c>
      <c r="AL208">
        <v>1</v>
      </c>
      <c r="AM20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v>
      </c>
      <c r="AN208" t="str">
        <f t="shared" ca="1" si="81"/>
        <v>{"dy":21,"sl":6,"tp":"fe","vl":"Equip2002","cn":1,"pt":"GO","pr":900}</v>
      </c>
    </row>
    <row r="209" spans="1:40">
      <c r="A209">
        <v>21</v>
      </c>
      <c r="B209">
        <v>7</v>
      </c>
      <c r="C209">
        <f t="shared" si="72"/>
        <v>0</v>
      </c>
      <c r="D209">
        <f t="shared" ca="1" si="82"/>
        <v>0.14056154226169582</v>
      </c>
      <c r="E209">
        <f t="shared" ca="1" si="82"/>
        <v>0.14306251546949411</v>
      </c>
      <c r="F209">
        <f t="shared" ca="1" si="82"/>
        <v>0.56842025260996443</v>
      </c>
      <c r="G209">
        <f t="shared" ca="1" si="82"/>
        <v>0.11844110190748303</v>
      </c>
      <c r="H209">
        <f t="shared" ca="1" si="82"/>
        <v>0.20778852268460146</v>
      </c>
      <c r="I209">
        <f t="shared" ca="1" si="82"/>
        <v>0.74786178865660691</v>
      </c>
      <c r="M209" t="str">
        <f t="shared" ca="1" si="73"/>
        <v>지정 장비</v>
      </c>
      <c r="N209" t="str">
        <f t="shared" ca="1" si="74"/>
        <v>Equip1202</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DI</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5</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82</v>
      </c>
      <c r="V209" t="s">
        <v>197</v>
      </c>
      <c r="W209">
        <v>1</v>
      </c>
      <c r="X209" t="s">
        <v>126</v>
      </c>
      <c r="Z209">
        <v>7800</v>
      </c>
      <c r="AA209" t="str">
        <f t="shared" ca="1" si="77"/>
        <v>fe</v>
      </c>
      <c r="AB209" t="s">
        <v>82</v>
      </c>
      <c r="AC209" t="s">
        <v>197</v>
      </c>
      <c r="AD209">
        <v>1</v>
      </c>
      <c r="AE209" t="s">
        <v>126</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v>
      </c>
      <c r="AN209" t="str">
        <f t="shared" ca="1" si="81"/>
        <v>{"dy":21,"sl":7,"tp":"fe","vl":"Equip3301","cn":1,"pt":"GO","pr":7800}</v>
      </c>
    </row>
    <row r="210" spans="1:40">
      <c r="A210">
        <v>21</v>
      </c>
      <c r="B210">
        <v>8</v>
      </c>
      <c r="C210">
        <f t="shared" si="72"/>
        <v>0</v>
      </c>
      <c r="D210">
        <f t="shared" ca="1" si="82"/>
        <v>0.88640522459701598</v>
      </c>
      <c r="E210">
        <f t="shared" ca="1" si="82"/>
        <v>0.70135412121102747</v>
      </c>
      <c r="F210">
        <f t="shared" ca="1" si="82"/>
        <v>5.343716203256399E-2</v>
      </c>
      <c r="G210">
        <f t="shared" ca="1" si="82"/>
        <v>0.27423120805719048</v>
      </c>
      <c r="H210">
        <f t="shared" ca="1" si="82"/>
        <v>0.97733775808083934</v>
      </c>
      <c r="I210">
        <f t="shared" ca="1" si="82"/>
        <v>6.9195378629204107E-2</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v>
      </c>
      <c r="AN210" t="str">
        <f t="shared" ca="1" si="81"/>
        <v>{"dy":21,"sl":8}</v>
      </c>
    </row>
    <row r="211" spans="1:40">
      <c r="A211">
        <v>21</v>
      </c>
      <c r="B211">
        <v>9</v>
      </c>
      <c r="C211">
        <f t="shared" si="72"/>
        <v>0</v>
      </c>
      <c r="D211">
        <f t="shared" ca="1" si="82"/>
        <v>0.37767960286848778</v>
      </c>
      <c r="E211">
        <f t="shared" ca="1" si="82"/>
        <v>0.62556826882657146</v>
      </c>
      <c r="F211">
        <f t="shared" ca="1" si="82"/>
        <v>0.98555920083495152</v>
      </c>
      <c r="G211">
        <f t="shared" ca="1" si="82"/>
        <v>0.88992848853887785</v>
      </c>
      <c r="H211">
        <f t="shared" ca="1" si="82"/>
        <v>0.28690572080286236</v>
      </c>
      <c r="I211">
        <f t="shared" ca="1" si="82"/>
        <v>0.87369928464342639</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v>
      </c>
      <c r="AN211" t="str">
        <f t="shared" ca="1" si="81"/>
        <v>{"dy":21,"sl":9}</v>
      </c>
    </row>
    <row r="212" spans="1:40">
      <c r="A212">
        <v>22</v>
      </c>
      <c r="B212">
        <v>0</v>
      </c>
      <c r="C212">
        <f t="shared" si="72"/>
        <v>0</v>
      </c>
      <c r="D212">
        <f t="shared" ref="D212:I221" ca="1" si="83">RAND()</f>
        <v>0.9609482766161862</v>
      </c>
      <c r="E212">
        <f t="shared" ca="1" si="83"/>
        <v>0.96586891227648186</v>
      </c>
      <c r="F212">
        <f t="shared" ca="1" si="83"/>
        <v>0.71583583863546763</v>
      </c>
      <c r="G212">
        <f t="shared" ca="1" si="83"/>
        <v>9.5038457070173221E-2</v>
      </c>
      <c r="H212">
        <f t="shared" ca="1" si="83"/>
        <v>0.37295960961729668</v>
      </c>
      <c r="I212">
        <f t="shared" ca="1" si="83"/>
        <v>3.5902055505404373E-2</v>
      </c>
      <c r="M212" t="str">
        <f t="shared" ca="1" si="73"/>
        <v>캐릭터 상자 영웅등급</v>
      </c>
      <c r="N212" t="str">
        <f t="shared" ca="1" si="74"/>
        <v>삭제</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149</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82</v>
      </c>
      <c r="V212" t="s">
        <v>179</v>
      </c>
      <c r="W212">
        <v>1</v>
      </c>
      <c r="X212" t="s">
        <v>126</v>
      </c>
      <c r="Z212">
        <v>1400</v>
      </c>
      <c r="AA212" t="str">
        <f t="shared" ca="1" si="77"/>
        <v>fe</v>
      </c>
      <c r="AB212" t="s">
        <v>82</v>
      </c>
      <c r="AC212" t="s">
        <v>179</v>
      </c>
      <c r="AD212">
        <v>1</v>
      </c>
      <c r="AE212" t="s">
        <v>126</v>
      </c>
      <c r="AG212">
        <v>1400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흑마법의 지팡이</v>
      </c>
      <c r="AL212">
        <v>1</v>
      </c>
      <c r="AM21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v>
      </c>
      <c r="AN212" t="str">
        <f t="shared" ca="1" si="81"/>
        <v>{"dy":22,"sl":0,"tp":"fe","vl":"Equip3102","cn":1,"pt":"GO","pr":1400}</v>
      </c>
    </row>
    <row r="213" spans="1:40">
      <c r="A213">
        <v>22</v>
      </c>
      <c r="B213">
        <v>1</v>
      </c>
      <c r="C213">
        <f t="shared" si="72"/>
        <v>0</v>
      </c>
      <c r="D213">
        <f t="shared" ca="1" si="83"/>
        <v>0.45970911709734819</v>
      </c>
      <c r="E213">
        <f t="shared" ca="1" si="83"/>
        <v>0.24936490290453539</v>
      </c>
      <c r="F213">
        <f t="shared" ca="1" si="83"/>
        <v>0.48285960914649184</v>
      </c>
      <c r="G213">
        <f t="shared" ca="1" si="83"/>
        <v>0.4315131888731234</v>
      </c>
      <c r="H213">
        <f t="shared" ca="1" si="83"/>
        <v>0.60771355708293207</v>
      </c>
      <c r="I213">
        <f t="shared" ca="1" si="83"/>
        <v>0.9863982972788764</v>
      </c>
      <c r="M213" t="str">
        <f t="shared" ca="1" si="73"/>
        <v>지정 장비</v>
      </c>
      <c r="N213" t="str">
        <f t="shared" ca="1" si="74"/>
        <v>Equip2101</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1500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82</v>
      </c>
      <c r="V213" t="s">
        <v>302</v>
      </c>
      <c r="W213">
        <v>1</v>
      </c>
      <c r="X213" t="s">
        <v>126</v>
      </c>
      <c r="Z213">
        <v>5000</v>
      </c>
      <c r="AA213" t="str">
        <f t="shared" ca="1" si="77"/>
        <v>fe</v>
      </c>
      <c r="AB213" t="s">
        <v>82</v>
      </c>
      <c r="AC213" t="s">
        <v>302</v>
      </c>
      <c r="AD213">
        <v>1</v>
      </c>
      <c r="AE213" t="s">
        <v>126</v>
      </c>
      <c r="AG213">
        <v>5000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운명의 대검</v>
      </c>
      <c r="AL213">
        <v>1</v>
      </c>
      <c r="AM21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v>
      </c>
      <c r="AN213" t="str">
        <f t="shared" ca="1" si="81"/>
        <v>{"dy":22,"sl":1,"tp":"fe","vl":"Equip8001","cn":1,"pt":"GO","pr":5000}</v>
      </c>
    </row>
    <row r="214" spans="1:40">
      <c r="A214">
        <v>22</v>
      </c>
      <c r="B214">
        <v>2</v>
      </c>
      <c r="C214">
        <f t="shared" si="72"/>
        <v>0</v>
      </c>
      <c r="D214">
        <f t="shared" ca="1" si="83"/>
        <v>0.16464465186834654</v>
      </c>
      <c r="E214">
        <f t="shared" ca="1" si="83"/>
        <v>0.35993419195823628</v>
      </c>
      <c r="F214">
        <f t="shared" ca="1" si="83"/>
        <v>0.60139840392194732</v>
      </c>
      <c r="G214">
        <f t="shared" ca="1" si="83"/>
        <v>0.71942420576082544</v>
      </c>
      <c r="H214">
        <f t="shared" ca="1" si="83"/>
        <v>0.16998720770419218</v>
      </c>
      <c r="I214">
        <f t="shared" ca="1" si="83"/>
        <v>0.66582767436360557</v>
      </c>
      <c r="M214" t="str">
        <f t="shared" ca="1" si="73"/>
        <v>안 지정 캐릭터 PP 영웅등급</v>
      </c>
      <c r="N214">
        <f t="shared" ca="1" si="74"/>
        <v>35993</v>
      </c>
      <c r="O214">
        <f t="shared" ca="1" si="75"/>
        <v>7</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2100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126</v>
      </c>
      <c r="Z214">
        <v>1400</v>
      </c>
      <c r="AA214" t="str">
        <f t="shared" ca="1" si="77"/>
        <v>uph</v>
      </c>
      <c r="AB214" t="s">
        <v>91</v>
      </c>
      <c r="AC214">
        <v>92746</v>
      </c>
      <c r="AD214">
        <v>14</v>
      </c>
      <c r="AE214" t="s">
        <v>126</v>
      </c>
      <c r="AG214">
        <v>4200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v>
      </c>
      <c r="AN214" t="str">
        <f t="shared" ca="1" si="81"/>
        <v>{"dy":22,"sl":2,"tp":"uph","vl":"92746","cn":14,"pt":"GO","pr":4200}</v>
      </c>
    </row>
    <row r="215" spans="1:40">
      <c r="A215">
        <v>22</v>
      </c>
      <c r="B215">
        <v>3</v>
      </c>
      <c r="C215">
        <f t="shared" si="72"/>
        <v>0</v>
      </c>
      <c r="D215">
        <f t="shared" ca="1" si="83"/>
        <v>4.8741367958029969E-2</v>
      </c>
      <c r="E215">
        <f t="shared" ca="1" si="83"/>
        <v>0.98883387498971698</v>
      </c>
      <c r="F215">
        <f t="shared" ca="1" si="83"/>
        <v>0.51660128664196348</v>
      </c>
      <c r="G215">
        <f t="shared" ca="1" si="83"/>
        <v>0.33350659203731847</v>
      </c>
      <c r="H215">
        <f t="shared" ca="1" si="83"/>
        <v>0.18879351739424677</v>
      </c>
      <c r="I215">
        <f t="shared" ca="1" si="83"/>
        <v>3.1460597513706001E-2</v>
      </c>
      <c r="M215" t="str">
        <f t="shared" ca="1" si="73"/>
        <v>안 지정 캐릭터 PP 영웅등급</v>
      </c>
      <c r="N215">
        <f t="shared" ca="1" si="74"/>
        <v>98883</v>
      </c>
      <c r="O215">
        <f t="shared" ca="1" si="75"/>
        <v>14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4200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126</v>
      </c>
      <c r="Z215">
        <v>1100</v>
      </c>
      <c r="AA215" t="str">
        <f t="shared" ca="1" si="77"/>
        <v>uph</v>
      </c>
      <c r="AB215" t="s">
        <v>91</v>
      </c>
      <c r="AC215">
        <v>38584</v>
      </c>
      <c r="AD215">
        <v>11</v>
      </c>
      <c r="AE215" t="s">
        <v>126</v>
      </c>
      <c r="AG215">
        <v>3300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v>
      </c>
      <c r="AN215" t="str">
        <f t="shared" ca="1" si="81"/>
        <v>{"dy":22,"sl":3,"tp":"uph","vl":"38584","cn":11,"pt":"GO","pr":3300}</v>
      </c>
    </row>
    <row r="216" spans="1:40">
      <c r="A216">
        <v>22</v>
      </c>
      <c r="B216">
        <v>4</v>
      </c>
      <c r="C216">
        <f t="shared" si="72"/>
        <v>0</v>
      </c>
      <c r="D216">
        <f t="shared" ca="1" si="83"/>
        <v>0.51807050379623953</v>
      </c>
      <c r="E216">
        <f t="shared" ca="1" si="83"/>
        <v>0.55132241356850364</v>
      </c>
      <c r="F216">
        <f t="shared" ca="1" si="83"/>
        <v>4.1944118078995785E-2</v>
      </c>
      <c r="G216">
        <f t="shared" ca="1" si="83"/>
        <v>0.63704242782556053</v>
      </c>
      <c r="H216">
        <f t="shared" ca="1" si="83"/>
        <v>0.57257088340711471</v>
      </c>
      <c r="I216">
        <f t="shared" ca="1" si="83"/>
        <v>0.89456457132154077</v>
      </c>
      <c r="M216" t="str">
        <f t="shared" ca="1" si="73"/>
        <v>안 지정 캐릭터 PP 일반등급</v>
      </c>
      <c r="N216">
        <f t="shared" ca="1" si="74"/>
        <v>55132</v>
      </c>
      <c r="O216">
        <f t="shared" ca="1" si="75"/>
        <v>9</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2700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126</v>
      </c>
      <c r="Z216">
        <v>1100</v>
      </c>
      <c r="AA216" t="str">
        <f t="shared" ca="1" si="77"/>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v>
      </c>
      <c r="AN216" t="str">
        <f t="shared" ca="1" si="81"/>
        <v>{"dy":22,"sl":4,"tp":"upn","vl":"45187","cn":11,"pt":"GO","pr":3300}</v>
      </c>
    </row>
    <row r="217" spans="1:40">
      <c r="A217">
        <v>22</v>
      </c>
      <c r="B217">
        <v>5</v>
      </c>
      <c r="C217">
        <f t="shared" si="72"/>
        <v>0</v>
      </c>
      <c r="D217">
        <f t="shared" ca="1" si="83"/>
        <v>0.47969358904821535</v>
      </c>
      <c r="E217">
        <f t="shared" ca="1" si="83"/>
        <v>0.93502331251001447</v>
      </c>
      <c r="F217">
        <f t="shared" ca="1" si="83"/>
        <v>0.5600456868584367</v>
      </c>
      <c r="G217">
        <f t="shared" ca="1" si="83"/>
        <v>0.59136616840883949</v>
      </c>
      <c r="H217">
        <f t="shared" ca="1" si="83"/>
        <v>0.7467161192479479</v>
      </c>
      <c r="I217">
        <f t="shared" ca="1" si="83"/>
        <v>7.2463575391983115E-2</v>
      </c>
      <c r="M217" t="str">
        <f t="shared" ca="1" si="73"/>
        <v>지정 장비</v>
      </c>
      <c r="N217" t="str">
        <f t="shared" ca="1" si="74"/>
        <v>Equip8102</v>
      </c>
      <c r="O217">
        <f t="shared" ca="1" si="75"/>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7500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191</v>
      </c>
      <c r="W217">
        <v>1</v>
      </c>
      <c r="X217" t="s">
        <v>130</v>
      </c>
      <c r="Z217">
        <v>11</v>
      </c>
      <c r="AA217" t="str">
        <f t="shared" ca="1" si="77"/>
        <v>fe</v>
      </c>
      <c r="AB217" t="s">
        <v>82</v>
      </c>
      <c r="AC217" t="s">
        <v>191</v>
      </c>
      <c r="AD217">
        <v>1</v>
      </c>
      <c r="AE217" t="s">
        <v>130</v>
      </c>
      <c r="AG217">
        <v>11</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오디세이 픽액스</v>
      </c>
      <c r="AL217">
        <v>1</v>
      </c>
      <c r="AM21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v>
      </c>
      <c r="AN217" t="str">
        <f t="shared" ca="1" si="81"/>
        <v>{"dy":22,"sl":5,"tp":"fe","vl":"Equip0302","cn":1,"pt":"DI","pr":11}</v>
      </c>
    </row>
    <row r="218" spans="1:40">
      <c r="A218">
        <v>22</v>
      </c>
      <c r="B218">
        <v>6</v>
      </c>
      <c r="C218">
        <f t="shared" si="72"/>
        <v>0</v>
      </c>
      <c r="D218">
        <f t="shared" ca="1" si="83"/>
        <v>0.75414558744522897</v>
      </c>
      <c r="E218">
        <f t="shared" ca="1" si="83"/>
        <v>0.90160928457379785</v>
      </c>
      <c r="F218">
        <f t="shared" ca="1" si="83"/>
        <v>0.56112738029605713</v>
      </c>
      <c r="G218">
        <f t="shared" ca="1" si="83"/>
        <v>0.72882547451913282</v>
      </c>
      <c r="H218">
        <f t="shared" ca="1" si="83"/>
        <v>0.65056726850963653</v>
      </c>
      <c r="I218">
        <f t="shared" ca="1" si="83"/>
        <v>0.74128940594754045</v>
      </c>
      <c r="M218" t="str">
        <f t="shared" ca="1" si="73"/>
        <v>지정 장비</v>
      </c>
      <c r="N218" t="str">
        <f t="shared" ca="1" si="74"/>
        <v>Equip7302</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22800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82</v>
      </c>
      <c r="V218" t="s">
        <v>256</v>
      </c>
      <c r="W218">
        <v>1</v>
      </c>
      <c r="X218" t="s">
        <v>126</v>
      </c>
      <c r="Z218">
        <v>3900</v>
      </c>
      <c r="AA218" t="str">
        <f t="shared" ca="1" si="77"/>
        <v>fe</v>
      </c>
      <c r="AB218" t="s">
        <v>82</v>
      </c>
      <c r="AC218" t="s">
        <v>256</v>
      </c>
      <c r="AD218">
        <v>1</v>
      </c>
      <c r="AE218" t="s">
        <v>126</v>
      </c>
      <c r="AG218">
        <v>3900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용력의 방패</v>
      </c>
      <c r="AL218">
        <v>1</v>
      </c>
      <c r="AM21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v>
      </c>
      <c r="AN218" t="str">
        <f t="shared" ca="1" si="81"/>
        <v>{"dy":22,"sl":6,"tp":"fe","vl":"Equip7101","cn":1,"pt":"GO","pr":3900}</v>
      </c>
    </row>
    <row r="219" spans="1:40">
      <c r="A219">
        <v>22</v>
      </c>
      <c r="B219">
        <v>7</v>
      </c>
      <c r="C219">
        <f t="shared" si="72"/>
        <v>0</v>
      </c>
      <c r="D219">
        <f t="shared" ca="1" si="83"/>
        <v>0.51026572250519608</v>
      </c>
      <c r="E219">
        <f t="shared" ca="1" si="83"/>
        <v>0.14491578527718985</v>
      </c>
      <c r="F219">
        <f t="shared" ca="1" si="83"/>
        <v>0.14495569561958599</v>
      </c>
      <c r="G219">
        <f t="shared" ca="1" si="83"/>
        <v>0.1739747633168206</v>
      </c>
      <c r="H219">
        <f t="shared" ca="1" si="83"/>
        <v>0.97201147132485088</v>
      </c>
      <c r="I219">
        <f t="shared" ca="1" si="83"/>
        <v>0.75181762400046448</v>
      </c>
      <c r="M219" t="str">
        <f t="shared" ca="1" si="73"/>
        <v>지정 장비</v>
      </c>
      <c r="N219" t="str">
        <f t="shared" ca="1" si="74"/>
        <v>Equip1202</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DI</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5</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82</v>
      </c>
      <c r="V219" t="s">
        <v>248</v>
      </c>
      <c r="W219">
        <v>1</v>
      </c>
      <c r="X219" t="s">
        <v>126</v>
      </c>
      <c r="Z219">
        <v>800</v>
      </c>
      <c r="AA219" t="str">
        <f t="shared" ca="1" si="77"/>
        <v>fe</v>
      </c>
      <c r="AB219" t="s">
        <v>82</v>
      </c>
      <c r="AC219" t="s">
        <v>248</v>
      </c>
      <c r="AD219">
        <v>1</v>
      </c>
      <c r="AE219" t="s">
        <v>126</v>
      </c>
      <c r="AG219">
        <v>800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숨겨온 원한</v>
      </c>
      <c r="AL219">
        <v>1</v>
      </c>
      <c r="AM21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v>
      </c>
      <c r="AN219" t="str">
        <f t="shared" ca="1" si="81"/>
        <v>{"dy":22,"sl":7,"tp":"fe","vl":"Equip1002","cn":1,"pt":"GO","pr":800}</v>
      </c>
    </row>
    <row r="220" spans="1:40">
      <c r="A220">
        <v>22</v>
      </c>
      <c r="B220">
        <v>8</v>
      </c>
      <c r="C220">
        <f t="shared" si="72"/>
        <v>0</v>
      </c>
      <c r="D220">
        <f t="shared" ca="1" si="83"/>
        <v>0.77350139469280443</v>
      </c>
      <c r="E220">
        <f t="shared" ca="1" si="83"/>
        <v>0.34088799190261188</v>
      </c>
      <c r="F220">
        <f t="shared" ca="1" si="83"/>
        <v>1.4409507579837832E-2</v>
      </c>
      <c r="G220">
        <f t="shared" ca="1" si="83"/>
        <v>0.65527794337980294</v>
      </c>
      <c r="H220">
        <f t="shared" ca="1" si="83"/>
        <v>0.50596521478112311</v>
      </c>
      <c r="I220">
        <f t="shared" ca="1" si="83"/>
        <v>0.59487623835668768</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v>
      </c>
      <c r="AN220" t="str">
        <f t="shared" ca="1" si="81"/>
        <v>{"dy":22,"sl":8}</v>
      </c>
    </row>
    <row r="221" spans="1:40">
      <c r="A221">
        <v>22</v>
      </c>
      <c r="B221">
        <v>9</v>
      </c>
      <c r="C221">
        <f t="shared" si="72"/>
        <v>0</v>
      </c>
      <c r="D221">
        <f t="shared" ca="1" si="83"/>
        <v>0.91435167941645623</v>
      </c>
      <c r="E221">
        <f t="shared" ca="1" si="83"/>
        <v>0.96084692728182708</v>
      </c>
      <c r="F221">
        <f t="shared" ca="1" si="83"/>
        <v>0.19761143905573575</v>
      </c>
      <c r="G221">
        <f t="shared" ca="1" si="83"/>
        <v>0.97057077452318585</v>
      </c>
      <c r="H221">
        <f t="shared" ca="1" si="83"/>
        <v>0.37266541245617346</v>
      </c>
      <c r="I221">
        <f t="shared" ca="1" si="83"/>
        <v>8.9026619751093938E-2</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v>
      </c>
      <c r="AN221" t="str">
        <f t="shared" ca="1" si="81"/>
        <v>{"dy":22,"sl":9}</v>
      </c>
    </row>
    <row r="222" spans="1:40">
      <c r="A222">
        <v>23</v>
      </c>
      <c r="B222">
        <v>0</v>
      </c>
      <c r="C222">
        <f t="shared" si="72"/>
        <v>0</v>
      </c>
      <c r="D222">
        <f t="shared" ref="D222:I231" ca="1" si="84">RAND()</f>
        <v>0.74018029003200314</v>
      </c>
      <c r="E222">
        <f t="shared" ca="1" si="84"/>
        <v>0.21800672514366681</v>
      </c>
      <c r="F222">
        <f t="shared" ca="1" si="84"/>
        <v>0.90456721558167075</v>
      </c>
      <c r="G222">
        <f t="shared" ca="1" si="84"/>
        <v>9.3965638838059529E-2</v>
      </c>
      <c r="H222">
        <f t="shared" ca="1" si="84"/>
        <v>0.58865105544553442</v>
      </c>
      <c r="I222">
        <f t="shared" ca="1" si="84"/>
        <v>0.84409225076975103</v>
      </c>
      <c r="M222" t="str">
        <f t="shared" ca="1" si="73"/>
        <v>지정 장비</v>
      </c>
      <c r="N222" t="str">
        <f t="shared" ca="1" si="74"/>
        <v>Equip1302</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12</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82</v>
      </c>
      <c r="V222" t="s">
        <v>202</v>
      </c>
      <c r="W222">
        <v>1</v>
      </c>
      <c r="X222" t="s">
        <v>126</v>
      </c>
      <c r="Z222">
        <v>3400</v>
      </c>
      <c r="AA222" t="str">
        <f t="shared" ca="1" si="77"/>
        <v>fe</v>
      </c>
      <c r="AB222" t="s">
        <v>82</v>
      </c>
      <c r="AC222" t="s">
        <v>202</v>
      </c>
      <c r="AD222">
        <v>1</v>
      </c>
      <c r="AE222" t="s">
        <v>126</v>
      </c>
      <c r="AG222">
        <v>3400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은빛 유산</v>
      </c>
      <c r="AL222">
        <v>1</v>
      </c>
      <c r="AM22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v>
      </c>
      <c r="AN222" t="str">
        <f t="shared" ca="1" si="81"/>
        <v>{"dy":23,"sl":0,"tp":"fe","vl":"Equip0202","cn":1,"pt":"GO","pr":3400}</v>
      </c>
    </row>
    <row r="223" spans="1:40">
      <c r="A223">
        <v>23</v>
      </c>
      <c r="B223">
        <v>1</v>
      </c>
      <c r="C223">
        <f t="shared" si="72"/>
        <v>0</v>
      </c>
      <c r="D223">
        <f t="shared" ca="1" si="84"/>
        <v>0.56456482364651461</v>
      </c>
      <c r="E223">
        <f t="shared" ca="1" si="84"/>
        <v>0.73902682722370427</v>
      </c>
      <c r="F223">
        <f t="shared" ca="1" si="84"/>
        <v>0.1406290748018213</v>
      </c>
      <c r="G223">
        <f t="shared" ca="1" si="84"/>
        <v>0.4474033190827329</v>
      </c>
      <c r="H223">
        <f t="shared" ca="1" si="84"/>
        <v>0.54816625783547279</v>
      </c>
      <c r="I223">
        <f t="shared" ca="1" si="84"/>
        <v>7.3777255806627418E-2</v>
      </c>
      <c r="M223" t="str">
        <f t="shared" ca="1" si="73"/>
        <v>지정 장비</v>
      </c>
      <c r="N223" t="str">
        <f t="shared" ca="1" si="74"/>
        <v>Equip6202</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14</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82</v>
      </c>
      <c r="V223" t="s">
        <v>245</v>
      </c>
      <c r="W223">
        <v>1</v>
      </c>
      <c r="X223" t="s">
        <v>126</v>
      </c>
      <c r="Z223">
        <v>7000</v>
      </c>
      <c r="AA223" t="str">
        <f t="shared" ca="1" si="77"/>
        <v>fe</v>
      </c>
      <c r="AB223" t="s">
        <v>82</v>
      </c>
      <c r="AC223" t="s">
        <v>245</v>
      </c>
      <c r="AD223">
        <v>1</v>
      </c>
      <c r="AE223" t="s">
        <v>126</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v>
      </c>
      <c r="AN223" t="str">
        <f t="shared" ca="1" si="81"/>
        <v>{"dy":23,"sl":1,"tp":"fe","vl":"Equip5301","cn":1,"pt":"GO","pr":7000}</v>
      </c>
    </row>
    <row r="224" spans="1:40">
      <c r="A224">
        <v>23</v>
      </c>
      <c r="B224">
        <v>2</v>
      </c>
      <c r="C224">
        <f t="shared" si="72"/>
        <v>0</v>
      </c>
      <c r="D224">
        <f t="shared" ca="1" si="84"/>
        <v>0.37750568340943669</v>
      </c>
      <c r="E224">
        <f t="shared" ca="1" si="84"/>
        <v>0.70063690049058658</v>
      </c>
      <c r="F224">
        <f t="shared" ca="1" si="84"/>
        <v>0.88736737078868577</v>
      </c>
      <c r="G224">
        <f t="shared" ca="1" si="84"/>
        <v>0.93442910481332098</v>
      </c>
      <c r="H224">
        <f t="shared" ca="1" si="84"/>
        <v>0.86162112443339944</v>
      </c>
      <c r="I224">
        <f t="shared" ca="1" si="84"/>
        <v>6.5325392954223349E-2</v>
      </c>
      <c r="M224" t="str">
        <f t="shared" ca="1" si="73"/>
        <v>안 지정 캐릭터 PP 영웅등급</v>
      </c>
      <c r="N224">
        <f t="shared" ca="1" si="74"/>
        <v>70063</v>
      </c>
      <c r="O224">
        <f t="shared" ca="1" si="75"/>
        <v>11</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3300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126</v>
      </c>
      <c r="Z224">
        <v>1400</v>
      </c>
      <c r="AA224" t="str">
        <f t="shared" ca="1" si="77"/>
        <v>uph</v>
      </c>
      <c r="AB224" t="s">
        <v>91</v>
      </c>
      <c r="AC224">
        <v>98118</v>
      </c>
      <c r="AD224">
        <v>14</v>
      </c>
      <c r="AE224" t="s">
        <v>126</v>
      </c>
      <c r="AG224">
        <v>4200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v>
      </c>
      <c r="AN224" t="str">
        <f t="shared" ca="1" si="81"/>
        <v>{"dy":23,"sl":2,"tp":"uph","vl":"98118","cn":14,"pt":"GO","pr":4200}</v>
      </c>
    </row>
    <row r="225" spans="1:40">
      <c r="A225">
        <v>23</v>
      </c>
      <c r="B225">
        <v>3</v>
      </c>
      <c r="C225">
        <f t="shared" si="72"/>
        <v>0</v>
      </c>
      <c r="D225">
        <f t="shared" ca="1" si="84"/>
        <v>0.64999943182066777</v>
      </c>
      <c r="E225">
        <f t="shared" ca="1" si="84"/>
        <v>0.7940120010425854</v>
      </c>
      <c r="F225">
        <f t="shared" ca="1" si="84"/>
        <v>0.92320829779490343</v>
      </c>
      <c r="G225">
        <f t="shared" ca="1" si="84"/>
        <v>0.27197921316056972</v>
      </c>
      <c r="H225">
        <f t="shared" ca="1" si="84"/>
        <v>0.46359576221090759</v>
      </c>
      <c r="I225">
        <f t="shared" ca="1" si="84"/>
        <v>0.39894281199771042</v>
      </c>
      <c r="M225" t="str">
        <f t="shared" ca="1" si="73"/>
        <v>안 지정 캐릭터 PP 일반등급</v>
      </c>
      <c r="N225">
        <f t="shared" ca="1" si="74"/>
        <v>79401</v>
      </c>
      <c r="O225">
        <f t="shared" ca="1" si="75"/>
        <v>12</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3600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126</v>
      </c>
      <c r="Z225">
        <v>900</v>
      </c>
      <c r="AA225" t="str">
        <f t="shared" ca="1" si="77"/>
        <v>upn</v>
      </c>
      <c r="AB225" t="s">
        <v>92</v>
      </c>
      <c r="AC225">
        <v>10153</v>
      </c>
      <c r="AD225">
        <v>9</v>
      </c>
      <c r="AE225" t="s">
        <v>126</v>
      </c>
      <c r="AG225">
        <v>2700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v>
      </c>
      <c r="AN225" t="str">
        <f t="shared" ca="1" si="81"/>
        <v>{"dy":23,"sl":3,"tp":"upn","vl":"10153","cn":9,"pt":"GO","pr":2700}</v>
      </c>
    </row>
    <row r="226" spans="1:40">
      <c r="A226">
        <v>23</v>
      </c>
      <c r="B226">
        <v>4</v>
      </c>
      <c r="C226">
        <f t="shared" si="72"/>
        <v>0</v>
      </c>
      <c r="D226">
        <f t="shared" ca="1" si="84"/>
        <v>2.4890389659967149E-2</v>
      </c>
      <c r="E226">
        <f t="shared" ca="1" si="84"/>
        <v>0.22647894478114317</v>
      </c>
      <c r="F226">
        <f t="shared" ca="1" si="84"/>
        <v>0.45491189711317848</v>
      </c>
      <c r="G226">
        <f t="shared" ca="1" si="84"/>
        <v>0.15930130593792635</v>
      </c>
      <c r="H226">
        <f t="shared" ca="1" si="84"/>
        <v>0.81862522399481008</v>
      </c>
      <c r="I226">
        <f t="shared" ca="1" si="84"/>
        <v>0.60379233477198757</v>
      </c>
      <c r="M226" t="str">
        <f t="shared" ca="1" si="73"/>
        <v>안 지정 캐릭터 PP 일반등급</v>
      </c>
      <c r="N226">
        <f t="shared" ca="1" si="74"/>
        <v>22647</v>
      </c>
      <c r="O226">
        <f t="shared" ca="1" si="75"/>
        <v>5</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1500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126</v>
      </c>
      <c r="Z226">
        <v>1400</v>
      </c>
      <c r="AA226" t="str">
        <f t="shared" ca="1" si="77"/>
        <v>upn</v>
      </c>
      <c r="AB226" t="s">
        <v>92</v>
      </c>
      <c r="AC226">
        <v>98421</v>
      </c>
      <c r="AD226">
        <v>14</v>
      </c>
      <c r="AE226" t="s">
        <v>126</v>
      </c>
      <c r="AG226">
        <v>4200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v>
      </c>
      <c r="AN226" t="str">
        <f t="shared" ca="1" si="81"/>
        <v>{"dy":23,"sl":4,"tp":"upn","vl":"98421","cn":14,"pt":"GO","pr":4200}</v>
      </c>
    </row>
    <row r="227" spans="1:40">
      <c r="A227">
        <v>23</v>
      </c>
      <c r="B227">
        <v>5</v>
      </c>
      <c r="C227">
        <f t="shared" si="72"/>
        <v>0</v>
      </c>
      <c r="D227">
        <f t="shared" ca="1" si="84"/>
        <v>0.78835053830789148</v>
      </c>
      <c r="E227">
        <f t="shared" ca="1" si="84"/>
        <v>0.67096296020591661</v>
      </c>
      <c r="F227">
        <f t="shared" ca="1" si="84"/>
        <v>0.73237284890403853</v>
      </c>
      <c r="G227">
        <f t="shared" ca="1" si="84"/>
        <v>0.75248598781289111</v>
      </c>
      <c r="H227">
        <f t="shared" ca="1" si="84"/>
        <v>0.41330202170866781</v>
      </c>
      <c r="I227">
        <f t="shared" ca="1" si="84"/>
        <v>0.63535989510364632</v>
      </c>
      <c r="M227" t="str">
        <f t="shared" ca="1" si="73"/>
        <v>안 지정 캐릭터 PP 일반등급</v>
      </c>
      <c r="N227">
        <f t="shared" ca="1" si="74"/>
        <v>67096</v>
      </c>
      <c r="O227">
        <f t="shared" ca="1" si="75"/>
        <v>11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3300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204</v>
      </c>
      <c r="W227">
        <v>1</v>
      </c>
      <c r="X227" t="s">
        <v>126</v>
      </c>
      <c r="Z227">
        <v>1700</v>
      </c>
      <c r="AA227" t="str">
        <f t="shared" ca="1" si="77"/>
        <v>fe</v>
      </c>
      <c r="AB227" t="s">
        <v>82</v>
      </c>
      <c r="AC227" t="s">
        <v>204</v>
      </c>
      <c r="AD227">
        <v>1</v>
      </c>
      <c r="AE227" t="s">
        <v>126</v>
      </c>
      <c r="AG227">
        <v>1700</v>
      </c>
      <c r="AH227" t="str">
        <f ca="1">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 ca="1">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템플러 쉴드</v>
      </c>
      <c r="AL227">
        <v>1</v>
      </c>
      <c r="AM22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v>
      </c>
      <c r="AN227" t="str">
        <f t="shared" ca="1" si="81"/>
        <v>{"dy":23,"sl":5,"tp":"fe","vl":"Equip7001","cn":1,"pt":"GO","pr":1700}</v>
      </c>
    </row>
    <row r="228" spans="1:40">
      <c r="A228">
        <v>23</v>
      </c>
      <c r="B228">
        <v>6</v>
      </c>
      <c r="C228">
        <f t="shared" si="72"/>
        <v>0</v>
      </c>
      <c r="D228">
        <f t="shared" ca="1" si="84"/>
        <v>0.34888677333686535</v>
      </c>
      <c r="E228">
        <f t="shared" ca="1" si="84"/>
        <v>0.74884681625236771</v>
      </c>
      <c r="F228">
        <f t="shared" ca="1" si="84"/>
        <v>9.02823536715327E-2</v>
      </c>
      <c r="G228">
        <f t="shared" ca="1" si="84"/>
        <v>0.95734624519512312</v>
      </c>
      <c r="H228">
        <f t="shared" ca="1" si="84"/>
        <v>0.48876859445926057</v>
      </c>
      <c r="I228">
        <f t="shared" ca="1" si="84"/>
        <v>0.24593380558682254</v>
      </c>
      <c r="M228" t="str">
        <f t="shared" ca="1" si="73"/>
        <v>지정 장비</v>
      </c>
      <c r="N228" t="str">
        <f t="shared" ca="1" si="74"/>
        <v>Equip7002</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1800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82</v>
      </c>
      <c r="V228" t="s">
        <v>257</v>
      </c>
      <c r="W228">
        <v>1</v>
      </c>
      <c r="X228" t="s">
        <v>126</v>
      </c>
      <c r="Z228">
        <v>3500</v>
      </c>
      <c r="AA228" t="str">
        <f t="shared" ca="1" si="77"/>
        <v>fe</v>
      </c>
      <c r="AB228" t="s">
        <v>82</v>
      </c>
      <c r="AC228" t="s">
        <v>257</v>
      </c>
      <c r="AD228">
        <v>1</v>
      </c>
      <c r="AE228" t="s">
        <v>126</v>
      </c>
      <c r="AG228">
        <v>3500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작은 별 완드</v>
      </c>
      <c r="AL228">
        <v>1</v>
      </c>
      <c r="AM22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v>
      </c>
      <c r="AN228" t="str">
        <f t="shared" ca="1" si="81"/>
        <v>{"dy":23,"sl":6,"tp":"fe","vl":"Equip3202","cn":1,"pt":"GO","pr":3500}</v>
      </c>
    </row>
    <row r="229" spans="1:40">
      <c r="A229">
        <v>23</v>
      </c>
      <c r="B229">
        <v>7</v>
      </c>
      <c r="C229">
        <f t="shared" si="72"/>
        <v>0</v>
      </c>
      <c r="D229">
        <f t="shared" ca="1" si="84"/>
        <v>0.27385436327416179</v>
      </c>
      <c r="E229">
        <f t="shared" ca="1" si="84"/>
        <v>0.65093004468035298</v>
      </c>
      <c r="F229">
        <f t="shared" ca="1" si="84"/>
        <v>0.30202786350314126</v>
      </c>
      <c r="G229">
        <f t="shared" ca="1" si="84"/>
        <v>0.69522380982556253</v>
      </c>
      <c r="H229">
        <f t="shared" ca="1" si="84"/>
        <v>0.6597056015498679</v>
      </c>
      <c r="I229">
        <f t="shared" ca="1" si="84"/>
        <v>0.86162466361242063</v>
      </c>
      <c r="M229" t="str">
        <f t="shared" ca="1" si="73"/>
        <v>지정 장비</v>
      </c>
      <c r="N229" t="str">
        <f t="shared" ca="1" si="74"/>
        <v>Equip7301</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22900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82</v>
      </c>
      <c r="V229" t="s">
        <v>201</v>
      </c>
      <c r="W229">
        <v>1</v>
      </c>
      <c r="X229" t="s">
        <v>126</v>
      </c>
      <c r="Z229">
        <v>74200</v>
      </c>
      <c r="AA229" t="str">
        <f t="shared" ca="1" si="77"/>
        <v>fe</v>
      </c>
      <c r="AB229" t="s">
        <v>82</v>
      </c>
      <c r="AC229" t="s">
        <v>201</v>
      </c>
      <c r="AD229">
        <v>1</v>
      </c>
      <c r="AE229" t="s">
        <v>126</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v>
      </c>
      <c r="AN229" t="str">
        <f t="shared" ca="1" si="81"/>
        <v>{"dy":23,"sl":7,"tp":"fe","vl":"Equip8302","cn":1,"pt":"GO","pr":74200}</v>
      </c>
    </row>
    <row r="230" spans="1:40">
      <c r="A230">
        <v>23</v>
      </c>
      <c r="B230">
        <v>8</v>
      </c>
      <c r="C230">
        <f t="shared" si="72"/>
        <v>0</v>
      </c>
      <c r="D230">
        <f t="shared" ca="1" si="84"/>
        <v>0.90673874086091455</v>
      </c>
      <c r="E230">
        <f t="shared" ca="1" si="84"/>
        <v>0.5941468706843881</v>
      </c>
      <c r="F230">
        <f t="shared" ca="1" si="84"/>
        <v>0.2858346508557178</v>
      </c>
      <c r="G230">
        <f t="shared" ca="1" si="84"/>
        <v>0.39785660318915395</v>
      </c>
      <c r="H230">
        <f t="shared" ca="1" si="84"/>
        <v>0.41669970914916699</v>
      </c>
      <c r="I230">
        <f t="shared" ca="1" si="84"/>
        <v>0.87686616085965829</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v>
      </c>
      <c r="AN230" t="str">
        <f t="shared" ca="1" si="81"/>
        <v>{"dy":23,"sl":8}</v>
      </c>
    </row>
    <row r="231" spans="1:40">
      <c r="A231">
        <v>23</v>
      </c>
      <c r="B231">
        <v>9</v>
      </c>
      <c r="C231">
        <f t="shared" si="72"/>
        <v>0</v>
      </c>
      <c r="D231">
        <f t="shared" ca="1" si="84"/>
        <v>6.9115566778535475E-2</v>
      </c>
      <c r="E231">
        <f t="shared" ca="1" si="84"/>
        <v>0.10847252502992011</v>
      </c>
      <c r="F231">
        <f t="shared" ca="1" si="84"/>
        <v>0.84272094621687266</v>
      </c>
      <c r="G231">
        <f t="shared" ca="1" si="84"/>
        <v>8.3576080482864024E-2</v>
      </c>
      <c r="H231">
        <f t="shared" ca="1" si="84"/>
        <v>0.71881121069503462</v>
      </c>
      <c r="I231">
        <f t="shared" ca="1" si="84"/>
        <v>0.89807513066956757</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v>
      </c>
      <c r="AN231" t="str">
        <f t="shared" ca="1" si="81"/>
        <v>{"dy":23,"sl":9}</v>
      </c>
    </row>
    <row r="232" spans="1:40">
      <c r="A232">
        <v>24</v>
      </c>
      <c r="B232">
        <v>0</v>
      </c>
      <c r="C232">
        <f t="shared" si="72"/>
        <v>0</v>
      </c>
      <c r="D232">
        <f t="shared" ref="D232:I241" ca="1" si="85">RAND()</f>
        <v>0.40548865689615488</v>
      </c>
      <c r="E232">
        <f t="shared" ca="1" si="85"/>
        <v>0.34198649347453591</v>
      </c>
      <c r="F232">
        <f t="shared" ca="1" si="85"/>
        <v>0.93300998405859792</v>
      </c>
      <c r="G232">
        <f t="shared" ca="1" si="85"/>
        <v>0.7751127609027213</v>
      </c>
      <c r="H232">
        <f t="shared" ca="1" si="85"/>
        <v>0.88725643863581138</v>
      </c>
      <c r="I232">
        <f t="shared" ca="1" si="85"/>
        <v>0.7841576612728498</v>
      </c>
      <c r="M232" t="str">
        <f t="shared" ca="1" si="73"/>
        <v>지정 장비</v>
      </c>
      <c r="N232" t="str">
        <f t="shared" ca="1" si="74"/>
        <v>Equip3001</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900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W232">
        <v>1</v>
      </c>
      <c r="X232" t="s">
        <v>130</v>
      </c>
      <c r="Z232">
        <v>29</v>
      </c>
      <c r="AA232" t="str">
        <f t="shared" ca="1" si="77"/>
        <v>bn</v>
      </c>
      <c r="AB232" t="s">
        <v>83</v>
      </c>
      <c r="AD232">
        <v>1</v>
      </c>
      <c r="AE232" t="s">
        <v>130</v>
      </c>
      <c r="AG232">
        <v>29</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v>
      </c>
      <c r="AN232" t="str">
        <f t="shared" ca="1" si="81"/>
        <v>{"dy":24,"sl":0,"tp":"bn","cn":1,"pt":"DI","pr":29}</v>
      </c>
    </row>
    <row r="233" spans="1:40">
      <c r="A233">
        <v>24</v>
      </c>
      <c r="B233">
        <v>1</v>
      </c>
      <c r="C233">
        <f t="shared" si="72"/>
        <v>0</v>
      </c>
      <c r="D233">
        <f t="shared" ca="1" si="85"/>
        <v>0.67090818488053361</v>
      </c>
      <c r="E233">
        <f t="shared" ca="1" si="85"/>
        <v>7.6061304202534652E-2</v>
      </c>
      <c r="F233">
        <f t="shared" ca="1" si="85"/>
        <v>0.57270331160781374</v>
      </c>
      <c r="G233">
        <f t="shared" ca="1" si="85"/>
        <v>0.38861383327536136</v>
      </c>
      <c r="H233">
        <f t="shared" ca="1" si="85"/>
        <v>0.51320846557179434</v>
      </c>
      <c r="I233">
        <f t="shared" ca="1" si="85"/>
        <v>0.35397351004809408</v>
      </c>
      <c r="M233" t="str">
        <f t="shared" ca="1" si="73"/>
        <v>지정 장비</v>
      </c>
      <c r="N233" t="str">
        <f t="shared" ca="1" si="74"/>
        <v>Equip0202</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4</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82</v>
      </c>
      <c r="V233" t="s">
        <v>250</v>
      </c>
      <c r="W233">
        <v>1</v>
      </c>
      <c r="X233" t="s">
        <v>126</v>
      </c>
      <c r="Z233">
        <v>1000</v>
      </c>
      <c r="AA233" t="str">
        <f t="shared" ca="1" si="77"/>
        <v>fe</v>
      </c>
      <c r="AB233" t="s">
        <v>82</v>
      </c>
      <c r="AC233" t="s">
        <v>250</v>
      </c>
      <c r="AD233">
        <v>1</v>
      </c>
      <c r="AE233" t="s">
        <v>126</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불안정한 절단기</v>
      </c>
      <c r="AL233">
        <v>1</v>
      </c>
      <c r="AM23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v>
      </c>
      <c r="AN233" t="str">
        <f t="shared" ca="1" si="81"/>
        <v>{"dy":24,"sl":1,"tp":"fe","vl":"Equip0101","cn":1,"pt":"GO","pr":1000}</v>
      </c>
    </row>
    <row r="234" spans="1:40">
      <c r="A234">
        <v>24</v>
      </c>
      <c r="B234">
        <v>2</v>
      </c>
      <c r="C234">
        <f t="shared" si="72"/>
        <v>0</v>
      </c>
      <c r="D234">
        <f t="shared" ca="1" si="85"/>
        <v>0.11185225001518218</v>
      </c>
      <c r="E234">
        <f t="shared" ca="1" si="85"/>
        <v>0.61486771106787996</v>
      </c>
      <c r="F234">
        <f t="shared" ca="1" si="85"/>
        <v>1.3625193198240959E-2</v>
      </c>
      <c r="G234">
        <f t="shared" ca="1" si="85"/>
        <v>0.73553064571805327</v>
      </c>
      <c r="H234">
        <f t="shared" ca="1" si="85"/>
        <v>0.12178819003332075</v>
      </c>
      <c r="I234">
        <f t="shared" ca="1" si="85"/>
        <v>0.79673947390060962</v>
      </c>
      <c r="M234" t="str">
        <f t="shared" ca="1" si="73"/>
        <v>안 지정 캐릭터 PP 영웅등급</v>
      </c>
      <c r="N234">
        <f t="shared" ca="1" si="74"/>
        <v>61486</v>
      </c>
      <c r="O234">
        <f t="shared" ca="1" si="75"/>
        <v>10</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3000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126</v>
      </c>
      <c r="Z234">
        <v>1200</v>
      </c>
      <c r="AA234" t="str">
        <f t="shared" ca="1" si="77"/>
        <v>uph</v>
      </c>
      <c r="AB234" t="s">
        <v>91</v>
      </c>
      <c r="AC234">
        <v>52405</v>
      </c>
      <c r="AD234">
        <v>12</v>
      </c>
      <c r="AE234" t="s">
        <v>126</v>
      </c>
      <c r="AG234">
        <v>3600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v>
      </c>
      <c r="AN234" t="str">
        <f t="shared" ca="1" si="81"/>
        <v>{"dy":24,"sl":2,"tp":"uph","vl":"52405","cn":12,"pt":"GO","pr":3600}</v>
      </c>
    </row>
    <row r="235" spans="1:40">
      <c r="A235">
        <v>24</v>
      </c>
      <c r="B235">
        <v>3</v>
      </c>
      <c r="C235">
        <f t="shared" si="72"/>
        <v>0</v>
      </c>
      <c r="D235">
        <f t="shared" ca="1" si="85"/>
        <v>0.83326445558010287</v>
      </c>
      <c r="E235">
        <f t="shared" ca="1" si="85"/>
        <v>0.67707373209920896</v>
      </c>
      <c r="F235">
        <f t="shared" ca="1" si="85"/>
        <v>0.23252634903551206</v>
      </c>
      <c r="G235">
        <f t="shared" ca="1" si="85"/>
        <v>0.7344915389307487</v>
      </c>
      <c r="H235">
        <f t="shared" ca="1" si="85"/>
        <v>0.62783862874578933</v>
      </c>
      <c r="I235">
        <f t="shared" ca="1" si="85"/>
        <v>0.47008341399131059</v>
      </c>
      <c r="M235" t="str">
        <f t="shared" ca="1" si="73"/>
        <v>안 지정 캐릭터 PP 일반등급</v>
      </c>
      <c r="N235">
        <f t="shared" ca="1" si="74"/>
        <v>67707</v>
      </c>
      <c r="O235">
        <f t="shared" ca="1" si="75"/>
        <v>11</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3300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126</v>
      </c>
      <c r="Z235">
        <v>900</v>
      </c>
      <c r="AA235" t="str">
        <f t="shared" ca="1" si="77"/>
        <v>upn</v>
      </c>
      <c r="AB235" t="s">
        <v>92</v>
      </c>
      <c r="AC235">
        <v>11471</v>
      </c>
      <c r="AD235">
        <v>9</v>
      </c>
      <c r="AE235" t="s">
        <v>126</v>
      </c>
      <c r="AG235">
        <v>2700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v>
      </c>
      <c r="AN235" t="str">
        <f t="shared" ca="1" si="81"/>
        <v>{"dy":24,"sl":3,"tp":"upn","vl":"11471","cn":9,"pt":"GO","pr":2700}</v>
      </c>
    </row>
    <row r="236" spans="1:40">
      <c r="A236">
        <v>24</v>
      </c>
      <c r="B236">
        <v>4</v>
      </c>
      <c r="C236">
        <f t="shared" si="72"/>
        <v>0</v>
      </c>
      <c r="D236">
        <f t="shared" ca="1" si="85"/>
        <v>0.44599227065419567</v>
      </c>
      <c r="E236">
        <f t="shared" ca="1" si="85"/>
        <v>0.53961085392153851</v>
      </c>
      <c r="F236">
        <f t="shared" ca="1" si="85"/>
        <v>0.29477445612194897</v>
      </c>
      <c r="G236">
        <f t="shared" ca="1" si="85"/>
        <v>7.7106931545966928E-2</v>
      </c>
      <c r="H236">
        <f t="shared" ca="1" si="85"/>
        <v>0.43234028370193933</v>
      </c>
      <c r="I236">
        <f t="shared" ca="1" si="85"/>
        <v>0.76016238054650853</v>
      </c>
      <c r="M236" t="str">
        <f t="shared" ca="1" si="73"/>
        <v>안 지정 캐릭터 PP 일반등급</v>
      </c>
      <c r="N236">
        <f t="shared" ca="1" si="74"/>
        <v>53961</v>
      </c>
      <c r="O236">
        <f t="shared" ca="1" si="75"/>
        <v>9</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2700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126</v>
      </c>
      <c r="Z236">
        <v>1400</v>
      </c>
      <c r="AA236" t="str">
        <f t="shared" ca="1" si="77"/>
        <v>upn</v>
      </c>
      <c r="AB236" t="s">
        <v>92</v>
      </c>
      <c r="AC236">
        <v>95704</v>
      </c>
      <c r="AD236">
        <v>14</v>
      </c>
      <c r="AE236" t="s">
        <v>126</v>
      </c>
      <c r="AG236">
        <v>4200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v>
      </c>
      <c r="AN236" t="str">
        <f t="shared" ca="1" si="81"/>
        <v>{"dy":24,"sl":4,"tp":"upn","vl":"95704","cn":14,"pt":"GO","pr":4200}</v>
      </c>
    </row>
    <row r="237" spans="1:40">
      <c r="A237">
        <v>24</v>
      </c>
      <c r="B237">
        <v>5</v>
      </c>
      <c r="C237">
        <f t="shared" si="72"/>
        <v>0</v>
      </c>
      <c r="D237">
        <f t="shared" ca="1" si="85"/>
        <v>0.37382331006999503</v>
      </c>
      <c r="E237">
        <f t="shared" ca="1" si="85"/>
        <v>0.71288433748076407</v>
      </c>
      <c r="F237">
        <f t="shared" ca="1" si="85"/>
        <v>0.80831173358867181</v>
      </c>
      <c r="G237">
        <f t="shared" ca="1" si="85"/>
        <v>0.55615843708705182</v>
      </c>
      <c r="H237">
        <f t="shared" ca="1" si="85"/>
        <v>0.71281797394812529</v>
      </c>
      <c r="I237">
        <f t="shared" ca="1" si="85"/>
        <v>0.91433315948383975</v>
      </c>
      <c r="M237" t="str">
        <f t="shared" ca="1" si="73"/>
        <v>지정 장비</v>
      </c>
      <c r="N237" t="str">
        <f t="shared" ca="1" si="74"/>
        <v>Equip6102</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3900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126</v>
      </c>
      <c r="Z237">
        <v>900</v>
      </c>
      <c r="AA237" t="str">
        <f t="shared" ca="1" si="77"/>
        <v>uph</v>
      </c>
      <c r="AB237" t="s">
        <v>91</v>
      </c>
      <c r="AC237">
        <v>15462</v>
      </c>
      <c r="AD237">
        <v>9</v>
      </c>
      <c r="AE237" t="s">
        <v>126</v>
      </c>
      <c r="AG237">
        <v>2700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v>
      </c>
      <c r="AN237" t="str">
        <f t="shared" ca="1" si="81"/>
        <v>{"dy":24,"sl":5,"tp":"uph","vl":"15462","cn":9,"pt":"GO","pr":2700}</v>
      </c>
    </row>
    <row r="238" spans="1:40">
      <c r="A238">
        <v>24</v>
      </c>
      <c r="B238">
        <v>6</v>
      </c>
      <c r="C238">
        <f t="shared" si="72"/>
        <v>0</v>
      </c>
      <c r="D238">
        <f t="shared" ca="1" si="85"/>
        <v>0.62240781790422883</v>
      </c>
      <c r="E238">
        <f t="shared" ca="1" si="85"/>
        <v>0.36350318991384523</v>
      </c>
      <c r="F238">
        <f t="shared" ca="1" si="85"/>
        <v>8.8085583401135148E-3</v>
      </c>
      <c r="G238">
        <f t="shared" ca="1" si="85"/>
        <v>0.30758922133315347</v>
      </c>
      <c r="H238">
        <f t="shared" ca="1" si="85"/>
        <v>0.4805713588763213</v>
      </c>
      <c r="I238">
        <f t="shared" ca="1" si="85"/>
        <v>0.95507856777894007</v>
      </c>
      <c r="M238" t="str">
        <f t="shared" ca="1" si="73"/>
        <v>지정 장비</v>
      </c>
      <c r="N238" t="str">
        <f t="shared" ca="1" si="74"/>
        <v>Equip4202</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3500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82</v>
      </c>
      <c r="V238" t="s">
        <v>187</v>
      </c>
      <c r="W238">
        <v>1</v>
      </c>
      <c r="X238" t="s">
        <v>126</v>
      </c>
      <c r="Z238">
        <v>74400</v>
      </c>
      <c r="AA238" t="str">
        <f t="shared" ca="1" si="77"/>
        <v>fe</v>
      </c>
      <c r="AB238" t="s">
        <v>82</v>
      </c>
      <c r="AC238" t="s">
        <v>187</v>
      </c>
      <c r="AD238">
        <v>1</v>
      </c>
      <c r="AE238" t="s">
        <v>126</v>
      </c>
      <c r="AG238">
        <v>74400</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v>
      </c>
      <c r="AN238" t="str">
        <f t="shared" ca="1" si="81"/>
        <v>{"dy":24,"sl":6,"tp":"fe","vl":"Equip8301","cn":1,"pt":"GO","pr":74400}</v>
      </c>
    </row>
    <row r="239" spans="1:40">
      <c r="A239">
        <v>24</v>
      </c>
      <c r="B239">
        <v>7</v>
      </c>
      <c r="C239">
        <f t="shared" si="72"/>
        <v>0</v>
      </c>
      <c r="D239">
        <f t="shared" ca="1" si="85"/>
        <v>0.12474935130640974</v>
      </c>
      <c r="E239">
        <f t="shared" ca="1" si="85"/>
        <v>0.67493525190218473</v>
      </c>
      <c r="F239">
        <f t="shared" ca="1" si="85"/>
        <v>0.28092919607800904</v>
      </c>
      <c r="G239">
        <f t="shared" ca="1" si="85"/>
        <v>7.0630203925915458E-2</v>
      </c>
      <c r="H239">
        <f t="shared" ca="1" si="85"/>
        <v>0.20317392824645453</v>
      </c>
      <c r="I239">
        <f t="shared" ca="1" si="85"/>
        <v>0.11668663512194022</v>
      </c>
      <c r="M239" t="str">
        <f t="shared" ca="1" si="73"/>
        <v>지정 장비</v>
      </c>
      <c r="N239" t="str">
        <f t="shared" ca="1" si="74"/>
        <v>Equip8001</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4600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82</v>
      </c>
      <c r="V239" t="s">
        <v>253</v>
      </c>
      <c r="W239">
        <v>1</v>
      </c>
      <c r="X239" t="s">
        <v>126</v>
      </c>
      <c r="Z239">
        <v>700</v>
      </c>
      <c r="AA239" t="str">
        <f t="shared" ca="1" si="77"/>
        <v>fe</v>
      </c>
      <c r="AB239" t="s">
        <v>82</v>
      </c>
      <c r="AC239" t="s">
        <v>253</v>
      </c>
      <c r="AD239">
        <v>1</v>
      </c>
      <c r="AE239" t="s">
        <v>126</v>
      </c>
      <c r="AG239">
        <v>700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용사의 단검</v>
      </c>
      <c r="AL239">
        <v>1</v>
      </c>
      <c r="AM23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v>
      </c>
      <c r="AN239" t="str">
        <f t="shared" ca="1" si="81"/>
        <v>{"dy":24,"sl":7,"tp":"fe","vl":"Equip1001","cn":1,"pt":"GO","pr":700}</v>
      </c>
    </row>
    <row r="240" spans="1:40">
      <c r="A240">
        <v>24</v>
      </c>
      <c r="B240">
        <v>8</v>
      </c>
      <c r="C240">
        <f t="shared" si="72"/>
        <v>0</v>
      </c>
      <c r="D240">
        <f t="shared" ca="1" si="85"/>
        <v>0.27353753449356111</v>
      </c>
      <c r="E240">
        <f t="shared" ca="1" si="85"/>
        <v>0.58302153502416287</v>
      </c>
      <c r="F240">
        <f t="shared" ca="1" si="85"/>
        <v>0.72949679182096405</v>
      </c>
      <c r="G240">
        <f t="shared" ca="1" si="85"/>
        <v>0.46506823392019436</v>
      </c>
      <c r="H240">
        <f t="shared" ca="1" si="85"/>
        <v>0.88277624111370279</v>
      </c>
      <c r="I240">
        <f t="shared" ca="1" si="85"/>
        <v>0.11797410913613804</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v>
      </c>
      <c r="AN240" t="str">
        <f t="shared" ca="1" si="81"/>
        <v>{"dy":24,"sl":8}</v>
      </c>
    </row>
    <row r="241" spans="1:40">
      <c r="A241">
        <v>24</v>
      </c>
      <c r="B241">
        <v>9</v>
      </c>
      <c r="C241">
        <f t="shared" si="72"/>
        <v>0</v>
      </c>
      <c r="D241">
        <f t="shared" ca="1" si="85"/>
        <v>0.9661053398787216</v>
      </c>
      <c r="E241">
        <f t="shared" ca="1" si="85"/>
        <v>0.55797281817181166</v>
      </c>
      <c r="F241">
        <f t="shared" ca="1" si="85"/>
        <v>6.6398629888834715E-2</v>
      </c>
      <c r="G241">
        <f t="shared" ca="1" si="85"/>
        <v>0.78292056304387858</v>
      </c>
      <c r="H241">
        <f t="shared" ca="1" si="85"/>
        <v>0.59612414758727394</v>
      </c>
      <c r="I241">
        <f t="shared" ca="1" si="85"/>
        <v>0.48376460091966589</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v>
      </c>
      <c r="AN241" t="str">
        <f t="shared" ca="1" si="81"/>
        <v>{"dy":24,"sl":9}</v>
      </c>
    </row>
    <row r="242" spans="1:40">
      <c r="A242">
        <v>25</v>
      </c>
      <c r="B242">
        <v>0</v>
      </c>
      <c r="C242">
        <f t="shared" si="72"/>
        <v>0</v>
      </c>
      <c r="D242">
        <f t="shared" ref="D242:I251" ca="1" si="86">RAND()</f>
        <v>0.30505156791652288</v>
      </c>
      <c r="E242">
        <f t="shared" ca="1" si="86"/>
        <v>0.75511131004336896</v>
      </c>
      <c r="F242">
        <f t="shared" ca="1" si="86"/>
        <v>9.5784851512929592E-2</v>
      </c>
      <c r="G242">
        <f t="shared" ca="1" si="86"/>
        <v>0.65266220652485973</v>
      </c>
      <c r="H242">
        <f t="shared" ca="1" si="86"/>
        <v>0.14291573061269947</v>
      </c>
      <c r="I242">
        <f t="shared" ca="1" si="86"/>
        <v>0.80580309517759918</v>
      </c>
      <c r="M242" t="str">
        <f t="shared" ca="1" si="73"/>
        <v>지정 장비</v>
      </c>
      <c r="N242" t="str">
        <f t="shared" ca="1" si="74"/>
        <v>Equip6301</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22800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82</v>
      </c>
      <c r="V242" t="s">
        <v>241</v>
      </c>
      <c r="W242">
        <v>1</v>
      </c>
      <c r="X242" t="s">
        <v>126</v>
      </c>
      <c r="Z242">
        <v>800</v>
      </c>
      <c r="AA242" t="str">
        <f t="shared" ca="1" si="77"/>
        <v>fe</v>
      </c>
      <c r="AB242" t="s">
        <v>82</v>
      </c>
      <c r="AC242" t="s">
        <v>241</v>
      </c>
      <c r="AD242">
        <v>1</v>
      </c>
      <c r="AE242" t="s">
        <v>126</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v>
      </c>
      <c r="AN242" t="str">
        <f t="shared" ca="1" si="81"/>
        <v>{"dy":25,"sl":0,"tp":"fe","vl":"Equip5002","cn":1,"pt":"GO","pr":800}</v>
      </c>
    </row>
    <row r="243" spans="1:40">
      <c r="A243">
        <v>25</v>
      </c>
      <c r="B243">
        <v>1</v>
      </c>
      <c r="C243">
        <f t="shared" si="72"/>
        <v>0</v>
      </c>
      <c r="D243">
        <f t="shared" ca="1" si="86"/>
        <v>0.41839858303657607</v>
      </c>
      <c r="E243">
        <f t="shared" ca="1" si="86"/>
        <v>0.97997808375449647</v>
      </c>
      <c r="F243">
        <f t="shared" ca="1" si="86"/>
        <v>0.44234125609441721</v>
      </c>
      <c r="G243">
        <f t="shared" ca="1" si="86"/>
        <v>0.12916488588477848</v>
      </c>
      <c r="H243">
        <f t="shared" ca="1" si="86"/>
        <v>0.37132175223213382</v>
      </c>
      <c r="I243">
        <f t="shared" ca="1" si="86"/>
        <v>0.64319965741401708</v>
      </c>
      <c r="M243" t="str">
        <f t="shared" ca="1" si="73"/>
        <v>지정 장비</v>
      </c>
      <c r="N243" t="str">
        <f t="shared" ca="1" si="74"/>
        <v>Equip8301</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96</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82</v>
      </c>
      <c r="V243" t="s">
        <v>297</v>
      </c>
      <c r="W243">
        <v>1</v>
      </c>
      <c r="X243" t="s">
        <v>126</v>
      </c>
      <c r="Z243">
        <v>1500</v>
      </c>
      <c r="AA243" t="str">
        <f t="shared" ca="1" si="77"/>
        <v>fe</v>
      </c>
      <c r="AB243" t="s">
        <v>82</v>
      </c>
      <c r="AC243" t="s">
        <v>297</v>
      </c>
      <c r="AD243">
        <v>1</v>
      </c>
      <c r="AE243" t="s">
        <v>126</v>
      </c>
      <c r="AG243">
        <v>1500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결사대의 활</v>
      </c>
      <c r="AL243">
        <v>1</v>
      </c>
      <c r="AM24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v>
      </c>
      <c r="AN243" t="str">
        <f t="shared" ca="1" si="81"/>
        <v>{"dy":25,"sl":1,"tp":"fe","vl":"Equip2101","cn":1,"pt":"GO","pr":1500}</v>
      </c>
    </row>
    <row r="244" spans="1:40">
      <c r="A244">
        <v>25</v>
      </c>
      <c r="B244">
        <v>2</v>
      </c>
      <c r="C244">
        <f t="shared" si="72"/>
        <v>0</v>
      </c>
      <c r="D244">
        <f t="shared" ca="1" si="86"/>
        <v>0.2002640482060184</v>
      </c>
      <c r="E244">
        <f t="shared" ca="1" si="86"/>
        <v>0.55455117724867886</v>
      </c>
      <c r="F244">
        <f t="shared" ca="1" si="86"/>
        <v>0.70351095719406254</v>
      </c>
      <c r="G244">
        <f t="shared" ca="1" si="86"/>
        <v>0.38839242467252866</v>
      </c>
      <c r="H244">
        <f t="shared" ca="1" si="86"/>
        <v>0.66282887132633439</v>
      </c>
      <c r="I244">
        <f t="shared" ca="1" si="86"/>
        <v>0.45253202821157046</v>
      </c>
      <c r="M244" t="str">
        <f t="shared" ca="1" si="73"/>
        <v>안 지정 캐릭터 PP 영웅등급</v>
      </c>
      <c r="N244">
        <f t="shared" ca="1" si="74"/>
        <v>55455</v>
      </c>
      <c r="O244">
        <f t="shared" ca="1" si="75"/>
        <v>9</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2700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126</v>
      </c>
      <c r="Z244">
        <v>1400</v>
      </c>
      <c r="AA244" t="str">
        <f t="shared" ca="1" si="77"/>
        <v>uph</v>
      </c>
      <c r="AB244" t="s">
        <v>91</v>
      </c>
      <c r="AC244">
        <v>84832</v>
      </c>
      <c r="AD244">
        <v>14</v>
      </c>
      <c r="AE244" t="s">
        <v>126</v>
      </c>
      <c r="AG244">
        <v>4200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v>
      </c>
      <c r="AN244" t="str">
        <f t="shared" ca="1" si="81"/>
        <v>{"dy":25,"sl":2,"tp":"uph","vl":"84832","cn":14,"pt":"GO","pr":4200}</v>
      </c>
    </row>
    <row r="245" spans="1:40">
      <c r="A245">
        <v>25</v>
      </c>
      <c r="B245">
        <v>3</v>
      </c>
      <c r="C245">
        <f t="shared" si="72"/>
        <v>0</v>
      </c>
      <c r="D245">
        <f t="shared" ca="1" si="86"/>
        <v>0.95819234271044107</v>
      </c>
      <c r="E245">
        <f t="shared" ca="1" si="86"/>
        <v>0.46360295702796694</v>
      </c>
      <c r="F245">
        <f t="shared" ca="1" si="86"/>
        <v>0.12715953533088253</v>
      </c>
      <c r="G245">
        <f t="shared" ca="1" si="86"/>
        <v>0.20777524445979423</v>
      </c>
      <c r="H245">
        <f t="shared" ca="1" si="86"/>
        <v>0.79940119810169707</v>
      </c>
      <c r="I245">
        <f t="shared" ca="1" si="86"/>
        <v>0.51819248597834144</v>
      </c>
      <c r="M245" t="str">
        <f t="shared" ca="1" si="73"/>
        <v>안 지정 캐릭터 PP 일반등급</v>
      </c>
      <c r="N245">
        <f t="shared" ca="1" si="74"/>
        <v>46360</v>
      </c>
      <c r="O245">
        <f t="shared" ca="1" si="75"/>
        <v>8</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2400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126</v>
      </c>
      <c r="Z245">
        <v>1400</v>
      </c>
      <c r="AA245" t="str">
        <f t="shared" ca="1" si="77"/>
        <v>upn</v>
      </c>
      <c r="AB245" t="s">
        <v>92</v>
      </c>
      <c r="AC245">
        <v>94548</v>
      </c>
      <c r="AD245">
        <v>14</v>
      </c>
      <c r="AE245" t="s">
        <v>126</v>
      </c>
      <c r="AG245">
        <v>4200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v>
      </c>
      <c r="AN245" t="str">
        <f t="shared" ca="1" si="81"/>
        <v>{"dy":25,"sl":3,"tp":"upn","vl":"94548","cn":14,"pt":"GO","pr":4200}</v>
      </c>
    </row>
    <row r="246" spans="1:40">
      <c r="A246">
        <v>25</v>
      </c>
      <c r="B246">
        <v>4</v>
      </c>
      <c r="C246">
        <f t="shared" si="72"/>
        <v>0</v>
      </c>
      <c r="D246">
        <f t="shared" ca="1" si="86"/>
        <v>0.79748527048520967</v>
      </c>
      <c r="E246">
        <f t="shared" ca="1" si="86"/>
        <v>0.29346058436775813</v>
      </c>
      <c r="F246">
        <f t="shared" ca="1" si="86"/>
        <v>0.85766235813011671</v>
      </c>
      <c r="G246">
        <f t="shared" ca="1" si="86"/>
        <v>0.82903963821881343</v>
      </c>
      <c r="H246">
        <f t="shared" ca="1" si="86"/>
        <v>0.33855829753890188</v>
      </c>
      <c r="I246">
        <f t="shared" ca="1" si="86"/>
        <v>0.28971583207111806</v>
      </c>
      <c r="M246" t="str">
        <f t="shared" ca="1" si="73"/>
        <v>안 지정 캐릭터 PP 일반등급</v>
      </c>
      <c r="N246">
        <f t="shared" ca="1" si="74"/>
        <v>29346</v>
      </c>
      <c r="O246">
        <f t="shared" ca="1" si="75"/>
        <v>6</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1800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126</v>
      </c>
      <c r="Z246">
        <v>900</v>
      </c>
      <c r="AA246" t="str">
        <f t="shared" ca="1" si="77"/>
        <v>upn</v>
      </c>
      <c r="AB246" t="s">
        <v>92</v>
      </c>
      <c r="AC246">
        <v>14628</v>
      </c>
      <c r="AD246">
        <v>9</v>
      </c>
      <c r="AE246" t="s">
        <v>126</v>
      </c>
      <c r="AG246">
        <v>2700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v>
      </c>
      <c r="AN246" t="str">
        <f t="shared" ca="1" si="81"/>
        <v>{"dy":25,"sl":4,"tp":"upn","vl":"14628","cn":9,"pt":"GO","pr":2700}</v>
      </c>
    </row>
    <row r="247" spans="1:40">
      <c r="A247">
        <v>25</v>
      </c>
      <c r="B247">
        <v>5</v>
      </c>
      <c r="C247">
        <f t="shared" si="72"/>
        <v>0</v>
      </c>
      <c r="D247">
        <f t="shared" ca="1" si="86"/>
        <v>0.48439356918127718</v>
      </c>
      <c r="E247">
        <f t="shared" ca="1" si="86"/>
        <v>0.10696722333118436</v>
      </c>
      <c r="F247">
        <f t="shared" ca="1" si="86"/>
        <v>0.82616559824630831</v>
      </c>
      <c r="G247">
        <f t="shared" ca="1" si="86"/>
        <v>0.41394661105917407</v>
      </c>
      <c r="H247">
        <f t="shared" ca="1" si="86"/>
        <v>1.3187890443931094E-2</v>
      </c>
      <c r="I247">
        <f t="shared" ca="1" si="86"/>
        <v>0.57823144265151782</v>
      </c>
      <c r="M247" t="str">
        <f t="shared" ca="1" si="73"/>
        <v>지정 장비</v>
      </c>
      <c r="N247" t="str">
        <f t="shared" ca="1" si="74"/>
        <v>Equip0302</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7600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91</v>
      </c>
      <c r="V247">
        <v>31175</v>
      </c>
      <c r="W247">
        <v>10</v>
      </c>
      <c r="X247" t="s">
        <v>126</v>
      </c>
      <c r="Z247">
        <v>1000</v>
      </c>
      <c r="AA247" t="str">
        <f t="shared" ca="1" si="77"/>
        <v>uph</v>
      </c>
      <c r="AB247" t="s">
        <v>91</v>
      </c>
      <c r="AC247">
        <v>31175</v>
      </c>
      <c r="AD247">
        <v>10</v>
      </c>
      <c r="AE247" t="s">
        <v>126</v>
      </c>
      <c r="AG247">
        <v>3000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
      </c>
      <c r="AL247">
        <v>1</v>
      </c>
      <c r="AM24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v>
      </c>
      <c r="AN247" t="str">
        <f t="shared" ca="1" si="81"/>
        <v>{"dy":25,"sl":5,"tp":"uph","vl":"31175","cn":10,"pt":"GO","pr":3000}</v>
      </c>
    </row>
    <row r="248" spans="1:40">
      <c r="A248">
        <v>25</v>
      </c>
      <c r="B248">
        <v>6</v>
      </c>
      <c r="C248">
        <f t="shared" si="72"/>
        <v>0</v>
      </c>
      <c r="D248">
        <f t="shared" ca="1" si="86"/>
        <v>0.41525487092211866</v>
      </c>
      <c r="E248">
        <f t="shared" ca="1" si="86"/>
        <v>0.98471431595659342</v>
      </c>
      <c r="F248">
        <f t="shared" ca="1" si="86"/>
        <v>0.31408376656346104</v>
      </c>
      <c r="G248">
        <f t="shared" ca="1" si="86"/>
        <v>0.5532672225860471</v>
      </c>
      <c r="H248">
        <f t="shared" ca="1" si="86"/>
        <v>0.78265364650365155</v>
      </c>
      <c r="I248">
        <f t="shared" ca="1" si="86"/>
        <v>0.46894666453415823</v>
      </c>
      <c r="M248" t="str">
        <f t="shared" ca="1" si="73"/>
        <v>지정 장비</v>
      </c>
      <c r="N248" t="str">
        <f t="shared" ca="1" si="74"/>
        <v>Equip8301</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74400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82</v>
      </c>
      <c r="V248" t="s">
        <v>185</v>
      </c>
      <c r="W248">
        <v>1</v>
      </c>
      <c r="X248" t="s">
        <v>126</v>
      </c>
      <c r="Z248">
        <v>3600</v>
      </c>
      <c r="AA248" t="str">
        <f t="shared" ca="1" si="77"/>
        <v>fe</v>
      </c>
      <c r="AB248" t="s">
        <v>82</v>
      </c>
      <c r="AC248" t="s">
        <v>185</v>
      </c>
      <c r="AD248">
        <v>1</v>
      </c>
      <c r="AE248" t="s">
        <v>126</v>
      </c>
      <c r="AG248">
        <v>3600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버블 블래스터</v>
      </c>
      <c r="AL248">
        <v>1</v>
      </c>
      <c r="AM24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v>
      </c>
      <c r="AN248" t="str">
        <f t="shared" ca="1" si="81"/>
        <v>{"dy":25,"sl":6,"tp":"fe","vl":"Equip6102","cn":1,"pt":"GO","pr":3600}</v>
      </c>
    </row>
    <row r="249" spans="1:40">
      <c r="A249">
        <v>25</v>
      </c>
      <c r="B249">
        <v>7</v>
      </c>
      <c r="C249">
        <f t="shared" si="72"/>
        <v>0</v>
      </c>
      <c r="D249">
        <f t="shared" ca="1" si="86"/>
        <v>0.33150196053845726</v>
      </c>
      <c r="E249">
        <f t="shared" ca="1" si="86"/>
        <v>0.80261439334684148</v>
      </c>
      <c r="F249">
        <f t="shared" ca="1" si="86"/>
        <v>0.47040162334922175</v>
      </c>
      <c r="G249">
        <f t="shared" ca="1" si="86"/>
        <v>0.80332801837632428</v>
      </c>
      <c r="H249">
        <f t="shared" ca="1" si="86"/>
        <v>0.82649415437376539</v>
      </c>
      <c r="I249">
        <f t="shared" ca="1" si="86"/>
        <v>0.65129828192961203</v>
      </c>
      <c r="M249" t="str">
        <f t="shared" ca="1" si="73"/>
        <v>지정 장비</v>
      </c>
      <c r="N249" t="str">
        <f t="shared" ca="1" si="74"/>
        <v>Equip8102</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8200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82</v>
      </c>
      <c r="V249" t="s">
        <v>297</v>
      </c>
      <c r="W249">
        <v>1</v>
      </c>
      <c r="X249" t="s">
        <v>126</v>
      </c>
      <c r="Z249">
        <v>1200</v>
      </c>
      <c r="AA249" t="str">
        <f t="shared" ca="1" si="77"/>
        <v>fe</v>
      </c>
      <c r="AB249" t="s">
        <v>82</v>
      </c>
      <c r="AC249" t="s">
        <v>297</v>
      </c>
      <c r="AD249">
        <v>1</v>
      </c>
      <c r="AE249" t="s">
        <v>126</v>
      </c>
      <c r="AG249">
        <v>1200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결사대의 활</v>
      </c>
      <c r="AL249">
        <v>1</v>
      </c>
      <c r="AM24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v>
      </c>
      <c r="AN249" t="str">
        <f t="shared" ca="1" si="81"/>
        <v>{"dy":25,"sl":7,"tp":"fe","vl":"Equip2101","cn":1,"pt":"GO","pr":1200}</v>
      </c>
    </row>
    <row r="250" spans="1:40">
      <c r="A250">
        <v>25</v>
      </c>
      <c r="B250">
        <v>8</v>
      </c>
      <c r="C250">
        <f t="shared" si="72"/>
        <v>0</v>
      </c>
      <c r="D250">
        <f t="shared" ca="1" si="86"/>
        <v>0.40432900925848281</v>
      </c>
      <c r="E250">
        <f t="shared" ca="1" si="86"/>
        <v>7.0166783953763967E-2</v>
      </c>
      <c r="F250">
        <f t="shared" ca="1" si="86"/>
        <v>0.79079682060496448</v>
      </c>
      <c r="G250">
        <f t="shared" ca="1" si="86"/>
        <v>0.49213234906074321</v>
      </c>
      <c r="H250">
        <f t="shared" ca="1" si="86"/>
        <v>0.67605292877786916</v>
      </c>
      <c r="I250">
        <f t="shared" ca="1" si="86"/>
        <v>0.96050552532981337</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v>
      </c>
      <c r="AN250" t="str">
        <f t="shared" ca="1" si="81"/>
        <v>{"dy":25,"sl":8}</v>
      </c>
    </row>
    <row r="251" spans="1:40">
      <c r="A251">
        <v>25</v>
      </c>
      <c r="B251">
        <v>9</v>
      </c>
      <c r="C251">
        <f t="shared" si="72"/>
        <v>0</v>
      </c>
      <c r="D251">
        <f t="shared" ca="1" si="86"/>
        <v>9.4539012046830684E-2</v>
      </c>
      <c r="E251">
        <f t="shared" ca="1" si="86"/>
        <v>0.28877460324446858</v>
      </c>
      <c r="F251">
        <f t="shared" ca="1" si="86"/>
        <v>5.8162671612495886E-2</v>
      </c>
      <c r="G251">
        <f t="shared" ca="1" si="86"/>
        <v>0.95719762590207613</v>
      </c>
      <c r="H251">
        <f t="shared" ca="1" si="86"/>
        <v>9.0555225195140698E-2</v>
      </c>
      <c r="I251">
        <f t="shared" ca="1" si="86"/>
        <v>0.2152132416326491</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v>
      </c>
      <c r="AN251" t="str">
        <f t="shared" ca="1" si="81"/>
        <v>{"dy":25,"sl":9}</v>
      </c>
    </row>
    <row r="252" spans="1:40">
      <c r="A252">
        <v>26</v>
      </c>
      <c r="B252">
        <v>0</v>
      </c>
      <c r="C252">
        <f t="shared" si="72"/>
        <v>0</v>
      </c>
      <c r="D252">
        <f t="shared" ref="D252:I261" ca="1" si="87">RAND()</f>
        <v>0.2152140812898099</v>
      </c>
      <c r="E252">
        <f t="shared" ca="1" si="87"/>
        <v>0.80992171822917214</v>
      </c>
      <c r="F252">
        <f t="shared" ca="1" si="87"/>
        <v>0.6628937704717307</v>
      </c>
      <c r="G252">
        <f t="shared" ca="1" si="87"/>
        <v>0.44695456429959524</v>
      </c>
      <c r="H252">
        <f t="shared" ca="1" si="87"/>
        <v>0.28751405838354693</v>
      </c>
      <c r="I252">
        <f t="shared" ca="1" si="87"/>
        <v>8.5942039346219135E-2</v>
      </c>
      <c r="M252" t="str">
        <f t="shared" ca="1" si="73"/>
        <v>지정 장비</v>
      </c>
      <c r="N252" t="str">
        <f t="shared" ca="1" si="74"/>
        <v>Equip7101</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3100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82</v>
      </c>
      <c r="V252" t="s">
        <v>194</v>
      </c>
      <c r="W252">
        <v>1</v>
      </c>
      <c r="X252" t="s">
        <v>126</v>
      </c>
      <c r="Z252">
        <v>1900</v>
      </c>
      <c r="AA252" t="str">
        <f t="shared" ca="1" si="77"/>
        <v>fe</v>
      </c>
      <c r="AB252" t="s">
        <v>82</v>
      </c>
      <c r="AC252" t="s">
        <v>194</v>
      </c>
      <c r="AD252">
        <v>1</v>
      </c>
      <c r="AE252" t="s">
        <v>126</v>
      </c>
      <c r="AG252">
        <v>1900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까마귀 리볼버</v>
      </c>
      <c r="AL252">
        <v>1</v>
      </c>
      <c r="AM25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v>
      </c>
      <c r="AN252" t="str">
        <f t="shared" ca="1" si="81"/>
        <v>{"dy":26,"sl":0,"tp":"fe","vl":"Equip6001","cn":1,"pt":"GO","pr":1900}</v>
      </c>
    </row>
    <row r="253" spans="1:40">
      <c r="A253">
        <v>26</v>
      </c>
      <c r="B253">
        <v>1</v>
      </c>
      <c r="C253">
        <f t="shared" si="72"/>
        <v>0</v>
      </c>
      <c r="D253">
        <f t="shared" ca="1" si="87"/>
        <v>0.51509136801131106</v>
      </c>
      <c r="E253">
        <f t="shared" ca="1" si="87"/>
        <v>0.91214074378841858</v>
      </c>
      <c r="F253">
        <f t="shared" ca="1" si="87"/>
        <v>0.28814392005667577</v>
      </c>
      <c r="G253">
        <f t="shared" ca="1" si="87"/>
        <v>0.59757039474509877</v>
      </c>
      <c r="H253">
        <f t="shared" ca="1" si="87"/>
        <v>0.77607677291628241</v>
      </c>
      <c r="I253">
        <f t="shared" ca="1" si="87"/>
        <v>0.82063758709234325</v>
      </c>
      <c r="M253" t="str">
        <f t="shared" ca="1" si="73"/>
        <v>지정 장비</v>
      </c>
      <c r="N253" t="str">
        <f t="shared" ca="1" si="74"/>
        <v>Equip8002</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5400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82</v>
      </c>
      <c r="V253" t="s">
        <v>185</v>
      </c>
      <c r="W253">
        <v>1</v>
      </c>
      <c r="X253" t="s">
        <v>126</v>
      </c>
      <c r="Z253">
        <v>3800</v>
      </c>
      <c r="AA253" t="str">
        <f t="shared" ca="1" si="77"/>
        <v>fe</v>
      </c>
      <c r="AB253" t="s">
        <v>82</v>
      </c>
      <c r="AC253" t="s">
        <v>185</v>
      </c>
      <c r="AD253">
        <v>1</v>
      </c>
      <c r="AE253" t="s">
        <v>126</v>
      </c>
      <c r="AG253">
        <v>3800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버블 블래스터</v>
      </c>
      <c r="AL253">
        <v>1</v>
      </c>
      <c r="AM25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v>
      </c>
      <c r="AN253" t="str">
        <f t="shared" ca="1" si="81"/>
        <v>{"dy":26,"sl":1,"tp":"fe","vl":"Equip6102","cn":1,"pt":"GO","pr":3800}</v>
      </c>
    </row>
    <row r="254" spans="1:40">
      <c r="A254">
        <v>26</v>
      </c>
      <c r="B254">
        <v>2</v>
      </c>
      <c r="C254">
        <f t="shared" si="72"/>
        <v>0</v>
      </c>
      <c r="D254">
        <f t="shared" ca="1" si="87"/>
        <v>0.20881732742471082</v>
      </c>
      <c r="E254">
        <f t="shared" ca="1" si="87"/>
        <v>8.0612036361502715E-2</v>
      </c>
      <c r="F254">
        <f t="shared" ca="1" si="87"/>
        <v>0.36928315164235548</v>
      </c>
      <c r="G254">
        <f t="shared" ca="1" si="87"/>
        <v>0.85369982253402765</v>
      </c>
      <c r="H254">
        <f t="shared" ca="1" si="87"/>
        <v>3.3955980627686455E-2</v>
      </c>
      <c r="I254">
        <f t="shared" ca="1" si="87"/>
        <v>0.60193527955168336</v>
      </c>
      <c r="M254" t="str">
        <f t="shared" ca="1" si="73"/>
        <v>안 지정 캐릭터 PP 영웅등급</v>
      </c>
      <c r="N254">
        <f t="shared" ca="1" si="74"/>
        <v>8061</v>
      </c>
      <c r="O254">
        <f t="shared" ca="1" si="75"/>
        <v>3</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900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126</v>
      </c>
      <c r="Z254">
        <v>1200</v>
      </c>
      <c r="AA254" t="str">
        <f t="shared" ca="1" si="77"/>
        <v>uph</v>
      </c>
      <c r="AB254" t="s">
        <v>91</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v>
      </c>
      <c r="AN254" t="str">
        <f t="shared" ca="1" si="81"/>
        <v>{"dy":26,"sl":2,"tp":"uph","vl":"56908","cn":12,"pt":"GO","pr":3600}</v>
      </c>
    </row>
    <row r="255" spans="1:40">
      <c r="A255">
        <v>26</v>
      </c>
      <c r="B255">
        <v>3</v>
      </c>
      <c r="C255">
        <f t="shared" si="72"/>
        <v>0</v>
      </c>
      <c r="D255">
        <f t="shared" ca="1" si="87"/>
        <v>3.3216912827173095E-3</v>
      </c>
      <c r="E255">
        <f t="shared" ca="1" si="87"/>
        <v>0.24893941488065618</v>
      </c>
      <c r="F255">
        <f t="shared" ca="1" si="87"/>
        <v>0.77591140365338596</v>
      </c>
      <c r="G255">
        <f t="shared" ca="1" si="87"/>
        <v>0.90528331838155018</v>
      </c>
      <c r="H255">
        <f t="shared" ca="1" si="87"/>
        <v>7.3521543965907155E-2</v>
      </c>
      <c r="I255">
        <f t="shared" ca="1" si="87"/>
        <v>0.26926171003742816</v>
      </c>
      <c r="M255" t="str">
        <f t="shared" ca="1" si="73"/>
        <v>안 지정 캐릭터 PP 영웅등급</v>
      </c>
      <c r="N255">
        <f t="shared" ca="1" si="74"/>
        <v>24893</v>
      </c>
      <c r="O255">
        <f t="shared" ca="1" si="75"/>
        <v>5</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1500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126</v>
      </c>
      <c r="Z255">
        <v>900</v>
      </c>
      <c r="AA255" t="str">
        <f t="shared" ca="1" si="77"/>
        <v>upn</v>
      </c>
      <c r="AB255" t="s">
        <v>92</v>
      </c>
      <c r="AC255">
        <v>5727</v>
      </c>
      <c r="AD255">
        <v>9</v>
      </c>
      <c r="AE255" t="s">
        <v>126</v>
      </c>
      <c r="AG255">
        <v>2700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v>
      </c>
      <c r="AN255" t="str">
        <f t="shared" ca="1" si="81"/>
        <v>{"dy":26,"sl":3,"tp":"upn","vl":"5727","cn":9,"pt":"GO","pr":2700}</v>
      </c>
    </row>
    <row r="256" spans="1:40">
      <c r="A256">
        <v>26</v>
      </c>
      <c r="B256">
        <v>4</v>
      </c>
      <c r="C256">
        <f t="shared" si="72"/>
        <v>0</v>
      </c>
      <c r="D256">
        <f t="shared" ca="1" si="87"/>
        <v>0.29555039100995451</v>
      </c>
      <c r="E256">
        <f t="shared" ca="1" si="87"/>
        <v>0.26123656155483632</v>
      </c>
      <c r="F256">
        <f t="shared" ca="1" si="87"/>
        <v>4.5507607841707043E-2</v>
      </c>
      <c r="G256">
        <f t="shared" ca="1" si="87"/>
        <v>0.73586185836590101</v>
      </c>
      <c r="H256">
        <f t="shared" ca="1" si="87"/>
        <v>0.46327267679852424</v>
      </c>
      <c r="I256">
        <f t="shared" ca="1" si="87"/>
        <v>0.9498625215448232</v>
      </c>
      <c r="M256" t="str">
        <f t="shared" ca="1" si="73"/>
        <v>안 지정 캐릭터 PP 일반등급</v>
      </c>
      <c r="N256">
        <f t="shared" ca="1" si="74"/>
        <v>26123</v>
      </c>
      <c r="O256">
        <f t="shared" ca="1" si="75"/>
        <v>6</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1800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126</v>
      </c>
      <c r="Z256">
        <v>900</v>
      </c>
      <c r="AA256" t="str">
        <f t="shared" ca="1" si="77"/>
        <v>upn</v>
      </c>
      <c r="AB256" t="s">
        <v>92</v>
      </c>
      <c r="AC256">
        <v>4971</v>
      </c>
      <c r="AD256">
        <v>9</v>
      </c>
      <c r="AE256" t="s">
        <v>126</v>
      </c>
      <c r="AG256">
        <v>2700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v>
      </c>
      <c r="AN256" t="str">
        <f t="shared" ca="1" si="81"/>
        <v>{"dy":26,"sl":4,"tp":"upn","vl":"4971","cn":9,"pt":"GO","pr":2700}</v>
      </c>
    </row>
    <row r="257" spans="1:40">
      <c r="A257">
        <v>26</v>
      </c>
      <c r="B257">
        <v>5</v>
      </c>
      <c r="C257">
        <f t="shared" si="72"/>
        <v>0</v>
      </c>
      <c r="D257">
        <f t="shared" ca="1" si="87"/>
        <v>2.1025473313849852E-2</v>
      </c>
      <c r="E257">
        <f t="shared" ca="1" si="87"/>
        <v>0.3212742362205453</v>
      </c>
      <c r="F257">
        <f t="shared" ca="1" si="87"/>
        <v>0.10664296027218079</v>
      </c>
      <c r="G257">
        <f t="shared" ca="1" si="87"/>
        <v>0.92810845302780054</v>
      </c>
      <c r="H257">
        <f t="shared" ca="1" si="87"/>
        <v>0.85420976348126243</v>
      </c>
      <c r="I257">
        <f t="shared" ca="1" si="87"/>
        <v>0.19681192161811067</v>
      </c>
      <c r="M257" t="str">
        <f t="shared" ca="1" si="73"/>
        <v>지정 장비</v>
      </c>
      <c r="N257" t="str">
        <f t="shared" ca="1" si="74"/>
        <v>Equip2302</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7200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92</v>
      </c>
      <c r="V257">
        <v>79985</v>
      </c>
      <c r="W257">
        <v>13</v>
      </c>
      <c r="X257" t="s">
        <v>126</v>
      </c>
      <c r="Z257">
        <v>1300</v>
      </c>
      <c r="AA257" t="str">
        <f t="shared" ca="1" si="77"/>
        <v>upn</v>
      </c>
      <c r="AB257" t="s">
        <v>92</v>
      </c>
      <c r="AC257">
        <v>79985</v>
      </c>
      <c r="AD257">
        <v>13</v>
      </c>
      <c r="AE257" t="s">
        <v>126</v>
      </c>
      <c r="AG257">
        <v>3900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
      </c>
      <c r="AL257">
        <v>1</v>
      </c>
      <c r="AM25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v>
      </c>
      <c r="AN257" t="str">
        <f t="shared" ca="1" si="81"/>
        <v>{"dy":26,"sl":5,"tp":"upn","vl":"79985","cn":13,"pt":"GO","pr":3900}</v>
      </c>
    </row>
    <row r="258" spans="1:40">
      <c r="A258">
        <v>26</v>
      </c>
      <c r="B258">
        <v>6</v>
      </c>
      <c r="C258">
        <f t="shared" ref="C258:C321" si="88">IF(B258&lt;=9,0,
IF(B258=10,1,2))</f>
        <v>0</v>
      </c>
      <c r="D258">
        <f t="shared" ca="1" si="87"/>
        <v>0.22104372218902035</v>
      </c>
      <c r="E258">
        <f t="shared" ca="1" si="87"/>
        <v>0.74007745803560288</v>
      </c>
      <c r="F258">
        <f t="shared" ca="1" si="87"/>
        <v>0.82968584783991584</v>
      </c>
      <c r="G258">
        <f t="shared" ca="1" si="87"/>
        <v>0.82576925761825315</v>
      </c>
      <c r="H258">
        <f t="shared" ca="1" si="87"/>
        <v>0.76546938956959254</v>
      </c>
      <c r="I258">
        <f t="shared" ca="1" si="87"/>
        <v>0.16680550643479131</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Equip7002</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1800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82</v>
      </c>
      <c r="V258" t="s">
        <v>260</v>
      </c>
      <c r="W258">
        <v>1</v>
      </c>
      <c r="X258" t="s">
        <v>126</v>
      </c>
      <c r="Z258">
        <v>3100</v>
      </c>
      <c r="AA258" t="str">
        <f t="shared" ref="AA258:AA321" ca="1" si="93">IF(ISBLANK(AB258),"",
VLOOKUP(AB258,OFFSET(INDIRECT("$A:$B"),0,MATCH(AB$1&amp;"_Verify",INDIRECT("$1:$1"),0)-1),2,0)
)</f>
        <v>fe</v>
      </c>
      <c r="AB258" t="s">
        <v>82</v>
      </c>
      <c r="AC258" t="s">
        <v>260</v>
      </c>
      <c r="AD258">
        <v>1</v>
      </c>
      <c r="AE258" t="s">
        <v>126</v>
      </c>
      <c r="AG258">
        <v>3100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사파이어 대거</v>
      </c>
      <c r="AL258">
        <v>1</v>
      </c>
      <c r="AM258" t="str">
        <f t="shared" ref="AM258:AM321" ca="1" si="96">IF(ROW()=2,AN258,OFFSET(AM258,-1,0)&amp;IF(LEN(AN258)=0,"",","&amp;AN258))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{"dy":26,"sl":6,"tp":"fe","vl":"Equip1201","cn":1,"pt":"GO","pr":3100}</v>
      </c>
    </row>
    <row r="259" spans="1:40">
      <c r="A259">
        <v>26</v>
      </c>
      <c r="B259">
        <v>7</v>
      </c>
      <c r="C259">
        <f t="shared" si="88"/>
        <v>0</v>
      </c>
      <c r="D259">
        <f t="shared" ca="1" si="87"/>
        <v>0.99526817087932562</v>
      </c>
      <c r="E259">
        <f t="shared" ca="1" si="87"/>
        <v>0.40269347432382363</v>
      </c>
      <c r="F259">
        <f t="shared" ca="1" si="87"/>
        <v>0.47008894727711015</v>
      </c>
      <c r="G259">
        <f t="shared" ca="1" si="87"/>
        <v>0.14031935615145175</v>
      </c>
      <c r="H259">
        <f t="shared" ca="1" si="87"/>
        <v>0.22226019333749591</v>
      </c>
      <c r="I259">
        <f t="shared" ca="1" si="87"/>
        <v>0.73884855347517087</v>
      </c>
      <c r="M259" t="str">
        <f t="shared" ca="1" si="89"/>
        <v>지정 장비</v>
      </c>
      <c r="N259" t="str">
        <f t="shared" ca="1" si="90"/>
        <v>Equip4301</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DI</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12</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82</v>
      </c>
      <c r="V259" t="s">
        <v>243</v>
      </c>
      <c r="W259">
        <v>1</v>
      </c>
      <c r="X259" t="s">
        <v>126</v>
      </c>
      <c r="Z259">
        <v>1500</v>
      </c>
      <c r="AA259" t="str">
        <f t="shared" ca="1" si="93"/>
        <v>fe</v>
      </c>
      <c r="AB259" t="s">
        <v>82</v>
      </c>
      <c r="AC259" t="s">
        <v>243</v>
      </c>
      <c r="AD259">
        <v>1</v>
      </c>
      <c r="AE259" t="s">
        <v>126</v>
      </c>
      <c r="AG259">
        <v>1500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원시 부족 지팡이</v>
      </c>
      <c r="AL259">
        <v>1</v>
      </c>
      <c r="AM25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v>
      </c>
      <c r="AN259" t="str">
        <f t="shared" ca="1" si="97"/>
        <v>{"dy":26,"sl":7,"tp":"fe","vl":"Equip3101","cn":1,"pt":"GO","pr":1500}</v>
      </c>
    </row>
    <row r="260" spans="1:40">
      <c r="A260">
        <v>26</v>
      </c>
      <c r="B260">
        <v>8</v>
      </c>
      <c r="C260">
        <f t="shared" si="88"/>
        <v>0</v>
      </c>
      <c r="D260">
        <f t="shared" ca="1" si="87"/>
        <v>0.786850935934999</v>
      </c>
      <c r="E260">
        <f t="shared" ca="1" si="87"/>
        <v>0.74978829503214328</v>
      </c>
      <c r="F260">
        <f t="shared" ca="1" si="87"/>
        <v>0.59791571083644812</v>
      </c>
      <c r="G260">
        <f t="shared" ca="1" si="87"/>
        <v>0.69865565429727949</v>
      </c>
      <c r="H260">
        <f t="shared" ca="1" si="87"/>
        <v>0.25504411158882501</v>
      </c>
      <c r="I260">
        <f t="shared" ca="1" si="87"/>
        <v>0.96704031737879281</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v>
      </c>
      <c r="AN260" t="str">
        <f t="shared" ca="1" si="97"/>
        <v>{"dy":26,"sl":8}</v>
      </c>
    </row>
    <row r="261" spans="1:40">
      <c r="A261">
        <v>26</v>
      </c>
      <c r="B261">
        <v>9</v>
      </c>
      <c r="C261">
        <f t="shared" si="88"/>
        <v>0</v>
      </c>
      <c r="D261">
        <f t="shared" ca="1" si="87"/>
        <v>0.11794893988134147</v>
      </c>
      <c r="E261">
        <f t="shared" ca="1" si="87"/>
        <v>0.74091563613311917</v>
      </c>
      <c r="F261">
        <f t="shared" ca="1" si="87"/>
        <v>0.10433168421871541</v>
      </c>
      <c r="G261">
        <f t="shared" ca="1" si="87"/>
        <v>0.78705424382045341</v>
      </c>
      <c r="H261">
        <f t="shared" ca="1" si="87"/>
        <v>0.60903855651178962</v>
      </c>
      <c r="I261">
        <f t="shared" ca="1" si="87"/>
        <v>0.87865772715744661</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v>
      </c>
      <c r="AN261" t="str">
        <f t="shared" ca="1" si="97"/>
        <v>{"dy":26,"sl":9}</v>
      </c>
    </row>
    <row r="262" spans="1:40">
      <c r="A262">
        <v>27</v>
      </c>
      <c r="B262">
        <v>0</v>
      </c>
      <c r="C262">
        <f t="shared" si="88"/>
        <v>0</v>
      </c>
      <c r="D262">
        <f t="shared" ref="D262:I271" ca="1" si="98">RAND()</f>
        <v>0.30054747932276071</v>
      </c>
      <c r="E262">
        <f t="shared" ca="1" si="98"/>
        <v>0.28423661703322256</v>
      </c>
      <c r="F262">
        <f t="shared" ca="1" si="98"/>
        <v>0.42894018312694238</v>
      </c>
      <c r="G262">
        <f t="shared" ca="1" si="98"/>
        <v>0.9895192011987104</v>
      </c>
      <c r="H262">
        <f t="shared" ca="1" si="98"/>
        <v>0.1396752699921483</v>
      </c>
      <c r="I262">
        <f t="shared" ca="1" si="98"/>
        <v>0.42133065868540498</v>
      </c>
      <c r="M262" t="str">
        <f t="shared" ca="1" si="89"/>
        <v>지정 장비</v>
      </c>
      <c r="N262" t="str">
        <f t="shared" ca="1" si="90"/>
        <v>Equip2201</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2900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82</v>
      </c>
      <c r="V262" t="s">
        <v>179</v>
      </c>
      <c r="W262">
        <v>1</v>
      </c>
      <c r="X262" t="s">
        <v>126</v>
      </c>
      <c r="Z262">
        <v>1000</v>
      </c>
      <c r="AA262" t="str">
        <f t="shared" ca="1" si="93"/>
        <v>fe</v>
      </c>
      <c r="AB262" t="s">
        <v>82</v>
      </c>
      <c r="AC262" t="s">
        <v>261</v>
      </c>
      <c r="AD262">
        <v>1</v>
      </c>
      <c r="AE262" t="s">
        <v>126</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v>
      </c>
      <c r="AN262" t="str">
        <f t="shared" ca="1" si="97"/>
        <v>{"dy":27,"sl":0,"tp":"fe","vl":"Equip4101","cn":1,"pt":"GO","pr":1400}</v>
      </c>
    </row>
    <row r="263" spans="1:40">
      <c r="A263">
        <v>27</v>
      </c>
      <c r="B263">
        <v>1</v>
      </c>
      <c r="C263">
        <f t="shared" si="88"/>
        <v>0</v>
      </c>
      <c r="D263">
        <f t="shared" ca="1" si="98"/>
        <v>0.58235176775681252</v>
      </c>
      <c r="E263">
        <f t="shared" ca="1" si="98"/>
        <v>0.25695933790629655</v>
      </c>
      <c r="F263">
        <f t="shared" ca="1" si="98"/>
        <v>0.80166771307119766</v>
      </c>
      <c r="G263">
        <f t="shared" ca="1" si="98"/>
        <v>0.64817529719616185</v>
      </c>
      <c r="H263">
        <f t="shared" ca="1" si="98"/>
        <v>0.73793377521085612</v>
      </c>
      <c r="I263">
        <f t="shared" ca="1" si="98"/>
        <v>0.63832499750302607</v>
      </c>
      <c r="M263" t="str">
        <f t="shared" ca="1" si="89"/>
        <v>지정 장비</v>
      </c>
      <c r="N263" t="str">
        <f t="shared" ca="1" si="90"/>
        <v>Equip2101</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1300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82</v>
      </c>
      <c r="V263" t="s">
        <v>279</v>
      </c>
      <c r="W263">
        <v>1</v>
      </c>
      <c r="X263" t="s">
        <v>126</v>
      </c>
      <c r="Z263">
        <v>1400</v>
      </c>
      <c r="AA263" t="str">
        <f t="shared" ca="1" si="93"/>
        <v>fe</v>
      </c>
      <c r="AB263" t="s">
        <v>82</v>
      </c>
      <c r="AC263" t="s">
        <v>193</v>
      </c>
      <c r="AD263">
        <v>1</v>
      </c>
      <c r="AE263" t="s">
        <v>126</v>
      </c>
      <c r="AG263">
        <v>1400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v>
      </c>
      <c r="AN263" t="str">
        <f t="shared" ca="1" si="97"/>
        <v>{"dy":27,"sl":1,"tp":"fe","vl":"Equip2102","cn":1,"pt":"GO","pr":1400}</v>
      </c>
    </row>
    <row r="264" spans="1:40">
      <c r="A264">
        <v>27</v>
      </c>
      <c r="B264">
        <v>2</v>
      </c>
      <c r="C264">
        <f t="shared" si="88"/>
        <v>0</v>
      </c>
      <c r="D264">
        <f t="shared" ca="1" si="98"/>
        <v>0.37846273991104462</v>
      </c>
      <c r="E264">
        <f t="shared" ca="1" si="98"/>
        <v>0.49270885428868261</v>
      </c>
      <c r="F264">
        <f t="shared" ca="1" si="98"/>
        <v>0.27149756779807865</v>
      </c>
      <c r="G264">
        <f t="shared" ca="1" si="98"/>
        <v>0.81595654867697454</v>
      </c>
      <c r="H264">
        <f t="shared" ca="1" si="98"/>
        <v>0.17589280183794054</v>
      </c>
      <c r="I264">
        <f t="shared" ca="1" si="98"/>
        <v>0.99877822588172038</v>
      </c>
      <c r="M264" t="str">
        <f t="shared" ca="1" si="89"/>
        <v>안 지정 캐릭터 PP 영웅등급</v>
      </c>
      <c r="N264">
        <f t="shared" ca="1" si="90"/>
        <v>49270</v>
      </c>
      <c r="O264">
        <f t="shared" ca="1" si="91"/>
        <v>8</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2400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126</v>
      </c>
      <c r="Z264">
        <v>900</v>
      </c>
      <c r="AA264" t="str">
        <f t="shared" ca="1" si="93"/>
        <v>uph</v>
      </c>
      <c r="AB264" t="s">
        <v>91</v>
      </c>
      <c r="AC264">
        <v>34952</v>
      </c>
      <c r="AD264">
        <v>11</v>
      </c>
      <c r="AE264" t="s">
        <v>126</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v>
      </c>
      <c r="AN264" t="str">
        <f t="shared" ca="1" si="97"/>
        <v>{"dy":27,"sl":2,"tp":"uph","vl":"34952","cn":11,"pt":"GO","pr":1100}</v>
      </c>
    </row>
    <row r="265" spans="1:40">
      <c r="A265">
        <v>27</v>
      </c>
      <c r="B265">
        <v>3</v>
      </c>
      <c r="C265">
        <f t="shared" si="88"/>
        <v>0</v>
      </c>
      <c r="D265">
        <f t="shared" ca="1" si="98"/>
        <v>0.77318263556285294</v>
      </c>
      <c r="E265">
        <f t="shared" ca="1" si="98"/>
        <v>0.40859067621606981</v>
      </c>
      <c r="F265">
        <f t="shared" ca="1" si="98"/>
        <v>0.24989254672925054</v>
      </c>
      <c r="G265">
        <f t="shared" ca="1" si="98"/>
        <v>0.62465301695864295</v>
      </c>
      <c r="H265">
        <f t="shared" ca="1" si="98"/>
        <v>0.77333429590512426</v>
      </c>
      <c r="I265">
        <f t="shared" ca="1" si="98"/>
        <v>8.4707976137982199E-2</v>
      </c>
      <c r="M265" t="str">
        <f t="shared" ca="1" si="89"/>
        <v>안 지정 캐릭터 PP 일반등급</v>
      </c>
      <c r="N265">
        <f t="shared" ca="1" si="90"/>
        <v>40859</v>
      </c>
      <c r="O265">
        <f t="shared" ca="1" si="91"/>
        <v>7</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2100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126</v>
      </c>
      <c r="Z265">
        <v>1100</v>
      </c>
      <c r="AA265" t="str">
        <f t="shared" ca="1" si="93"/>
        <v>upn</v>
      </c>
      <c r="AB265" t="s">
        <v>92</v>
      </c>
      <c r="AC265">
        <v>46336</v>
      </c>
      <c r="AD265">
        <v>11</v>
      </c>
      <c r="AE265" t="s">
        <v>126</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v>
      </c>
      <c r="AN265" t="str">
        <f t="shared" ca="1" si="97"/>
        <v>{"dy":27,"sl":3,"tp":"upn","vl":"46336","cn":11,"pt":"GO","pr":1100}</v>
      </c>
    </row>
    <row r="266" spans="1:40">
      <c r="A266">
        <v>27</v>
      </c>
      <c r="B266">
        <v>4</v>
      </c>
      <c r="C266">
        <f t="shared" si="88"/>
        <v>0</v>
      </c>
      <c r="D266">
        <f t="shared" ca="1" si="98"/>
        <v>0.54168747477314394</v>
      </c>
      <c r="E266">
        <f t="shared" ca="1" si="98"/>
        <v>0.57277147662404537</v>
      </c>
      <c r="F266">
        <f t="shared" ca="1" si="98"/>
        <v>0.77001856128817703</v>
      </c>
      <c r="G266">
        <f t="shared" ca="1" si="98"/>
        <v>0.57649426331747844</v>
      </c>
      <c r="H266">
        <f t="shared" ca="1" si="98"/>
        <v>0.71164373232416356</v>
      </c>
      <c r="I266">
        <f t="shared" ca="1" si="98"/>
        <v>0.40200219817509431</v>
      </c>
      <c r="M266" t="str">
        <f t="shared" ca="1" si="89"/>
        <v>안 지정 캐릭터 PP 일반등급</v>
      </c>
      <c r="N266">
        <f t="shared" ca="1" si="90"/>
        <v>57277</v>
      </c>
      <c r="O266">
        <f t="shared" ca="1" si="91"/>
        <v>9</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2700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126</v>
      </c>
      <c r="Z266">
        <v>1000</v>
      </c>
      <c r="AA266" t="str">
        <f t="shared" ca="1" si="93"/>
        <v>upn</v>
      </c>
      <c r="AB266" t="s">
        <v>92</v>
      </c>
      <c r="AC266">
        <v>58093</v>
      </c>
      <c r="AD266">
        <v>12</v>
      </c>
      <c r="AE266" t="s">
        <v>126</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9.7084768510886432E-2</v>
      </c>
      <c r="E267">
        <f t="shared" ca="1" si="98"/>
        <v>0.13850904432796751</v>
      </c>
      <c r="F267">
        <f t="shared" ca="1" si="98"/>
        <v>0.35516421924160313</v>
      </c>
      <c r="G267">
        <f t="shared" ca="1" si="98"/>
        <v>0.22876168130718078</v>
      </c>
      <c r="H267">
        <f t="shared" ca="1" si="98"/>
        <v>0.26982623038593012</v>
      </c>
      <c r="I267">
        <f t="shared" ca="1" si="98"/>
        <v>0.74773637759907285</v>
      </c>
      <c r="M267" t="str">
        <f t="shared" ca="1" si="89"/>
        <v>지정 장비</v>
      </c>
      <c r="N267" t="str">
        <f t="shared" ca="1" si="90"/>
        <v>Equip1101</v>
      </c>
      <c r="O267">
        <f t="shared" ca="1" si="91"/>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1400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126</v>
      </c>
      <c r="Z267">
        <v>1300</v>
      </c>
      <c r="AA267" t="str">
        <f t="shared" ca="1" si="93"/>
        <v>fe</v>
      </c>
      <c r="AB267" t="s">
        <v>82</v>
      </c>
      <c r="AC267" t="s">
        <v>188</v>
      </c>
      <c r="AD267">
        <v>1</v>
      </c>
      <c r="AE267" t="s">
        <v>126</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0.28132761554144559</v>
      </c>
      <c r="E268">
        <f t="shared" ca="1" si="98"/>
        <v>0.45359605829324146</v>
      </c>
      <c r="F268">
        <f t="shared" ca="1" si="98"/>
        <v>0.82070059999394374</v>
      </c>
      <c r="G268">
        <f t="shared" ca="1" si="98"/>
        <v>0.96288227997038534</v>
      </c>
      <c r="H268">
        <f t="shared" ca="1" si="98"/>
        <v>0.58300013102869142</v>
      </c>
      <c r="I268">
        <f t="shared" ca="1" si="98"/>
        <v>0.69265942022490556</v>
      </c>
      <c r="M268" t="str">
        <f t="shared" ca="1" si="89"/>
        <v>지정 장비</v>
      </c>
      <c r="N268" t="str">
        <f t="shared" ca="1" si="90"/>
        <v>Equip5301</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7700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82</v>
      </c>
      <c r="V268" t="s">
        <v>246</v>
      </c>
      <c r="W268">
        <v>1</v>
      </c>
      <c r="X268" t="s">
        <v>126</v>
      </c>
      <c r="Z268">
        <v>600</v>
      </c>
      <c r="AA268" t="str">
        <f t="shared" ca="1" si="93"/>
        <v>fe</v>
      </c>
      <c r="AB268" t="s">
        <v>82</v>
      </c>
      <c r="AC268" t="s">
        <v>242</v>
      </c>
      <c r="AD268">
        <v>1</v>
      </c>
      <c r="AE268" t="s">
        <v>126</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v>
      </c>
      <c r="AN268" t="str">
        <f t="shared" ca="1" si="97"/>
        <v>{"dy":27,"sl":6,"tp":"fe","vl":"Equip8202","cn":1,"pt":"GO","pr":29100}</v>
      </c>
    </row>
    <row r="269" spans="1:40">
      <c r="A269">
        <v>27</v>
      </c>
      <c r="B269">
        <v>7</v>
      </c>
      <c r="C269">
        <f t="shared" si="88"/>
        <v>0</v>
      </c>
      <c r="D269">
        <f t="shared" ca="1" si="98"/>
        <v>0.25473597079879096</v>
      </c>
      <c r="E269">
        <f t="shared" ca="1" si="98"/>
        <v>0.59811167859991377</v>
      </c>
      <c r="F269">
        <f t="shared" ca="1" si="98"/>
        <v>0.50723785537864552</v>
      </c>
      <c r="G269">
        <f t="shared" ca="1" si="98"/>
        <v>0.69781811570241836</v>
      </c>
      <c r="H269">
        <f t="shared" ca="1" si="98"/>
        <v>0.30212103649978894</v>
      </c>
      <c r="I269">
        <f t="shared" ca="1" si="98"/>
        <v>0.76335698463382029</v>
      </c>
      <c r="M269" t="str">
        <f t="shared" ca="1" si="89"/>
        <v>지정 장비</v>
      </c>
      <c r="N269" t="str">
        <f t="shared" ca="1" si="90"/>
        <v>Equip7002</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2200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82</v>
      </c>
      <c r="V269" t="s">
        <v>201</v>
      </c>
      <c r="W269">
        <v>1</v>
      </c>
      <c r="X269" t="s">
        <v>126</v>
      </c>
      <c r="Z269">
        <v>74600</v>
      </c>
      <c r="AA269" t="str">
        <f t="shared" ca="1" si="93"/>
        <v>fe</v>
      </c>
      <c r="AB269" t="s">
        <v>82</v>
      </c>
      <c r="AC269" t="s">
        <v>296</v>
      </c>
      <c r="AD269">
        <v>1</v>
      </c>
      <c r="AE269" t="s">
        <v>126</v>
      </c>
      <c r="AG269">
        <v>3200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빅 바디</v>
      </c>
      <c r="AL269">
        <v>1</v>
      </c>
      <c r="AM26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v>
      </c>
      <c r="AN269" t="str">
        <f t="shared" ca="1" si="97"/>
        <v>{"dy":27,"sl":7,"tp":"fe","vl":"Equip6101","cn":1,"pt":"GO","pr":3200}</v>
      </c>
    </row>
    <row r="270" spans="1:40">
      <c r="A270">
        <v>27</v>
      </c>
      <c r="B270">
        <v>8</v>
      </c>
      <c r="C270">
        <f t="shared" si="88"/>
        <v>0</v>
      </c>
      <c r="D270">
        <f t="shared" ca="1" si="98"/>
        <v>0.16367800555191836</v>
      </c>
      <c r="E270">
        <f t="shared" ca="1" si="98"/>
        <v>0.51644705434760219</v>
      </c>
      <c r="F270">
        <f t="shared" ca="1" si="98"/>
        <v>0.28774304015745922</v>
      </c>
      <c r="G270">
        <f t="shared" ca="1" si="98"/>
        <v>0.21940454694340006</v>
      </c>
      <c r="H270">
        <f t="shared" ca="1" si="98"/>
        <v>0.1352756052344154</v>
      </c>
      <c r="I270">
        <f t="shared" ca="1" si="98"/>
        <v>2.6195228830518391E-2</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v>
      </c>
      <c r="AN270" t="str">
        <f t="shared" ca="1" si="97"/>
        <v>{"dy":27,"sl":8}</v>
      </c>
    </row>
    <row r="271" spans="1:40">
      <c r="A271">
        <v>27</v>
      </c>
      <c r="B271">
        <v>9</v>
      </c>
      <c r="C271">
        <f t="shared" si="88"/>
        <v>0</v>
      </c>
      <c r="D271">
        <f t="shared" ca="1" si="98"/>
        <v>0.49566115017113144</v>
      </c>
      <c r="E271">
        <f t="shared" ca="1" si="98"/>
        <v>0.44828956335540726</v>
      </c>
      <c r="F271">
        <f t="shared" ca="1" si="98"/>
        <v>0.84590906954227818</v>
      </c>
      <c r="G271">
        <f t="shared" ca="1" si="98"/>
        <v>0.72764384374942803</v>
      </c>
      <c r="H271">
        <f t="shared" ca="1" si="98"/>
        <v>0.63961241030763671</v>
      </c>
      <c r="I271">
        <f t="shared" ca="1" si="98"/>
        <v>0.70822647952777296</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v>
      </c>
      <c r="AN271" t="str">
        <f t="shared" ca="1" si="97"/>
        <v>{"dy":27,"sl":9}</v>
      </c>
    </row>
    <row r="272" spans="1:40">
      <c r="A272">
        <v>28</v>
      </c>
      <c r="B272">
        <v>0</v>
      </c>
      <c r="C272">
        <f t="shared" si="88"/>
        <v>0</v>
      </c>
      <c r="D272">
        <f t="shared" ref="D272:I281" ca="1" si="99">RAND()</f>
        <v>0.82015452044005421</v>
      </c>
      <c r="E272">
        <f t="shared" ca="1" si="99"/>
        <v>0.22180001511410585</v>
      </c>
      <c r="F272">
        <f t="shared" ca="1" si="99"/>
        <v>9.4392793430900901E-2</v>
      </c>
      <c r="G272">
        <f t="shared" ca="1" si="99"/>
        <v>0.28571565374139329</v>
      </c>
      <c r="H272">
        <f t="shared" ca="1" si="99"/>
        <v>0.99872715063386908</v>
      </c>
      <c r="I272">
        <f t="shared" ca="1" si="99"/>
        <v>3.7732033654670927E-2</v>
      </c>
      <c r="M272" t="str">
        <f t="shared" ca="1" si="89"/>
        <v>지정 장비</v>
      </c>
      <c r="N272" t="str">
        <f t="shared" ca="1" si="90"/>
        <v>Equip1402</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29</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14</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전설</v>
      </c>
      <c r="U272" t="s">
        <v>82</v>
      </c>
      <c r="V272" t="s">
        <v>207</v>
      </c>
      <c r="W272">
        <v>1</v>
      </c>
      <c r="X272" t="s">
        <v>126</v>
      </c>
      <c r="Z272">
        <v>3200</v>
      </c>
      <c r="AA272" t="str">
        <f t="shared" ca="1" si="93"/>
        <v>fe</v>
      </c>
      <c r="AB272" t="s">
        <v>82</v>
      </c>
      <c r="AC272" t="s">
        <v>299</v>
      </c>
      <c r="AD272">
        <v>1</v>
      </c>
      <c r="AE272" t="s">
        <v>126</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v>
      </c>
      <c r="AN272" t="str">
        <f t="shared" ca="1" si="97"/>
        <v>{"dy":28,"sl":0,"tp":"fe","vl":"Equip1101","cn":1,"pt":"GO","pr":1100}</v>
      </c>
    </row>
    <row r="273" spans="1:40">
      <c r="A273">
        <v>28</v>
      </c>
      <c r="B273">
        <v>1</v>
      </c>
      <c r="C273">
        <f t="shared" si="88"/>
        <v>0</v>
      </c>
      <c r="D273">
        <f t="shared" ca="1" si="99"/>
        <v>0.90313258870549828</v>
      </c>
      <c r="E273">
        <f t="shared" ca="1" si="99"/>
        <v>0.29053064668647655</v>
      </c>
      <c r="F273">
        <f t="shared" ca="1" si="99"/>
        <v>8.8205456501690649E-2</v>
      </c>
      <c r="G273">
        <f t="shared" ca="1" si="99"/>
        <v>0.56963200194151276</v>
      </c>
      <c r="H273">
        <f t="shared" ca="1" si="99"/>
        <v>0.50424415505174203</v>
      </c>
      <c r="I273">
        <f t="shared" ca="1" si="99"/>
        <v>0.97621185249324649</v>
      </c>
      <c r="M273" t="str">
        <f t="shared" ca="1" si="89"/>
        <v>지정 장비</v>
      </c>
      <c r="N273" t="str">
        <f t="shared" ca="1" si="90"/>
        <v>Equip2202</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3500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82</v>
      </c>
      <c r="V273" t="s">
        <v>248</v>
      </c>
      <c r="W273">
        <v>1</v>
      </c>
      <c r="X273" t="s">
        <v>126</v>
      </c>
      <c r="Z273">
        <v>900</v>
      </c>
      <c r="AA273" t="str">
        <f t="shared" ca="1" si="93"/>
        <v>fe</v>
      </c>
      <c r="AB273" t="s">
        <v>82</v>
      </c>
      <c r="AC273" t="s">
        <v>251</v>
      </c>
      <c r="AD273">
        <v>1</v>
      </c>
      <c r="AE273" t="s">
        <v>130</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v>
      </c>
      <c r="AN273" t="str">
        <f t="shared" ca="1" si="97"/>
        <v>{"dy":28,"sl":1,"tp":"fe","vl":"Equip3201","cn":1,"pt":"DI","pr":4}</v>
      </c>
    </row>
    <row r="274" spans="1:40">
      <c r="A274">
        <v>28</v>
      </c>
      <c r="B274">
        <v>2</v>
      </c>
      <c r="C274">
        <f t="shared" si="88"/>
        <v>0</v>
      </c>
      <c r="D274">
        <f t="shared" ca="1" si="99"/>
        <v>0.8471590602310296</v>
      </c>
      <c r="E274">
        <f t="shared" ca="1" si="99"/>
        <v>0.41853115924882156</v>
      </c>
      <c r="F274">
        <f t="shared" ca="1" si="99"/>
        <v>0.64411756032461287</v>
      </c>
      <c r="G274">
        <f t="shared" ca="1" si="99"/>
        <v>0.51443500707847933</v>
      </c>
      <c r="H274">
        <f t="shared" ca="1" si="99"/>
        <v>0.52717230562477857</v>
      </c>
      <c r="I274">
        <f t="shared" ca="1" si="99"/>
        <v>0.76051913277988403</v>
      </c>
      <c r="M274" t="str">
        <f t="shared" ca="1" si="89"/>
        <v>안 지정 캐릭터 PP 영웅등급</v>
      </c>
      <c r="N274">
        <f t="shared" ca="1" si="90"/>
        <v>41853</v>
      </c>
      <c r="O274">
        <f t="shared" ca="1" si="91"/>
        <v>8</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2400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126</v>
      </c>
      <c r="Z274">
        <v>1000</v>
      </c>
      <c r="AA274" t="str">
        <f t="shared" ca="1" si="93"/>
        <v>uph</v>
      </c>
      <c r="AB274" t="s">
        <v>91</v>
      </c>
      <c r="AC274">
        <v>35730</v>
      </c>
      <c r="AD274">
        <v>11</v>
      </c>
      <c r="AE274" t="s">
        <v>126</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v>
      </c>
      <c r="AN274" t="str">
        <f t="shared" ca="1" si="97"/>
        <v>{"dy":28,"sl":2,"tp":"uph","vl":"35730","cn":11,"pt":"GO","pr":1100}</v>
      </c>
    </row>
    <row r="275" spans="1:40">
      <c r="A275">
        <v>28</v>
      </c>
      <c r="B275">
        <v>3</v>
      </c>
      <c r="C275">
        <f t="shared" si="88"/>
        <v>0</v>
      </c>
      <c r="D275">
        <f t="shared" ca="1" si="99"/>
        <v>0.80358528982021804</v>
      </c>
      <c r="E275">
        <f t="shared" ca="1" si="99"/>
        <v>0.14056835794923039</v>
      </c>
      <c r="F275">
        <f t="shared" ca="1" si="99"/>
        <v>7.1192175632934451E-2</v>
      </c>
      <c r="G275">
        <f t="shared" ca="1" si="99"/>
        <v>0.53656977755742197</v>
      </c>
      <c r="H275">
        <f t="shared" ca="1" si="99"/>
        <v>0.31489025035879048</v>
      </c>
      <c r="I275">
        <f t="shared" ca="1" si="99"/>
        <v>0.12734984456348897</v>
      </c>
      <c r="M275" t="str">
        <f t="shared" ca="1" si="89"/>
        <v>안 지정 캐릭터 PP 일반등급</v>
      </c>
      <c r="N275">
        <f t="shared" ca="1" si="90"/>
        <v>14056</v>
      </c>
      <c r="O275">
        <f t="shared" ca="1" si="91"/>
        <v>4</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1200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126</v>
      </c>
      <c r="Z275">
        <v>1100</v>
      </c>
      <c r="AA275" t="str">
        <f t="shared" ca="1" si="93"/>
        <v>upn</v>
      </c>
      <c r="AB275" t="s">
        <v>92</v>
      </c>
      <c r="AC275">
        <v>13144</v>
      </c>
      <c r="AD275">
        <v>9</v>
      </c>
      <c r="AE275" t="s">
        <v>126</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v>
      </c>
      <c r="AN275" t="str">
        <f t="shared" ca="1" si="97"/>
        <v>{"dy":28,"sl":3,"tp":"upn","vl":"13144","cn":9,"pt":"GO","pr":900}</v>
      </c>
    </row>
    <row r="276" spans="1:40">
      <c r="A276">
        <v>28</v>
      </c>
      <c r="B276">
        <v>4</v>
      </c>
      <c r="C276">
        <f t="shared" si="88"/>
        <v>0</v>
      </c>
      <c r="D276">
        <f t="shared" ca="1" si="99"/>
        <v>0.54773767464891865</v>
      </c>
      <c r="E276">
        <f t="shared" ca="1" si="99"/>
        <v>0.36892991747089365</v>
      </c>
      <c r="F276">
        <f t="shared" ca="1" si="99"/>
        <v>0.31021204330320584</v>
      </c>
      <c r="G276">
        <f t="shared" ca="1" si="99"/>
        <v>0.76021930700645213</v>
      </c>
      <c r="H276">
        <f t="shared" ca="1" si="99"/>
        <v>0.98042975515221875</v>
      </c>
      <c r="I276">
        <f t="shared" ca="1" si="99"/>
        <v>0.50144528252073584</v>
      </c>
      <c r="M276" t="str">
        <f t="shared" ca="1" si="89"/>
        <v>안 지정 캐릭터 PP 일반등급</v>
      </c>
      <c r="N276">
        <f t="shared" ca="1" si="90"/>
        <v>36892</v>
      </c>
      <c r="O276">
        <f t="shared" ca="1" si="91"/>
        <v>7</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2100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126</v>
      </c>
      <c r="Z276">
        <v>1300</v>
      </c>
      <c r="AA276" t="str">
        <f t="shared" ca="1" si="93"/>
        <v>upn</v>
      </c>
      <c r="AB276" t="s">
        <v>92</v>
      </c>
      <c r="AC276">
        <v>41165</v>
      </c>
      <c r="AD276">
        <v>11</v>
      </c>
      <c r="AE276" t="s">
        <v>126</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0.55310588627586177</v>
      </c>
      <c r="E277">
        <f t="shared" ca="1" si="99"/>
        <v>0.15421133965749845</v>
      </c>
      <c r="F277">
        <f t="shared" ca="1" si="99"/>
        <v>3.4155788191456593E-2</v>
      </c>
      <c r="G277">
        <f t="shared" ca="1" si="99"/>
        <v>0.23595609670524598</v>
      </c>
      <c r="H277">
        <f t="shared" ca="1" si="99"/>
        <v>0.90955761621951803</v>
      </c>
      <c r="I277">
        <f t="shared" ca="1" si="99"/>
        <v>0.15066276869721662</v>
      </c>
      <c r="M277" t="str">
        <f t="shared" ca="1" si="89"/>
        <v>안 지정 캐릭터 PP 영웅등급</v>
      </c>
      <c r="N277">
        <f t="shared" ca="1" si="90"/>
        <v>15421</v>
      </c>
      <c r="O277">
        <f t="shared" ca="1" si="91"/>
        <v>4</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1200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126</v>
      </c>
      <c r="Z277">
        <v>900</v>
      </c>
      <c r="AA277" t="str">
        <f t="shared" ca="1" si="93"/>
        <v>fe</v>
      </c>
      <c r="AB277" t="s">
        <v>82</v>
      </c>
      <c r="AC277" t="s">
        <v>249</v>
      </c>
      <c r="AD277">
        <v>1</v>
      </c>
      <c r="AE277" t="s">
        <v>126</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0.86505791205046334</v>
      </c>
      <c r="E278">
        <f t="shared" ca="1" si="99"/>
        <v>0.49551599609875074</v>
      </c>
      <c r="F278">
        <f t="shared" ca="1" si="99"/>
        <v>0.61148576673264288</v>
      </c>
      <c r="G278">
        <f t="shared" ca="1" si="99"/>
        <v>0.53991935106062006</v>
      </c>
      <c r="H278">
        <f t="shared" ca="1" si="99"/>
        <v>0.40111924522017128</v>
      </c>
      <c r="I278">
        <f t="shared" ca="1" si="99"/>
        <v>0.74625394927873168</v>
      </c>
      <c r="M278" t="str">
        <f t="shared" ca="1" si="89"/>
        <v>지정 장비</v>
      </c>
      <c r="N278" t="str">
        <f t="shared" ca="1" si="90"/>
        <v>Equip6002</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2200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82</v>
      </c>
      <c r="V278" t="s">
        <v>262</v>
      </c>
      <c r="W278">
        <v>1</v>
      </c>
      <c r="X278" t="s">
        <v>126</v>
      </c>
      <c r="Z278">
        <v>8000</v>
      </c>
      <c r="AA278" t="str">
        <f t="shared" ca="1" si="93"/>
        <v>fe</v>
      </c>
      <c r="AB278" t="s">
        <v>82</v>
      </c>
      <c r="AC278" t="s">
        <v>114</v>
      </c>
      <c r="AD278">
        <v>1</v>
      </c>
      <c r="AE278" t="s">
        <v>126</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0.49715674001303312</v>
      </c>
      <c r="E279">
        <f t="shared" ca="1" si="99"/>
        <v>0.17417003787586827</v>
      </c>
      <c r="F279">
        <f t="shared" ca="1" si="99"/>
        <v>0.37940122112225128</v>
      </c>
      <c r="G279">
        <f t="shared" ca="1" si="99"/>
        <v>0.3634082174113934</v>
      </c>
      <c r="H279">
        <f t="shared" ca="1" si="99"/>
        <v>0.89975637573079781</v>
      </c>
      <c r="I279">
        <f t="shared" ca="1" si="99"/>
        <v>0.58571495412151819</v>
      </c>
      <c r="M279" t="str">
        <f t="shared" ca="1" si="89"/>
        <v>지정 장비</v>
      </c>
      <c r="N279" t="str">
        <f t="shared" ca="1" si="90"/>
        <v>Equip2001</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800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82</v>
      </c>
      <c r="V279" t="s">
        <v>258</v>
      </c>
      <c r="W279">
        <v>1</v>
      </c>
      <c r="X279" t="s">
        <v>126</v>
      </c>
      <c r="Z279">
        <v>2000</v>
      </c>
      <c r="AA279" t="str">
        <f t="shared" ca="1" si="93"/>
        <v>fe</v>
      </c>
      <c r="AB279" t="s">
        <v>82</v>
      </c>
      <c r="AC279" t="s">
        <v>300</v>
      </c>
      <c r="AD279">
        <v>1</v>
      </c>
      <c r="AE279" t="s">
        <v>126</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홍연의 해머</v>
      </c>
      <c r="AL279">
        <v>1</v>
      </c>
      <c r="AM27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v>
      </c>
      <c r="AN279" t="str">
        <f t="shared" ca="1" si="97"/>
        <v>{"dy":28,"sl":7,"tp":"fe","vl":"Equip4301","cn":1,"pt":"GO","pr":7400}</v>
      </c>
    </row>
    <row r="280" spans="1:40">
      <c r="A280">
        <v>28</v>
      </c>
      <c r="B280">
        <v>8</v>
      </c>
      <c r="C280">
        <f t="shared" si="88"/>
        <v>0</v>
      </c>
      <c r="D280">
        <f t="shared" ca="1" si="99"/>
        <v>0.95128020572675698</v>
      </c>
      <c r="E280">
        <f t="shared" ca="1" si="99"/>
        <v>0.24313823268312984</v>
      </c>
      <c r="F280">
        <f t="shared" ca="1" si="99"/>
        <v>0.16741549271614464</v>
      </c>
      <c r="G280">
        <f t="shared" ca="1" si="99"/>
        <v>0.37540417297251982</v>
      </c>
      <c r="H280">
        <f t="shared" ca="1" si="99"/>
        <v>0.24061184573128758</v>
      </c>
      <c r="I280">
        <f t="shared" ca="1" si="99"/>
        <v>0.97471196731361964</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v>
      </c>
      <c r="AN280" t="str">
        <f t="shared" ca="1" si="97"/>
        <v>{"dy":28,"sl":8}</v>
      </c>
    </row>
    <row r="281" spans="1:40">
      <c r="A281">
        <v>28</v>
      </c>
      <c r="B281">
        <v>9</v>
      </c>
      <c r="C281">
        <f t="shared" si="88"/>
        <v>0</v>
      </c>
      <c r="D281">
        <f t="shared" ca="1" si="99"/>
        <v>0.51184905451722762</v>
      </c>
      <c r="E281">
        <f t="shared" ca="1" si="99"/>
        <v>8.5025529217682805E-2</v>
      </c>
      <c r="F281">
        <f t="shared" ca="1" si="99"/>
        <v>0.22877540448505018</v>
      </c>
      <c r="G281">
        <f t="shared" ca="1" si="99"/>
        <v>3.0184879864525782E-2</v>
      </c>
      <c r="H281">
        <f t="shared" ca="1" si="99"/>
        <v>0.43047420639120204</v>
      </c>
      <c r="I281">
        <f t="shared" ca="1" si="99"/>
        <v>3.8721600833353631E-2</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v>
      </c>
      <c r="AN281" t="str">
        <f t="shared" ca="1" si="97"/>
        <v>{"dy":28,"sl":9}</v>
      </c>
    </row>
    <row r="282" spans="1:40">
      <c r="A282">
        <v>29</v>
      </c>
      <c r="B282">
        <v>0</v>
      </c>
      <c r="C282">
        <f t="shared" si="88"/>
        <v>0</v>
      </c>
      <c r="D282">
        <f t="shared" ref="D282:I291" ca="1" si="100">RAND()</f>
        <v>0.90309617958961719</v>
      </c>
      <c r="E282">
        <f t="shared" ca="1" si="100"/>
        <v>0.67647767857766294</v>
      </c>
      <c r="F282">
        <f t="shared" ca="1" si="100"/>
        <v>0.62834851088719879</v>
      </c>
      <c r="G282">
        <f t="shared" ca="1" si="100"/>
        <v>0.89356851975249108</v>
      </c>
      <c r="H282">
        <f t="shared" ca="1" si="100"/>
        <v>0.64465242066063133</v>
      </c>
      <c r="I282">
        <f t="shared" ca="1" si="100"/>
        <v>0.38331515219817081</v>
      </c>
      <c r="M282" t="str">
        <f t="shared" ca="1" si="89"/>
        <v>캐릭터 상자 일반등급</v>
      </c>
      <c r="N282" t="str">
        <f t="shared" ca="1" si="90"/>
        <v>삭제</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29</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W282">
        <v>1</v>
      </c>
      <c r="X282" t="s">
        <v>130</v>
      </c>
      <c r="Z282">
        <v>29</v>
      </c>
      <c r="AA282" t="str">
        <f t="shared" ca="1" si="93"/>
        <v>bh</v>
      </c>
      <c r="AB282" t="s">
        <v>84</v>
      </c>
      <c r="AD282">
        <v>1</v>
      </c>
      <c r="AE282" t="s">
        <v>130</v>
      </c>
      <c r="AG282">
        <v>149</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v>
      </c>
      <c r="AN282" t="str">
        <f t="shared" ca="1" si="97"/>
        <v>{"dy":29,"sl":0,"tp":"bh","cn":1,"pt":"DI","pr":149}</v>
      </c>
    </row>
    <row r="283" spans="1:40">
      <c r="A283">
        <v>29</v>
      </c>
      <c r="B283">
        <v>1</v>
      </c>
      <c r="C283">
        <f t="shared" si="88"/>
        <v>0</v>
      </c>
      <c r="D283">
        <f t="shared" ca="1" si="100"/>
        <v>0.90162106429698696</v>
      </c>
      <c r="E283">
        <f t="shared" ca="1" si="100"/>
        <v>0.3592747567454565</v>
      </c>
      <c r="F283">
        <f t="shared" ca="1" si="100"/>
        <v>0.41637569399718244</v>
      </c>
      <c r="G283">
        <f t="shared" ca="1" si="100"/>
        <v>0.79555412581733476</v>
      </c>
      <c r="H283">
        <f t="shared" ca="1" si="100"/>
        <v>0.65281500558144245</v>
      </c>
      <c r="I283">
        <f t="shared" ca="1" si="100"/>
        <v>0.66250228487605178</v>
      </c>
      <c r="M283" t="str">
        <f t="shared" ca="1" si="89"/>
        <v>지정 장비</v>
      </c>
      <c r="N283" t="str">
        <f t="shared" ca="1" si="90"/>
        <v>Equip3002</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800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82</v>
      </c>
      <c r="V283" t="s">
        <v>202</v>
      </c>
      <c r="W283">
        <v>1</v>
      </c>
      <c r="X283" t="s">
        <v>126</v>
      </c>
      <c r="Z283">
        <v>3200</v>
      </c>
      <c r="AA283" t="str">
        <f t="shared" ca="1" si="93"/>
        <v>fe</v>
      </c>
      <c r="AB283" t="s">
        <v>82</v>
      </c>
      <c r="AC283" t="s">
        <v>191</v>
      </c>
      <c r="AD283">
        <v>1</v>
      </c>
      <c r="AE283" t="s">
        <v>126</v>
      </c>
      <c r="AG283">
        <v>7400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오디세이 픽액스</v>
      </c>
      <c r="AL283">
        <v>1</v>
      </c>
      <c r="AM28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v>
      </c>
      <c r="AN283" t="str">
        <f t="shared" ca="1" si="97"/>
        <v>{"dy":29,"sl":1,"tp":"fe","vl":"Equip0302","cn":1,"pt":"GO","pr":7400}</v>
      </c>
    </row>
    <row r="284" spans="1:40">
      <c r="A284">
        <v>29</v>
      </c>
      <c r="B284">
        <v>2</v>
      </c>
      <c r="C284">
        <f t="shared" si="88"/>
        <v>0</v>
      </c>
      <c r="D284">
        <f t="shared" ca="1" si="100"/>
        <v>0.38557973104232512</v>
      </c>
      <c r="E284">
        <f t="shared" ca="1" si="100"/>
        <v>0.66856882176634935</v>
      </c>
      <c r="F284">
        <f t="shared" ca="1" si="100"/>
        <v>0.63842813752371519</v>
      </c>
      <c r="G284">
        <f t="shared" ca="1" si="100"/>
        <v>0.95081401504082252</v>
      </c>
      <c r="H284">
        <f t="shared" ca="1" si="100"/>
        <v>0.57552313988430626</v>
      </c>
      <c r="I284">
        <f t="shared" ca="1" si="100"/>
        <v>0.16204707438501753</v>
      </c>
      <c r="M284" t="str">
        <f t="shared" ca="1" si="89"/>
        <v>안 지정 캐릭터 PP 영웅등급</v>
      </c>
      <c r="N284">
        <f t="shared" ca="1" si="90"/>
        <v>66856</v>
      </c>
      <c r="O284">
        <f t="shared" ca="1" si="91"/>
        <v>11</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3300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126</v>
      </c>
      <c r="Z284">
        <v>1200</v>
      </c>
      <c r="AA284" t="str">
        <f t="shared" ca="1" si="93"/>
        <v>fe</v>
      </c>
      <c r="AB284" t="s">
        <v>82</v>
      </c>
      <c r="AC284" t="s">
        <v>245</v>
      </c>
      <c r="AD284">
        <v>1</v>
      </c>
      <c r="AE284" t="s">
        <v>130</v>
      </c>
      <c r="AG284">
        <v>12</v>
      </c>
      <c r="AH284" t="str">
        <f ca="1">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 ca="1">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영롱한 반증</v>
      </c>
      <c r="AL284">
        <v>1</v>
      </c>
      <c r="AM28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v>
      </c>
      <c r="AN284" t="str">
        <f t="shared" ca="1" si="97"/>
        <v>{"dy":29,"sl":2,"tp":"fe","vl":"Equip5301","cn":1,"pt":"DI","pr":12}</v>
      </c>
    </row>
    <row r="285" spans="1:40">
      <c r="A285">
        <v>29</v>
      </c>
      <c r="B285">
        <v>3</v>
      </c>
      <c r="C285">
        <f t="shared" si="88"/>
        <v>0</v>
      </c>
      <c r="D285">
        <f t="shared" ca="1" si="100"/>
        <v>0.16962191716150743</v>
      </c>
      <c r="E285">
        <f t="shared" ca="1" si="100"/>
        <v>0.81266420762044556</v>
      </c>
      <c r="F285">
        <f t="shared" ca="1" si="100"/>
        <v>0.7750802534085256</v>
      </c>
      <c r="G285">
        <f t="shared" ca="1" si="100"/>
        <v>0.24967956200971109</v>
      </c>
      <c r="H285">
        <f t="shared" ca="1" si="100"/>
        <v>0.59408603684865935</v>
      </c>
      <c r="I285">
        <f t="shared" ca="1" si="100"/>
        <v>0.54097307518514071</v>
      </c>
      <c r="M285" t="str">
        <f t="shared" ca="1" si="89"/>
        <v>안 지정 캐릭터 PP 영웅등급</v>
      </c>
      <c r="N285">
        <f t="shared" ca="1" si="90"/>
        <v>81266</v>
      </c>
      <c r="O285">
        <f t="shared" ca="1" si="91"/>
        <v>12</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3600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126</v>
      </c>
      <c r="Z285">
        <v>1100</v>
      </c>
      <c r="AA285" t="str">
        <f t="shared" ca="1" si="93"/>
        <v>uph</v>
      </c>
      <c r="AB285" t="s">
        <v>91</v>
      </c>
      <c r="AC285">
        <v>10094</v>
      </c>
      <c r="AD285">
        <v>11</v>
      </c>
      <c r="AE285" t="s">
        <v>126</v>
      </c>
      <c r="AG285">
        <v>1100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v>
      </c>
      <c r="AN285" t="str">
        <f t="shared" ca="1" si="97"/>
        <v>{"dy":29,"sl":3,"tp":"uph","vl":"10094","cn":11,"pt":"GO","pr":1100}</v>
      </c>
    </row>
    <row r="286" spans="1:40">
      <c r="A286">
        <v>29</v>
      </c>
      <c r="B286">
        <v>4</v>
      </c>
      <c r="C286">
        <f t="shared" si="88"/>
        <v>0</v>
      </c>
      <c r="D286">
        <f t="shared" ca="1" si="100"/>
        <v>0.30596322083755167</v>
      </c>
      <c r="E286">
        <f t="shared" ca="1" si="100"/>
        <v>0.82600440845629397</v>
      </c>
      <c r="F286">
        <f t="shared" ca="1" si="100"/>
        <v>0.58264100987144773</v>
      </c>
      <c r="G286">
        <f t="shared" ca="1" si="100"/>
        <v>0.46103722346588205</v>
      </c>
      <c r="H286">
        <f t="shared" ca="1" si="100"/>
        <v>0.82953322262014928</v>
      </c>
      <c r="I286">
        <f t="shared" ca="1" si="100"/>
        <v>0.97000907455139773</v>
      </c>
      <c r="M286" t="str">
        <f t="shared" ca="1" si="89"/>
        <v>안 지정 캐릭터 PP 일반등급</v>
      </c>
      <c r="N286">
        <f t="shared" ca="1" si="90"/>
        <v>82600</v>
      </c>
      <c r="O286">
        <f t="shared" ca="1" si="91"/>
        <v>12</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3600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126</v>
      </c>
      <c r="Z286">
        <v>1400</v>
      </c>
      <c r="AA286" t="str">
        <f t="shared" ca="1" si="93"/>
        <v>upn</v>
      </c>
      <c r="AB286" t="s">
        <v>92</v>
      </c>
      <c r="AC286">
        <v>71291</v>
      </c>
      <c r="AD286">
        <v>9</v>
      </c>
      <c r="AE286" t="s">
        <v>126</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v>
      </c>
      <c r="AN286" t="str">
        <f t="shared" ca="1" si="97"/>
        <v>{"dy":29,"sl":4,"tp":"upn","vl":"71291","cn":9,"pt":"GO","pr":900}</v>
      </c>
    </row>
    <row r="287" spans="1:40">
      <c r="A287">
        <v>29</v>
      </c>
      <c r="B287">
        <v>5</v>
      </c>
      <c r="C287">
        <f t="shared" si="88"/>
        <v>0</v>
      </c>
      <c r="D287">
        <f t="shared" ca="1" si="100"/>
        <v>0.72794189405156695</v>
      </c>
      <c r="E287">
        <f t="shared" ca="1" si="100"/>
        <v>5.4793149493303606E-2</v>
      </c>
      <c r="F287">
        <f t="shared" ca="1" si="100"/>
        <v>0.60945422672347715</v>
      </c>
      <c r="G287">
        <f t="shared" ca="1" si="100"/>
        <v>0.83557445948457665</v>
      </c>
      <c r="H287">
        <f t="shared" ca="1" si="100"/>
        <v>0.27670391981824805</v>
      </c>
      <c r="I287">
        <f t="shared" ca="1" si="100"/>
        <v>0.16740968701206416</v>
      </c>
      <c r="M287" t="str">
        <f t="shared" ca="1" si="89"/>
        <v>안 지정 캐릭터 PP 영웅등급</v>
      </c>
      <c r="N287">
        <f t="shared" ca="1" si="90"/>
        <v>5479</v>
      </c>
      <c r="O287">
        <f t="shared" ca="1" si="91"/>
        <v>3</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900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244</v>
      </c>
      <c r="W287">
        <v>1</v>
      </c>
      <c r="X287" t="s">
        <v>130</v>
      </c>
      <c r="Z287">
        <v>10</v>
      </c>
      <c r="AA287" t="str">
        <f t="shared" ca="1" si="93"/>
        <v>fe</v>
      </c>
      <c r="AB287" t="s">
        <v>82</v>
      </c>
      <c r="AC287" t="s">
        <v>301</v>
      </c>
      <c r="AD287">
        <v>1</v>
      </c>
      <c r="AE287" t="s">
        <v>126</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강철 마울</v>
      </c>
      <c r="AL287">
        <v>1</v>
      </c>
      <c r="AM28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v>
      </c>
      <c r="AN287" t="str">
        <f t="shared" ca="1" si="97"/>
        <v>{"dy":29,"sl":5,"tp":"fe","vl":"Equip4102","cn":1,"pt":"GO","pr":1400}</v>
      </c>
    </row>
    <row r="288" spans="1:40">
      <c r="A288">
        <v>29</v>
      </c>
      <c r="B288">
        <v>6</v>
      </c>
      <c r="C288">
        <f t="shared" si="88"/>
        <v>0</v>
      </c>
      <c r="D288">
        <f t="shared" ca="1" si="100"/>
        <v>5.4457825674729898E-2</v>
      </c>
      <c r="E288">
        <f t="shared" ca="1" si="100"/>
        <v>0.99506781865550087</v>
      </c>
      <c r="F288">
        <f t="shared" ca="1" si="100"/>
        <v>0.69186752489948167</v>
      </c>
      <c r="G288">
        <f t="shared" ca="1" si="100"/>
        <v>0.23506335627387476</v>
      </c>
      <c r="H288">
        <f t="shared" ca="1" si="100"/>
        <v>0.31730466787683176</v>
      </c>
      <c r="I288">
        <f t="shared" ca="1" si="100"/>
        <v>0.20260838227921041</v>
      </c>
      <c r="M288" t="str">
        <f t="shared" ca="1" si="89"/>
        <v>지정 장비</v>
      </c>
      <c r="N288" t="str">
        <f t="shared" ca="1" si="90"/>
        <v>Equip8302</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DI</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91</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82</v>
      </c>
      <c r="V288" t="s">
        <v>114</v>
      </c>
      <c r="W288">
        <v>1</v>
      </c>
      <c r="X288" t="s">
        <v>126</v>
      </c>
      <c r="Z288">
        <v>1500</v>
      </c>
      <c r="AA288" t="str">
        <f t="shared" ca="1" si="93"/>
        <v>fe</v>
      </c>
      <c r="AB288" t="s">
        <v>82</v>
      </c>
      <c r="AC288" t="s">
        <v>185</v>
      </c>
      <c r="AD288">
        <v>1</v>
      </c>
      <c r="AE288" t="s">
        <v>126</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v>
      </c>
      <c r="AN288" t="str">
        <f t="shared" ca="1" si="97"/>
        <v>{"dy":29,"sl":6,"tp":"fe","vl":"Equip6102","cn":1,"pt":"GO","pr":3400}</v>
      </c>
    </row>
    <row r="289" spans="1:40">
      <c r="A289">
        <v>29</v>
      </c>
      <c r="B289">
        <v>7</v>
      </c>
      <c r="C289">
        <f t="shared" si="88"/>
        <v>0</v>
      </c>
      <c r="D289">
        <f t="shared" ca="1" si="100"/>
        <v>0.75896253034821703</v>
      </c>
      <c r="E289">
        <f t="shared" ca="1" si="100"/>
        <v>0.67132173202476131</v>
      </c>
      <c r="F289">
        <f t="shared" ca="1" si="100"/>
        <v>3.886256113291997E-2</v>
      </c>
      <c r="G289">
        <f t="shared" ca="1" si="100"/>
        <v>4.8967613962460299E-2</v>
      </c>
      <c r="H289">
        <f t="shared" ca="1" si="100"/>
        <v>0.6621646515192674</v>
      </c>
      <c r="I289">
        <f t="shared" ca="1" si="100"/>
        <v>0.2275891837158347</v>
      </c>
      <c r="M289" t="str">
        <f t="shared" ca="1" si="89"/>
        <v>지정 장비</v>
      </c>
      <c r="N289" t="str">
        <f t="shared" ca="1" si="90"/>
        <v>Equip8001</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4700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82</v>
      </c>
      <c r="V289" t="s">
        <v>184</v>
      </c>
      <c r="W289">
        <v>1</v>
      </c>
      <c r="X289" t="s">
        <v>126</v>
      </c>
      <c r="Z289">
        <v>2900</v>
      </c>
      <c r="AA289" t="str">
        <f t="shared" ca="1" si="93"/>
        <v>fe</v>
      </c>
      <c r="AB289" t="s">
        <v>82</v>
      </c>
      <c r="AC289" t="s">
        <v>298</v>
      </c>
      <c r="AD289">
        <v>1</v>
      </c>
      <c r="AE289" t="s">
        <v>126</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결사대의 활</v>
      </c>
      <c r="AL289">
        <v>1</v>
      </c>
      <c r="AM28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v>
      </c>
      <c r="AN289" t="str">
        <f t="shared" ca="1" si="97"/>
        <v>{"dy":29,"sl":7,"tp":"fe","vl":"Equip2101","cn":1,"pt":"GO","pr":1100}</v>
      </c>
    </row>
    <row r="290" spans="1:40">
      <c r="A290">
        <v>29</v>
      </c>
      <c r="B290">
        <v>8</v>
      </c>
      <c r="C290">
        <f t="shared" si="88"/>
        <v>0</v>
      </c>
      <c r="D290">
        <f t="shared" ca="1" si="100"/>
        <v>0.38625799175650166</v>
      </c>
      <c r="E290">
        <f t="shared" ca="1" si="100"/>
        <v>0.81248257115823752</v>
      </c>
      <c r="F290">
        <f t="shared" ca="1" si="100"/>
        <v>0.77392979941971118</v>
      </c>
      <c r="G290">
        <f t="shared" ca="1" si="100"/>
        <v>0.45620317004512978</v>
      </c>
      <c r="H290">
        <f t="shared" ca="1" si="100"/>
        <v>0.91596948819784807</v>
      </c>
      <c r="I290">
        <f t="shared" ca="1" si="100"/>
        <v>0.24954256720781109</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v>
      </c>
      <c r="AN290" t="str">
        <f t="shared" ca="1" si="97"/>
        <v>{"dy":29,"sl":8}</v>
      </c>
    </row>
    <row r="291" spans="1:40">
      <c r="A291">
        <v>29</v>
      </c>
      <c r="B291">
        <v>9</v>
      </c>
      <c r="C291">
        <f t="shared" si="88"/>
        <v>0</v>
      </c>
      <c r="D291">
        <f t="shared" ca="1" si="100"/>
        <v>0.89947719042348895</v>
      </c>
      <c r="E291">
        <f t="shared" ca="1" si="100"/>
        <v>0.26363141899852416</v>
      </c>
      <c r="F291">
        <f t="shared" ca="1" si="100"/>
        <v>0.87584572517271531</v>
      </c>
      <c r="G291">
        <f t="shared" ca="1" si="100"/>
        <v>0.18138279476946717</v>
      </c>
      <c r="H291">
        <f t="shared" ca="1" si="100"/>
        <v>0.13381463695536389</v>
      </c>
      <c r="I291">
        <f t="shared" ca="1" si="100"/>
        <v>0.36212742121950592</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v>
      </c>
      <c r="AN291" t="str">
        <f t="shared" ca="1" si="97"/>
        <v>{"dy":29,"sl":9}</v>
      </c>
    </row>
    <row r="292" spans="1:40">
      <c r="A292">
        <v>30</v>
      </c>
      <c r="B292">
        <v>0</v>
      </c>
      <c r="C292">
        <f t="shared" si="88"/>
        <v>0</v>
      </c>
      <c r="D292">
        <f t="shared" ref="D292:I301" ca="1" si="101">RAND()</f>
        <v>0.48580578463612323</v>
      </c>
      <c r="E292">
        <f t="shared" ca="1" si="101"/>
        <v>6.7281010332194136E-2</v>
      </c>
      <c r="F292">
        <f t="shared" ca="1" si="101"/>
        <v>0.80258677315089932</v>
      </c>
      <c r="G292">
        <f t="shared" ca="1" si="101"/>
        <v>0.3878004945543202</v>
      </c>
      <c r="H292">
        <f t="shared" ca="1" si="101"/>
        <v>0.79760562517803035</v>
      </c>
      <c r="I292">
        <f t="shared" ca="1" si="101"/>
        <v>0.90015798358213173</v>
      </c>
      <c r="M292" t="str">
        <f t="shared" ca="1" si="89"/>
        <v>지정 장비</v>
      </c>
      <c r="N292" t="str">
        <f t="shared" ca="1" si="90"/>
        <v>Equip0201</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5</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82</v>
      </c>
      <c r="V292" t="s">
        <v>248</v>
      </c>
      <c r="W292">
        <v>1</v>
      </c>
      <c r="X292" t="s">
        <v>126</v>
      </c>
      <c r="Z292">
        <v>600</v>
      </c>
      <c r="AA292" t="str">
        <f t="shared" ca="1" si="93"/>
        <v>fe</v>
      </c>
      <c r="AB292" t="s">
        <v>82</v>
      </c>
      <c r="AC292" t="s">
        <v>248</v>
      </c>
      <c r="AD292">
        <v>1</v>
      </c>
      <c r="AE292" t="s">
        <v>126</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숨겨온 원한</v>
      </c>
      <c r="AL292">
        <v>1</v>
      </c>
      <c r="AM29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v>
      </c>
      <c r="AN292" t="str">
        <f t="shared" ca="1" si="97"/>
        <v>{"dy":30,"sl":0,"tp":"fe","vl":"Equip1002","cn":1,"pt":"GO","pr":600}</v>
      </c>
    </row>
    <row r="293" spans="1:40">
      <c r="A293">
        <v>30</v>
      </c>
      <c r="B293">
        <v>1</v>
      </c>
      <c r="C293">
        <f t="shared" si="88"/>
        <v>0</v>
      </c>
      <c r="D293">
        <f t="shared" ca="1" si="101"/>
        <v>0.96815236401229166</v>
      </c>
      <c r="E293">
        <f t="shared" ca="1" si="101"/>
        <v>0.57640843883568316</v>
      </c>
      <c r="F293">
        <f t="shared" ca="1" si="101"/>
        <v>0.52406752975026627</v>
      </c>
      <c r="G293">
        <f t="shared" ca="1" si="101"/>
        <v>0.10272274326337671</v>
      </c>
      <c r="H293">
        <f t="shared" ca="1" si="101"/>
        <v>0.65422756405178661</v>
      </c>
      <c r="I293">
        <f t="shared" ca="1" si="101"/>
        <v>0.319340439982299</v>
      </c>
      <c r="M293" t="str">
        <f t="shared" ca="1" si="89"/>
        <v>지정 장비</v>
      </c>
      <c r="N293" t="str">
        <f t="shared" ca="1" si="90"/>
        <v>Equip5002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700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82</v>
      </c>
      <c r="V293" t="s">
        <v>243</v>
      </c>
      <c r="W293">
        <v>1</v>
      </c>
      <c r="X293" t="s">
        <v>126</v>
      </c>
      <c r="Z293">
        <v>1300</v>
      </c>
      <c r="AA293" t="str">
        <f t="shared" ca="1" si="93"/>
        <v>fe</v>
      </c>
      <c r="AB293" t="s">
        <v>82</v>
      </c>
      <c r="AC293" t="s">
        <v>243</v>
      </c>
      <c r="AD293">
        <v>1</v>
      </c>
      <c r="AE293" t="s">
        <v>126</v>
      </c>
      <c r="AG293">
        <v>1300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v>
      </c>
      <c r="AN293" t="str">
        <f t="shared" ca="1" si="97"/>
        <v>{"dy":30,"sl":1,"tp":"fe","vl":"Equip3101","cn":1,"pt":"GO","pr":1300}</v>
      </c>
    </row>
    <row r="294" spans="1:40">
      <c r="A294">
        <v>30</v>
      </c>
      <c r="B294">
        <v>2</v>
      </c>
      <c r="C294">
        <f t="shared" si="88"/>
        <v>0</v>
      </c>
      <c r="D294">
        <f t="shared" ca="1" si="101"/>
        <v>0.61855696249524794</v>
      </c>
      <c r="E294">
        <f t="shared" ca="1" si="101"/>
        <v>6.4780270512401095E-2</v>
      </c>
      <c r="F294">
        <f t="shared" ca="1" si="101"/>
        <v>0.23884080222734749</v>
      </c>
      <c r="G294">
        <f t="shared" ca="1" si="101"/>
        <v>0.70373411528397811</v>
      </c>
      <c r="H294">
        <f t="shared" ca="1" si="101"/>
        <v>0.59001240814752343</v>
      </c>
      <c r="I294">
        <f t="shared" ca="1" si="101"/>
        <v>0.63132609092372027</v>
      </c>
      <c r="M294" t="str">
        <f t="shared" ca="1" si="89"/>
        <v>안 지정 캐릭터 PP 영웅등급</v>
      </c>
      <c r="N294">
        <f t="shared" ca="1" si="90"/>
        <v>6478</v>
      </c>
      <c r="O294">
        <f t="shared" ca="1" si="91"/>
        <v>3</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900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126</v>
      </c>
      <c r="Z294">
        <v>1200</v>
      </c>
      <c r="AA294" t="str">
        <f t="shared" ca="1" si="93"/>
        <v>fe</v>
      </c>
      <c r="AB294" t="s">
        <v>82</v>
      </c>
      <c r="AC294" t="s">
        <v>184</v>
      </c>
      <c r="AD294">
        <v>1</v>
      </c>
      <c r="AE294" t="s">
        <v>126</v>
      </c>
      <c r="AG294">
        <v>2900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이중 날개 활</v>
      </c>
      <c r="AL294">
        <v>1</v>
      </c>
      <c r="AM29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v>
      </c>
      <c r="AN294" t="str">
        <f t="shared" ca="1" si="97"/>
        <v>{"dy":30,"sl":2,"tp":"fe","vl":"Equip2201","cn":1,"pt":"GO","pr":2900}</v>
      </c>
    </row>
    <row r="295" spans="1:40">
      <c r="A295">
        <v>30</v>
      </c>
      <c r="B295">
        <v>3</v>
      </c>
      <c r="C295">
        <f t="shared" si="88"/>
        <v>0</v>
      </c>
      <c r="D295">
        <f t="shared" ca="1" si="101"/>
        <v>0.86507602370754832</v>
      </c>
      <c r="E295">
        <f t="shared" ca="1" si="101"/>
        <v>0.17591640013175369</v>
      </c>
      <c r="F295">
        <f t="shared" ca="1" si="101"/>
        <v>0.20003979296938901</v>
      </c>
      <c r="G295">
        <f t="shared" ca="1" si="101"/>
        <v>0.26203235691217075</v>
      </c>
      <c r="H295">
        <f t="shared" ca="1" si="101"/>
        <v>0.24221543231570397</v>
      </c>
      <c r="I295">
        <f t="shared" ca="1" si="101"/>
        <v>0.6910762846550319</v>
      </c>
      <c r="M295" t="str">
        <f t="shared" ca="1" si="89"/>
        <v>안 지정 캐릭터 PP 일반등급</v>
      </c>
      <c r="N295">
        <f t="shared" ca="1" si="90"/>
        <v>17591</v>
      </c>
      <c r="O295">
        <f t="shared" ca="1" si="91"/>
        <v>5</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1500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126</v>
      </c>
      <c r="Z295">
        <v>1400</v>
      </c>
      <c r="AA295" t="str">
        <f t="shared" ca="1" si="93"/>
        <v>upn</v>
      </c>
      <c r="AB295" t="s">
        <v>92</v>
      </c>
      <c r="AC295">
        <v>98140</v>
      </c>
      <c r="AD295">
        <v>10</v>
      </c>
      <c r="AE295" t="s">
        <v>126</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v>
      </c>
      <c r="AN295" t="str">
        <f t="shared" ca="1" si="97"/>
        <v>{"dy":30,"sl":3,"tp":"upn","vl":"98140","cn":10,"pt":"GO","pr":1000}</v>
      </c>
    </row>
    <row r="296" spans="1:40">
      <c r="A296">
        <v>30</v>
      </c>
      <c r="B296">
        <v>4</v>
      </c>
      <c r="C296">
        <f t="shared" si="88"/>
        <v>0</v>
      </c>
      <c r="D296">
        <f t="shared" ca="1" si="101"/>
        <v>0.14339898552694452</v>
      </c>
      <c r="E296">
        <f t="shared" ca="1" si="101"/>
        <v>2.43662460665931E-2</v>
      </c>
      <c r="F296">
        <f t="shared" ca="1" si="101"/>
        <v>0.70723036400292516</v>
      </c>
      <c r="G296">
        <f t="shared" ca="1" si="101"/>
        <v>0.25230948353194005</v>
      </c>
      <c r="H296">
        <f t="shared" ca="1" si="101"/>
        <v>0.95933952893896524</v>
      </c>
      <c r="I296">
        <f t="shared" ca="1" si="101"/>
        <v>0.66341429435410437</v>
      </c>
      <c r="M296" t="str">
        <f t="shared" ca="1" si="89"/>
        <v>안 지정 캐릭터 PP 일반등급</v>
      </c>
      <c r="N296">
        <f t="shared" ca="1" si="90"/>
        <v>2436</v>
      </c>
      <c r="O296">
        <f t="shared" ca="1" si="91"/>
        <v>3</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900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126</v>
      </c>
      <c r="Z296">
        <v>1400</v>
      </c>
      <c r="AA296" t="str">
        <f t="shared" ca="1" si="93"/>
        <v>fe</v>
      </c>
      <c r="AB296" t="s">
        <v>82</v>
      </c>
      <c r="AC296" t="s">
        <v>306</v>
      </c>
      <c r="AD296">
        <v>1</v>
      </c>
      <c r="AE296" t="s">
        <v>126</v>
      </c>
      <c r="AG296">
        <v>1200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별의 계시</v>
      </c>
      <c r="AL296">
        <v>1</v>
      </c>
      <c r="AM29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v>
      </c>
      <c r="AN296" t="str">
        <f t="shared" ca="1" si="97"/>
        <v>{"dy":30,"sl":4,"tp":"fe","vl":"Equip4101","cn":1,"pt":"GO","pr":1200}</v>
      </c>
    </row>
    <row r="297" spans="1:40">
      <c r="A297">
        <v>30</v>
      </c>
      <c r="B297">
        <v>5</v>
      </c>
      <c r="C297">
        <f t="shared" si="88"/>
        <v>0</v>
      </c>
      <c r="D297">
        <f t="shared" ca="1" si="101"/>
        <v>0.20528375768272311</v>
      </c>
      <c r="E297">
        <f t="shared" ca="1" si="101"/>
        <v>0.9502976838561108</v>
      </c>
      <c r="F297">
        <f t="shared" ca="1" si="101"/>
        <v>0.52703402241429786</v>
      </c>
      <c r="G297">
        <f t="shared" ca="1" si="101"/>
        <v>0.94682031722131199</v>
      </c>
      <c r="H297">
        <f t="shared" ca="1" si="101"/>
        <v>0.18211303708464133</v>
      </c>
      <c r="I297">
        <f t="shared" ca="1" si="101"/>
        <v>0.88682555687250519</v>
      </c>
      <c r="M297" t="str">
        <f t="shared" ca="1" si="89"/>
        <v>지정 장비</v>
      </c>
      <c r="N297" t="str">
        <f t="shared" ca="1" si="90"/>
        <v>Equip8201</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29800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92</v>
      </c>
      <c r="V297">
        <v>33903</v>
      </c>
      <c r="W297">
        <v>11</v>
      </c>
      <c r="X297" t="s">
        <v>126</v>
      </c>
      <c r="Z297">
        <v>1100</v>
      </c>
      <c r="AA297" t="str">
        <f t="shared" ca="1" si="93"/>
        <v>fe</v>
      </c>
      <c r="AB297" t="s">
        <v>82</v>
      </c>
      <c r="AC297" t="s">
        <v>303</v>
      </c>
      <c r="AD297">
        <v>1</v>
      </c>
      <c r="AE297" t="s">
        <v>126</v>
      </c>
      <c r="AG297">
        <v>3000</v>
      </c>
      <c r="AH297" t="str">
        <f ca="1">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 ca="1">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성스러운 휘장</v>
      </c>
      <c r="AL297">
        <v>1</v>
      </c>
      <c r="AM29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v>
      </c>
      <c r="AN297" t="str">
        <f t="shared" ca="1" si="97"/>
        <v>{"dy":30,"sl":5,"tp":"fe","vl":"Equip5201","cn":1,"pt":"GO","pr":3000}</v>
      </c>
    </row>
    <row r="298" spans="1:40">
      <c r="A298">
        <v>30</v>
      </c>
      <c r="B298">
        <v>6</v>
      </c>
      <c r="C298">
        <f t="shared" si="88"/>
        <v>0</v>
      </c>
      <c r="D298">
        <f t="shared" ca="1" si="101"/>
        <v>0.34159499108878577</v>
      </c>
      <c r="E298">
        <f t="shared" ca="1" si="101"/>
        <v>0.92683111874276736</v>
      </c>
      <c r="F298">
        <f t="shared" ca="1" si="101"/>
        <v>0.9406280813637784</v>
      </c>
      <c r="G298">
        <f t="shared" ca="1" si="101"/>
        <v>0.78400401187036839</v>
      </c>
      <c r="H298">
        <f t="shared" ca="1" si="101"/>
        <v>0.94519912829099573</v>
      </c>
      <c r="I298">
        <f t="shared" ca="1" si="101"/>
        <v>0.19312475521674899</v>
      </c>
      <c r="M298" t="str">
        <f t="shared" ca="1" si="89"/>
        <v>지정 장비</v>
      </c>
      <c r="N298" t="str">
        <f t="shared" ca="1" si="90"/>
        <v>Equip8001</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4700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82</v>
      </c>
      <c r="V298" t="s">
        <v>112</v>
      </c>
      <c r="W298">
        <v>1</v>
      </c>
      <c r="X298" t="s">
        <v>126</v>
      </c>
      <c r="Z298">
        <v>700</v>
      </c>
      <c r="AA298" t="str">
        <f t="shared" ca="1" si="93"/>
        <v>fe</v>
      </c>
      <c r="AB298" t="s">
        <v>82</v>
      </c>
      <c r="AC298" t="s">
        <v>204</v>
      </c>
      <c r="AD298">
        <v>1</v>
      </c>
      <c r="AE298" t="s">
        <v>126</v>
      </c>
      <c r="AG298">
        <v>2200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템플러 쉴드</v>
      </c>
      <c r="AL298">
        <v>1</v>
      </c>
      <c r="AM29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v>
      </c>
      <c r="AN298" t="str">
        <f t="shared" ca="1" si="97"/>
        <v>{"dy":30,"sl":6,"tp":"fe","vl":"Equip7001","cn":1,"pt":"GO","pr":2200}</v>
      </c>
    </row>
    <row r="299" spans="1:40">
      <c r="A299">
        <v>30</v>
      </c>
      <c r="B299">
        <v>7</v>
      </c>
      <c r="C299">
        <f t="shared" si="88"/>
        <v>0</v>
      </c>
      <c r="D299">
        <f t="shared" ca="1" si="101"/>
        <v>0.87239434998606791</v>
      </c>
      <c r="E299">
        <f t="shared" ca="1" si="101"/>
        <v>0.98832348883643284</v>
      </c>
      <c r="F299">
        <f t="shared" ca="1" si="101"/>
        <v>0.30033611692728934</v>
      </c>
      <c r="G299">
        <f t="shared" ca="1" si="101"/>
        <v>0.86575166091871414</v>
      </c>
      <c r="H299">
        <f t="shared" ca="1" si="101"/>
        <v>0.21743331278946676</v>
      </c>
      <c r="I299">
        <f t="shared" ca="1" si="101"/>
        <v>0.12727299189383967</v>
      </c>
      <c r="M299" t="str">
        <f t="shared" ca="1" si="89"/>
        <v>지정 장비</v>
      </c>
      <c r="N299" t="str">
        <f t="shared" ca="1" si="90"/>
        <v>Equip8302</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74000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82</v>
      </c>
      <c r="V299" t="s">
        <v>280</v>
      </c>
      <c r="W299">
        <v>1</v>
      </c>
      <c r="X299" t="s">
        <v>126</v>
      </c>
      <c r="Z299">
        <v>3300</v>
      </c>
      <c r="AA299" t="str">
        <f t="shared" ca="1" si="93"/>
        <v>fe</v>
      </c>
      <c r="AB299" t="s">
        <v>82</v>
      </c>
      <c r="AC299" t="s">
        <v>304</v>
      </c>
      <c r="AD299">
        <v>1</v>
      </c>
      <c r="AE299" t="s">
        <v>126</v>
      </c>
      <c r="AG299">
        <v>3300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작은 별 완드</v>
      </c>
      <c r="AL299">
        <v>1</v>
      </c>
      <c r="AM29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v>
      </c>
      <c r="AN299" t="str">
        <f t="shared" ca="1" si="97"/>
        <v>{"dy":30,"sl":7,"tp":"fe","vl":"Equip3202","cn":1,"pt":"GO","pr":3300}</v>
      </c>
    </row>
    <row r="300" spans="1:40">
      <c r="A300">
        <v>30</v>
      </c>
      <c r="B300">
        <v>8</v>
      </c>
      <c r="C300">
        <f t="shared" si="88"/>
        <v>0</v>
      </c>
      <c r="D300">
        <f t="shared" ca="1" si="101"/>
        <v>0.14223333803537663</v>
      </c>
      <c r="E300">
        <f t="shared" ca="1" si="101"/>
        <v>0.93247090936319654</v>
      </c>
      <c r="F300">
        <f t="shared" ca="1" si="101"/>
        <v>0.36158846068112682</v>
      </c>
      <c r="G300">
        <f t="shared" ca="1" si="101"/>
        <v>0.82677825375857339</v>
      </c>
      <c r="H300">
        <f t="shared" ca="1" si="101"/>
        <v>0.23117701009263802</v>
      </c>
      <c r="I300">
        <f t="shared" ca="1" si="101"/>
        <v>0.18313968394534308</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v>
      </c>
      <c r="AN300" t="str">
        <f t="shared" ca="1" si="97"/>
        <v>{"dy":30,"sl":8}</v>
      </c>
    </row>
    <row r="301" spans="1:40">
      <c r="A301">
        <v>30</v>
      </c>
      <c r="B301">
        <v>9</v>
      </c>
      <c r="C301">
        <f t="shared" si="88"/>
        <v>0</v>
      </c>
      <c r="D301">
        <f t="shared" ca="1" si="101"/>
        <v>0.37739491043651707</v>
      </c>
      <c r="E301">
        <f t="shared" ca="1" si="101"/>
        <v>0.89622676761675091</v>
      </c>
      <c r="F301">
        <f t="shared" ca="1" si="101"/>
        <v>0.90511969477299603</v>
      </c>
      <c r="G301">
        <f t="shared" ca="1" si="101"/>
        <v>2.5504606216591008E-2</v>
      </c>
      <c r="H301">
        <f t="shared" ca="1" si="101"/>
        <v>0.44120642477339278</v>
      </c>
      <c r="I301">
        <f t="shared" ca="1" si="101"/>
        <v>0.82419501419553987</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v>
      </c>
      <c r="AN301" t="str">
        <f t="shared" ca="1" si="97"/>
        <v>{"dy":30,"sl":9}</v>
      </c>
    </row>
    <row r="302" spans="1:40">
      <c r="A302">
        <v>31</v>
      </c>
      <c r="B302">
        <v>0</v>
      </c>
      <c r="C302">
        <f t="shared" si="88"/>
        <v>0</v>
      </c>
      <c r="D302">
        <f t="shared" ref="D302:I311" ca="1" si="102">RAND()</f>
        <v>0.43614306775257483</v>
      </c>
      <c r="E302">
        <f t="shared" ca="1" si="102"/>
        <v>0.98326401879200975</v>
      </c>
      <c r="F302">
        <f t="shared" ca="1" si="102"/>
        <v>0.25868240063588654</v>
      </c>
      <c r="G302">
        <f t="shared" ca="1" si="102"/>
        <v>0.97558745145352477</v>
      </c>
      <c r="H302">
        <f t="shared" ca="1" si="102"/>
        <v>0.91142088573044255</v>
      </c>
      <c r="I302">
        <f t="shared" ca="1" si="102"/>
        <v>0.60963872051861867</v>
      </c>
      <c r="M302" t="str">
        <f t="shared" ca="1" si="89"/>
        <v>지정 장비</v>
      </c>
      <c r="N302" t="str">
        <f t="shared" ca="1" si="90"/>
        <v>Equip8301</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74500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82</v>
      </c>
      <c r="V302" t="s">
        <v>248</v>
      </c>
      <c r="W302">
        <v>1</v>
      </c>
      <c r="X302" t="s">
        <v>126</v>
      </c>
      <c r="Z302">
        <v>900</v>
      </c>
      <c r="AA302" t="str">
        <f t="shared" ca="1" si="93"/>
        <v>bn</v>
      </c>
      <c r="AB302" t="s">
        <v>83</v>
      </c>
      <c r="AD302">
        <v>1</v>
      </c>
      <c r="AE302" t="s">
        <v>130</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v>
      </c>
      <c r="AN302" t="str">
        <f t="shared" ca="1" si="97"/>
        <v>{"dy":31,"sl":0,"tp":"bn","cn":1,"pt":"DI","pr":29}</v>
      </c>
    </row>
    <row r="303" spans="1:40">
      <c r="A303">
        <v>31</v>
      </c>
      <c r="B303">
        <v>1</v>
      </c>
      <c r="C303">
        <f t="shared" si="88"/>
        <v>0</v>
      </c>
      <c r="D303">
        <f t="shared" ca="1" si="102"/>
        <v>0.82257314546475924</v>
      </c>
      <c r="E303">
        <f t="shared" ca="1" si="102"/>
        <v>0.5024166012957455</v>
      </c>
      <c r="F303">
        <f t="shared" ca="1" si="102"/>
        <v>0.86587609137049193</v>
      </c>
      <c r="G303">
        <f t="shared" ca="1" si="102"/>
        <v>0.62257289025366147</v>
      </c>
      <c r="H303">
        <f t="shared" ca="1" si="102"/>
        <v>0.63876639957354364</v>
      </c>
      <c r="I303">
        <f t="shared" ca="1" si="102"/>
        <v>0.17329973431548262</v>
      </c>
      <c r="M303" t="str">
        <f t="shared" ca="1" si="89"/>
        <v>지정 장비</v>
      </c>
      <c r="N303" t="str">
        <f t="shared" ca="1" si="90"/>
        <v>Equip4201</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2600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82</v>
      </c>
      <c r="V303" t="s">
        <v>256</v>
      </c>
      <c r="W303">
        <v>1</v>
      </c>
      <c r="X303" t="s">
        <v>126</v>
      </c>
      <c r="Z303">
        <v>3800</v>
      </c>
      <c r="AA303" t="str">
        <f t="shared" ca="1" si="93"/>
        <v>fe</v>
      </c>
      <c r="AB303" t="s">
        <v>82</v>
      </c>
      <c r="AC303" t="s">
        <v>193</v>
      </c>
      <c r="AD303">
        <v>1</v>
      </c>
      <c r="AE303" t="s">
        <v>126</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v>
      </c>
      <c r="AN303" t="str">
        <f t="shared" ca="1" si="97"/>
        <v>{"dy":31,"sl":1,"tp":"fe","vl":"Equip2102","cn":1,"pt":"GO","pr":1000}</v>
      </c>
    </row>
    <row r="304" spans="1:40">
      <c r="A304">
        <v>31</v>
      </c>
      <c r="B304">
        <v>2</v>
      </c>
      <c r="C304">
        <f t="shared" si="88"/>
        <v>0</v>
      </c>
      <c r="D304">
        <f t="shared" ca="1" si="102"/>
        <v>0.18317662325775752</v>
      </c>
      <c r="E304">
        <f t="shared" ca="1" si="102"/>
        <v>0.98757516199270334</v>
      </c>
      <c r="F304">
        <f t="shared" ca="1" si="102"/>
        <v>0.16115712700233764</v>
      </c>
      <c r="G304">
        <f t="shared" ca="1" si="102"/>
        <v>0.6198182098888747</v>
      </c>
      <c r="H304">
        <f t="shared" ca="1" si="102"/>
        <v>0.53725462815330138</v>
      </c>
      <c r="I304">
        <f t="shared" ca="1" si="102"/>
        <v>0.36984216378499424</v>
      </c>
      <c r="M304" t="str">
        <f t="shared" ca="1" si="89"/>
        <v>안 지정 캐릭터 PP 영웅등급</v>
      </c>
      <c r="N304">
        <f t="shared" ca="1" si="90"/>
        <v>98757</v>
      </c>
      <c r="O304">
        <f t="shared" ca="1" si="91"/>
        <v>14</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4200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126</v>
      </c>
      <c r="Z304">
        <v>1100</v>
      </c>
      <c r="AA304" t="str">
        <f t="shared" ca="1" si="93"/>
        <v>uph</v>
      </c>
      <c r="AB304" t="s">
        <v>91</v>
      </c>
      <c r="AC304">
        <v>42475</v>
      </c>
      <c r="AD304">
        <v>11</v>
      </c>
      <c r="AE304" t="s">
        <v>126</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0.1365559922455799</v>
      </c>
      <c r="E305">
        <f t="shared" ca="1" si="102"/>
        <v>0.71924325673111078</v>
      </c>
      <c r="F305">
        <f t="shared" ca="1" si="102"/>
        <v>0.1677293499261916</v>
      </c>
      <c r="G305">
        <f t="shared" ca="1" si="102"/>
        <v>0.69879747325175123</v>
      </c>
      <c r="H305">
        <f t="shared" ca="1" si="102"/>
        <v>0.43752480490490864</v>
      </c>
      <c r="I305">
        <f t="shared" ca="1" si="102"/>
        <v>0.58973090179384968</v>
      </c>
      <c r="M305" t="str">
        <f t="shared" ca="1" si="89"/>
        <v>안 지정 캐릭터 PP 영웅등급</v>
      </c>
      <c r="N305">
        <f t="shared" ca="1" si="90"/>
        <v>71924</v>
      </c>
      <c r="O305">
        <f t="shared" ca="1" si="91"/>
        <v>11</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3300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126</v>
      </c>
      <c r="Z305">
        <v>1200</v>
      </c>
      <c r="AA305" t="str">
        <f t="shared" ca="1" si="93"/>
        <v>upn</v>
      </c>
      <c r="AB305" t="s">
        <v>92</v>
      </c>
      <c r="AC305">
        <v>9817</v>
      </c>
      <c r="AD305">
        <v>9</v>
      </c>
      <c r="AE305" t="s">
        <v>126</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0.83733644666531437</v>
      </c>
      <c r="E306">
        <f t="shared" ca="1" si="102"/>
        <v>0.30553919162261622</v>
      </c>
      <c r="F306">
        <f t="shared" ca="1" si="102"/>
        <v>0.2169016450338942</v>
      </c>
      <c r="G306">
        <f t="shared" ca="1" si="102"/>
        <v>0.17992756519276354</v>
      </c>
      <c r="H306">
        <f t="shared" ca="1" si="102"/>
        <v>0.5679922176031752</v>
      </c>
      <c r="I306">
        <f t="shared" ca="1" si="102"/>
        <v>0.63490384189258797</v>
      </c>
      <c r="M306" t="str">
        <f t="shared" ca="1" si="89"/>
        <v>안 지정 캐릭터 PP 일반등급</v>
      </c>
      <c r="N306">
        <f t="shared" ca="1" si="90"/>
        <v>30553</v>
      </c>
      <c r="O306">
        <f t="shared" ca="1" si="91"/>
        <v>6</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1800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126</v>
      </c>
      <c r="Z306">
        <v>1000</v>
      </c>
      <c r="AA306" t="str">
        <f t="shared" ca="1" si="93"/>
        <v>upn</v>
      </c>
      <c r="AB306" t="s">
        <v>92</v>
      </c>
      <c r="AC306">
        <v>28048</v>
      </c>
      <c r="AD306">
        <v>10</v>
      </c>
      <c r="AE306" t="s">
        <v>126</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0.86735056206251515</v>
      </c>
      <c r="E307">
        <f t="shared" ca="1" si="102"/>
        <v>0.85158492956560439</v>
      </c>
      <c r="F307">
        <f t="shared" ca="1" si="102"/>
        <v>0.48717153077785225</v>
      </c>
      <c r="G307">
        <f t="shared" ca="1" si="102"/>
        <v>0.63075787552867624</v>
      </c>
      <c r="H307">
        <f t="shared" ca="1" si="102"/>
        <v>0.87591730188424544</v>
      </c>
      <c r="I307">
        <f t="shared" ca="1" si="102"/>
        <v>0.80571376045014587</v>
      </c>
      <c r="M307" t="str">
        <f t="shared" ca="1" si="89"/>
        <v>안 지정 캐릭터 PP 일반등급</v>
      </c>
      <c r="N307">
        <f t="shared" ca="1" si="90"/>
        <v>85158</v>
      </c>
      <c r="O307">
        <f t="shared" ca="1" si="91"/>
        <v>13</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3900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259</v>
      </c>
      <c r="W307">
        <v>1</v>
      </c>
      <c r="X307" t="s">
        <v>126</v>
      </c>
      <c r="Z307">
        <v>1000</v>
      </c>
      <c r="AA307" t="str">
        <f t="shared" ca="1" si="93"/>
        <v>uph</v>
      </c>
      <c r="AB307" t="s">
        <v>91</v>
      </c>
      <c r="AC307">
        <v>30799</v>
      </c>
      <c r="AD307">
        <v>10</v>
      </c>
      <c r="AE307" t="s">
        <v>126</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0.11365264724499113</v>
      </c>
      <c r="E308">
        <f t="shared" ca="1" si="102"/>
        <v>0.14167147598992502</v>
      </c>
      <c r="F308">
        <f t="shared" ca="1" si="102"/>
        <v>0.28409021846014115</v>
      </c>
      <c r="G308">
        <f t="shared" ca="1" si="102"/>
        <v>0.11930361232290965</v>
      </c>
      <c r="H308">
        <f t="shared" ca="1" si="102"/>
        <v>3.9873155673933458E-2</v>
      </c>
      <c r="I308">
        <f t="shared" ca="1" si="102"/>
        <v>0.40082729214231738</v>
      </c>
      <c r="M308" t="str">
        <f t="shared" ca="1" si="89"/>
        <v>지정 장비</v>
      </c>
      <c r="N308" t="str">
        <f t="shared" ca="1" si="90"/>
        <v>Equip1301</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DI</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11</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82</v>
      </c>
      <c r="V308" t="s">
        <v>257</v>
      </c>
      <c r="W308">
        <v>1</v>
      </c>
      <c r="X308" t="s">
        <v>126</v>
      </c>
      <c r="Z308">
        <v>3300</v>
      </c>
      <c r="AA308" t="str">
        <f t="shared" ca="1" si="93"/>
        <v>fe</v>
      </c>
      <c r="AB308" t="s">
        <v>82</v>
      </c>
      <c r="AC308" t="s">
        <v>249</v>
      </c>
      <c r="AD308">
        <v>1</v>
      </c>
      <c r="AE308" t="s">
        <v>130</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0.81152145517751628</v>
      </c>
      <c r="E309">
        <f t="shared" ca="1" si="102"/>
        <v>0.52992952996217269</v>
      </c>
      <c r="F309">
        <f t="shared" ca="1" si="102"/>
        <v>2.470845935821353E-2</v>
      </c>
      <c r="G309">
        <f t="shared" ca="1" si="102"/>
        <v>2.9655640478063461E-2</v>
      </c>
      <c r="H309">
        <f t="shared" ca="1" si="102"/>
        <v>0.86351023118904657</v>
      </c>
      <c r="I309">
        <f t="shared" ca="1" si="102"/>
        <v>0.28896481516214434</v>
      </c>
      <c r="M309" t="str">
        <f t="shared" ca="1" si="89"/>
        <v>지정 장비</v>
      </c>
      <c r="N309" t="str">
        <f t="shared" ca="1" si="90"/>
        <v>Equip6101</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3300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82</v>
      </c>
      <c r="V309" t="s">
        <v>251</v>
      </c>
      <c r="W309">
        <v>1</v>
      </c>
      <c r="X309" t="s">
        <v>126</v>
      </c>
      <c r="Z309">
        <v>3200</v>
      </c>
      <c r="AA309" t="str">
        <f t="shared" ca="1" si="93"/>
        <v>fe</v>
      </c>
      <c r="AB309" t="s">
        <v>82</v>
      </c>
      <c r="AC309" t="s">
        <v>186</v>
      </c>
      <c r="AD309">
        <v>1</v>
      </c>
      <c r="AE309" t="s">
        <v>126</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4.1316542563746617E-2</v>
      </c>
      <c r="E310">
        <f t="shared" ca="1" si="102"/>
        <v>0.26810042404175893</v>
      </c>
      <c r="F310">
        <f t="shared" ca="1" si="102"/>
        <v>0.96232760117361793</v>
      </c>
      <c r="G310">
        <f t="shared" ca="1" si="102"/>
        <v>0.30297985949212947</v>
      </c>
      <c r="H310">
        <f t="shared" ca="1" si="102"/>
        <v>0.25620007481872231</v>
      </c>
      <c r="I310">
        <f t="shared" ca="1" si="102"/>
        <v>0.13868255667633522</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0.97755428500129316</v>
      </c>
      <c r="E311">
        <f t="shared" ca="1" si="102"/>
        <v>0.99132811250425179</v>
      </c>
      <c r="F311">
        <f t="shared" ca="1" si="102"/>
        <v>0.95969274036998808</v>
      </c>
      <c r="G311">
        <f t="shared" ca="1" si="102"/>
        <v>0.69932889641973872</v>
      </c>
      <c r="H311">
        <f t="shared" ca="1" si="102"/>
        <v>0.22951682421367903</v>
      </c>
      <c r="I311">
        <f t="shared" ca="1" si="102"/>
        <v>0.45868643876969994</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0.58696648919398031</v>
      </c>
      <c r="E312">
        <f t="shared" ca="1" si="103"/>
        <v>0.49833994790041414</v>
      </c>
      <c r="F312">
        <f t="shared" ca="1" si="103"/>
        <v>0.63328820888360615</v>
      </c>
      <c r="G312">
        <f t="shared" ca="1" si="103"/>
        <v>0.15047109390982816</v>
      </c>
      <c r="H312">
        <f t="shared" ca="1" si="103"/>
        <v>0.69752924400006311</v>
      </c>
      <c r="I312">
        <f t="shared" ca="1" si="103"/>
        <v>0.33297749399625143</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0.13943665281697426</v>
      </c>
      <c r="E313">
        <f t="shared" ca="1" si="103"/>
        <v>0.350261743577857</v>
      </c>
      <c r="F313">
        <f t="shared" ca="1" si="103"/>
        <v>0.3135387853500462</v>
      </c>
      <c r="G313">
        <f t="shared" ca="1" si="103"/>
        <v>0.42064378868032704</v>
      </c>
      <c r="H313">
        <f t="shared" ca="1" si="103"/>
        <v>0.6538504790742965</v>
      </c>
      <c r="I313">
        <f t="shared" ca="1" si="103"/>
        <v>0.74287348317330482</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0.9484607482843983</v>
      </c>
      <c r="E314">
        <f t="shared" ca="1" si="103"/>
        <v>0.18878372331303983</v>
      </c>
      <c r="F314">
        <f t="shared" ca="1" si="103"/>
        <v>0.93769616252016508</v>
      </c>
      <c r="G314">
        <f t="shared" ca="1" si="103"/>
        <v>0.37084845831606539</v>
      </c>
      <c r="H314">
        <f t="shared" ca="1" si="103"/>
        <v>3.5702293670474949E-2</v>
      </c>
      <c r="I314">
        <f t="shared" ca="1" si="103"/>
        <v>0.93804709396769348</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fc</v>
      </c>
      <c r="AB314" t="s">
        <v>85</v>
      </c>
      <c r="AC314" t="s">
        <v>316</v>
      </c>
      <c r="AD314">
        <v>1</v>
      </c>
      <c r="AE314" t="s">
        <v>130</v>
      </c>
      <c r="AF314">
        <v>209</v>
      </c>
      <c r="AG314">
        <v>149</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닉스</v>
      </c>
      <c r="AL314">
        <v>1</v>
      </c>
      <c r="AM31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v>
      </c>
      <c r="AN314" t="str">
        <f t="shared" ca="1" si="97"/>
        <v>{"dy":3,"sl":10,"tp":"fc","vl":"Actor1109","cn":1,"pt":"DI","pp":209,"pr":149}</v>
      </c>
    </row>
    <row r="315" spans="1:40">
      <c r="A315">
        <v>4</v>
      </c>
      <c r="B315">
        <v>10</v>
      </c>
      <c r="C315">
        <f t="shared" si="88"/>
        <v>1</v>
      </c>
      <c r="D315">
        <f t="shared" ca="1" si="103"/>
        <v>0.40837372459680732</v>
      </c>
      <c r="E315">
        <f t="shared" ca="1" si="103"/>
        <v>0.62888093244480436</v>
      </c>
      <c r="F315">
        <f t="shared" ca="1" si="103"/>
        <v>0.76653514889276042</v>
      </c>
      <c r="G315">
        <f t="shared" ca="1" si="103"/>
        <v>0.2040398739638144</v>
      </c>
      <c r="H315">
        <f t="shared" ca="1" si="103"/>
        <v>0.77354617115230795</v>
      </c>
      <c r="I315">
        <f t="shared" ca="1" si="103"/>
        <v>0.30611286279925554</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fc</v>
      </c>
      <c r="AB315" t="s">
        <v>85</v>
      </c>
      <c r="AC315" t="s">
        <v>316</v>
      </c>
      <c r="AD315">
        <v>1</v>
      </c>
      <c r="AE315" t="s">
        <v>130</v>
      </c>
      <c r="AF315">
        <v>209</v>
      </c>
      <c r="AG315">
        <v>149</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닉스</v>
      </c>
      <c r="AL315">
        <v>1</v>
      </c>
      <c r="AM31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v>
      </c>
      <c r="AN315" t="str">
        <f t="shared" ca="1" si="97"/>
        <v>{"dy":4,"sl":10,"tp":"fc","vl":"Actor1109","cn":1,"pt":"DI","pp":209,"pr":149}</v>
      </c>
    </row>
    <row r="316" spans="1:40">
      <c r="A316">
        <v>5</v>
      </c>
      <c r="B316">
        <v>10</v>
      </c>
      <c r="C316">
        <f t="shared" si="88"/>
        <v>1</v>
      </c>
      <c r="D316">
        <f t="shared" ca="1" si="103"/>
        <v>0.64422058980498309</v>
      </c>
      <c r="E316">
        <f t="shared" ca="1" si="103"/>
        <v>0.80580663352575566</v>
      </c>
      <c r="F316">
        <f t="shared" ca="1" si="103"/>
        <v>7.1834126948395416E-2</v>
      </c>
      <c r="G316">
        <f t="shared" ca="1" si="103"/>
        <v>0.49673078446739527</v>
      </c>
      <c r="H316">
        <f t="shared" ca="1" si="103"/>
        <v>0.89870908096571056</v>
      </c>
      <c r="I316">
        <f t="shared" ca="1" si="103"/>
        <v>0.52706094845882479</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v>
      </c>
      <c r="AN316" t="str">
        <f t="shared" ca="1" si="97"/>
        <v>{"dy":5,"sl":10}</v>
      </c>
    </row>
    <row r="317" spans="1:40">
      <c r="A317">
        <v>6</v>
      </c>
      <c r="B317">
        <v>10</v>
      </c>
      <c r="C317">
        <f t="shared" si="88"/>
        <v>1</v>
      </c>
      <c r="D317">
        <f t="shared" ca="1" si="103"/>
        <v>0.85343506820881421</v>
      </c>
      <c r="E317">
        <f t="shared" ca="1" si="103"/>
        <v>0.94631598598313538</v>
      </c>
      <c r="F317">
        <f t="shared" ca="1" si="103"/>
        <v>1.0742576539023996E-2</v>
      </c>
      <c r="G317">
        <f t="shared" ca="1" si="103"/>
        <v>9.5935897751505128E-2</v>
      </c>
      <c r="H317">
        <f t="shared" ca="1" si="103"/>
        <v>0.52251560147778842</v>
      </c>
      <c r="I317">
        <f t="shared" ca="1" si="103"/>
        <v>0.5644673565452758</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v>
      </c>
      <c r="AN317" t="str">
        <f t="shared" ca="1" si="97"/>
        <v>{"dy":6,"sl":10}</v>
      </c>
    </row>
    <row r="318" spans="1:40">
      <c r="A318">
        <v>7</v>
      </c>
      <c r="B318">
        <v>10</v>
      </c>
      <c r="C318">
        <f t="shared" si="88"/>
        <v>1</v>
      </c>
      <c r="D318">
        <f t="shared" ca="1" si="103"/>
        <v>0.94608589247791219</v>
      </c>
      <c r="E318">
        <f t="shared" ca="1" si="103"/>
        <v>0.12643971413011079</v>
      </c>
      <c r="F318">
        <f t="shared" ca="1" si="103"/>
        <v>0.87903291110252668</v>
      </c>
      <c r="G318">
        <f t="shared" ca="1" si="103"/>
        <v>0.67729484741163859</v>
      </c>
      <c r="H318">
        <f t="shared" ca="1" si="103"/>
        <v>0.6766797122097078</v>
      </c>
      <c r="I318">
        <f t="shared" ca="1" si="103"/>
        <v>0.64326924219807757</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v>
      </c>
      <c r="AN318" t="str">
        <f t="shared" ca="1" si="97"/>
        <v>{"dy":7,"sl":10}</v>
      </c>
    </row>
    <row r="319" spans="1:40">
      <c r="A319">
        <v>8</v>
      </c>
      <c r="B319">
        <v>10</v>
      </c>
      <c r="C319">
        <f t="shared" si="88"/>
        <v>1</v>
      </c>
      <c r="D319">
        <f t="shared" ca="1" si="103"/>
        <v>0.48696165492131971</v>
      </c>
      <c r="E319">
        <f t="shared" ca="1" si="103"/>
        <v>0.36964431082060123</v>
      </c>
      <c r="F319">
        <f t="shared" ca="1" si="103"/>
        <v>0.14411504924414142</v>
      </c>
      <c r="G319">
        <f t="shared" ca="1" si="103"/>
        <v>0.50664032103148959</v>
      </c>
      <c r="H319">
        <f t="shared" ca="1" si="103"/>
        <v>0.57099078862353736</v>
      </c>
      <c r="I319">
        <f t="shared" ca="1" si="103"/>
        <v>0.26691935925537424</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v>
      </c>
      <c r="AN319" t="str">
        <f t="shared" ca="1" si="97"/>
        <v>{"dy":8,"sl":10}</v>
      </c>
    </row>
    <row r="320" spans="1:40">
      <c r="A320">
        <v>9</v>
      </c>
      <c r="B320">
        <v>10</v>
      </c>
      <c r="C320">
        <f t="shared" si="88"/>
        <v>1</v>
      </c>
      <c r="D320">
        <f t="shared" ca="1" si="103"/>
        <v>0.78206930385474016</v>
      </c>
      <c r="E320">
        <f t="shared" ca="1" si="103"/>
        <v>0.76735001829420568</v>
      </c>
      <c r="F320">
        <f t="shared" ca="1" si="103"/>
        <v>0.6676993291492489</v>
      </c>
      <c r="G320">
        <f t="shared" ca="1" si="103"/>
        <v>0.18166805756732396</v>
      </c>
      <c r="H320">
        <f t="shared" ca="1" si="103"/>
        <v>0.92572972711976098</v>
      </c>
      <c r="I320">
        <f t="shared" ca="1" si="103"/>
        <v>0.32723716859678009</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v>
      </c>
      <c r="AN320" t="str">
        <f t="shared" ca="1" si="97"/>
        <v>{"dy":9,"sl":10}</v>
      </c>
    </row>
    <row r="321" spans="1:40">
      <c r="A321">
        <v>10</v>
      </c>
      <c r="B321">
        <v>10</v>
      </c>
      <c r="C321">
        <f t="shared" si="88"/>
        <v>1</v>
      </c>
      <c r="D321">
        <f t="shared" ca="1" si="103"/>
        <v>0.78639600480655525</v>
      </c>
      <c r="E321">
        <f t="shared" ca="1" si="103"/>
        <v>0.46605510200149358</v>
      </c>
      <c r="F321">
        <f t="shared" ca="1" si="103"/>
        <v>0.20347524012006002</v>
      </c>
      <c r="G321">
        <f t="shared" ca="1" si="103"/>
        <v>0.33220753318140184</v>
      </c>
      <c r="H321">
        <f t="shared" ca="1" si="103"/>
        <v>0.65210583673841815</v>
      </c>
      <c r="I321">
        <f t="shared" ca="1" si="103"/>
        <v>0.85735060634434768</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v>
      </c>
      <c r="AN321" t="str">
        <f t="shared" ca="1" si="97"/>
        <v>{"dy":10,"sl":10}</v>
      </c>
    </row>
    <row r="322" spans="1:40">
      <c r="A322">
        <v>11</v>
      </c>
      <c r="B322">
        <v>10</v>
      </c>
      <c r="C322">
        <f t="shared" ref="C322:C385" si="104">IF(B322&lt;=9,0,
IF(B322=10,1,2))</f>
        <v>1</v>
      </c>
      <c r="D322">
        <f t="shared" ref="D322:I331" ca="1" si="105">RAND()</f>
        <v>0.39828726272156534</v>
      </c>
      <c r="E322">
        <f t="shared" ca="1" si="105"/>
        <v>0.31024025355886353</v>
      </c>
      <c r="F322">
        <f t="shared" ca="1" si="105"/>
        <v>0.13716157575833399</v>
      </c>
      <c r="G322">
        <f t="shared" ca="1" si="105"/>
        <v>0.83300166569713996</v>
      </c>
      <c r="H322">
        <f t="shared" ca="1" si="105"/>
        <v>0.71249391040833354</v>
      </c>
      <c r="I322">
        <f t="shared" ca="1" si="105"/>
        <v>0.24819407796559223</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85"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85" ca="1" si="113">IF(ROW()=2,AN322,OFFSET(AM322,-1,0)&amp;IF(LEN(AN322)=0,"",","&amp;AN322))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0.55671385531161766</v>
      </c>
      <c r="E323">
        <f t="shared" ca="1" si="105"/>
        <v>0.55571006921478494</v>
      </c>
      <c r="F323">
        <f t="shared" ca="1" si="105"/>
        <v>0.65744884333467613</v>
      </c>
      <c r="G323">
        <f t="shared" ca="1" si="105"/>
        <v>8.2291959700655615E-2</v>
      </c>
      <c r="H323">
        <f t="shared" ca="1" si="105"/>
        <v>0.49415791784247476</v>
      </c>
      <c r="I323">
        <f t="shared" ca="1" si="105"/>
        <v>4.6885968673020417E-2</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v>
      </c>
      <c r="AN323" t="str">
        <f t="shared" ca="1" si="114"/>
        <v>{"dy":12,"sl":10}</v>
      </c>
    </row>
    <row r="324" spans="1:40">
      <c r="A324">
        <v>13</v>
      </c>
      <c r="B324">
        <v>10</v>
      </c>
      <c r="C324">
        <f t="shared" si="104"/>
        <v>1</v>
      </c>
      <c r="D324">
        <f t="shared" ca="1" si="105"/>
        <v>7.3007302832428067E-2</v>
      </c>
      <c r="E324">
        <f t="shared" ca="1" si="105"/>
        <v>0.8656691348678397</v>
      </c>
      <c r="F324">
        <f t="shared" ca="1" si="105"/>
        <v>0.79555383237797095</v>
      </c>
      <c r="G324">
        <f t="shared" ca="1" si="105"/>
        <v>0.82436252420610401</v>
      </c>
      <c r="H324">
        <f t="shared" ca="1" si="105"/>
        <v>0.99137484819035504</v>
      </c>
      <c r="I324">
        <f t="shared" ca="1" si="105"/>
        <v>0.84820433760820546</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v>
      </c>
      <c r="AN324" t="str">
        <f t="shared" ca="1" si="114"/>
        <v>{"dy":13,"sl":10}</v>
      </c>
    </row>
    <row r="325" spans="1:40">
      <c r="A325">
        <v>14</v>
      </c>
      <c r="B325">
        <v>10</v>
      </c>
      <c r="C325">
        <f t="shared" si="104"/>
        <v>1</v>
      </c>
      <c r="D325">
        <f t="shared" ca="1" si="105"/>
        <v>0.8241703213135978</v>
      </c>
      <c r="E325">
        <f t="shared" ca="1" si="105"/>
        <v>0.50921771904760049</v>
      </c>
      <c r="F325">
        <f t="shared" ca="1" si="105"/>
        <v>0.18943417928539485</v>
      </c>
      <c r="G325">
        <f t="shared" ca="1" si="105"/>
        <v>0.18739741627703776</v>
      </c>
      <c r="H325">
        <f t="shared" ca="1" si="105"/>
        <v>0.24442247303229525</v>
      </c>
      <c r="I325">
        <f t="shared" ca="1" si="105"/>
        <v>9.8257753511294732E-2</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v>
      </c>
      <c r="AN325" t="str">
        <f t="shared" ca="1" si="114"/>
        <v>{"dy":14,"sl":10}</v>
      </c>
    </row>
    <row r="326" spans="1:40">
      <c r="A326">
        <v>15</v>
      </c>
      <c r="B326">
        <v>10</v>
      </c>
      <c r="C326">
        <f t="shared" si="104"/>
        <v>1</v>
      </c>
      <c r="D326">
        <f t="shared" ca="1" si="105"/>
        <v>0.50900320558490131</v>
      </c>
      <c r="E326">
        <f t="shared" ca="1" si="105"/>
        <v>0.28122037786719112</v>
      </c>
      <c r="F326">
        <f t="shared" ca="1" si="105"/>
        <v>0.54260312139096123</v>
      </c>
      <c r="G326">
        <f t="shared" ca="1" si="105"/>
        <v>0.6044540658983204</v>
      </c>
      <c r="H326">
        <f t="shared" ca="1" si="105"/>
        <v>0.94480745087116003</v>
      </c>
      <c r="I326">
        <f t="shared" ca="1" si="105"/>
        <v>0.32125198129236265</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v>
      </c>
      <c r="AN326" t="str">
        <f t="shared" ca="1" si="114"/>
        <v>{"dy":15,"sl":10}</v>
      </c>
    </row>
    <row r="327" spans="1:40">
      <c r="A327">
        <v>16</v>
      </c>
      <c r="B327">
        <v>10</v>
      </c>
      <c r="C327">
        <f t="shared" si="104"/>
        <v>1</v>
      </c>
      <c r="D327">
        <f t="shared" ca="1" si="105"/>
        <v>0.68675904592099646</v>
      </c>
      <c r="E327">
        <f t="shared" ca="1" si="105"/>
        <v>0.98853949417989617</v>
      </c>
      <c r="F327">
        <f t="shared" ca="1" si="105"/>
        <v>0.83821353672377952</v>
      </c>
      <c r="G327">
        <f t="shared" ca="1" si="105"/>
        <v>0.91157206815134539</v>
      </c>
      <c r="H327">
        <f t="shared" ca="1" si="105"/>
        <v>1.0872316002672688E-2</v>
      </c>
      <c r="I327">
        <f t="shared" ca="1" si="105"/>
        <v>0.52625070600451551</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v>
      </c>
      <c r="AN327" t="str">
        <f t="shared" ca="1" si="114"/>
        <v>{"dy":16,"sl":10}</v>
      </c>
    </row>
    <row r="328" spans="1:40">
      <c r="A328">
        <v>17</v>
      </c>
      <c r="B328">
        <v>10</v>
      </c>
      <c r="C328">
        <f t="shared" si="104"/>
        <v>1</v>
      </c>
      <c r="D328">
        <f t="shared" ca="1" si="105"/>
        <v>0.40599891173037173</v>
      </c>
      <c r="E328">
        <f t="shared" ca="1" si="105"/>
        <v>0.56320173893115699</v>
      </c>
      <c r="F328">
        <f t="shared" ca="1" si="105"/>
        <v>0.84729536474788314</v>
      </c>
      <c r="G328">
        <f t="shared" ca="1" si="105"/>
        <v>0.73803681194319692</v>
      </c>
      <c r="H328">
        <f t="shared" ca="1" si="105"/>
        <v>0.38005702250637508</v>
      </c>
      <c r="I328">
        <f t="shared" ca="1" si="105"/>
        <v>0.79696598479082892</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v>
      </c>
      <c r="AN328" t="str">
        <f t="shared" ca="1" si="114"/>
        <v>{"dy":17,"sl":10}</v>
      </c>
    </row>
    <row r="329" spans="1:40">
      <c r="A329">
        <v>18</v>
      </c>
      <c r="B329">
        <v>10</v>
      </c>
      <c r="C329">
        <f t="shared" si="104"/>
        <v>1</v>
      </c>
      <c r="D329">
        <f t="shared" ca="1" si="105"/>
        <v>0.75699675484927265</v>
      </c>
      <c r="E329">
        <f t="shared" ca="1" si="105"/>
        <v>0.93189026314303425</v>
      </c>
      <c r="F329">
        <f t="shared" ca="1" si="105"/>
        <v>0.11546847770528479</v>
      </c>
      <c r="G329">
        <f t="shared" ca="1" si="105"/>
        <v>0.60084922860825185</v>
      </c>
      <c r="H329">
        <f t="shared" ca="1" si="105"/>
        <v>0.76243278244331536</v>
      </c>
      <c r="I329">
        <f t="shared" ca="1" si="105"/>
        <v>0.21198089441639256</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v>
      </c>
      <c r="AN329" t="str">
        <f t="shared" ca="1" si="114"/>
        <v>{"dy":18,"sl":10}</v>
      </c>
    </row>
    <row r="330" spans="1:40">
      <c r="A330">
        <v>19</v>
      </c>
      <c r="B330">
        <v>10</v>
      </c>
      <c r="C330">
        <f t="shared" si="104"/>
        <v>1</v>
      </c>
      <c r="D330">
        <f t="shared" ca="1" si="105"/>
        <v>0.84659762796406135</v>
      </c>
      <c r="E330">
        <f t="shared" ca="1" si="105"/>
        <v>0.96613941376261026</v>
      </c>
      <c r="F330">
        <f t="shared" ca="1" si="105"/>
        <v>0.93607898904115761</v>
      </c>
      <c r="G330">
        <f t="shared" ca="1" si="105"/>
        <v>0.72991444215674284</v>
      </c>
      <c r="H330">
        <f t="shared" ca="1" si="105"/>
        <v>0.31910125538893575</v>
      </c>
      <c r="I330">
        <f t="shared" ca="1" si="105"/>
        <v>0.47632650483549099</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v>
      </c>
      <c r="AN330" t="str">
        <f t="shared" ca="1" si="114"/>
        <v>{"dy":19,"sl":10}</v>
      </c>
    </row>
    <row r="331" spans="1:40">
      <c r="A331">
        <v>20</v>
      </c>
      <c r="B331">
        <v>10</v>
      </c>
      <c r="C331">
        <f t="shared" si="104"/>
        <v>1</v>
      </c>
      <c r="D331">
        <f t="shared" ca="1" si="105"/>
        <v>0.85267205295536819</v>
      </c>
      <c r="E331">
        <f t="shared" ca="1" si="105"/>
        <v>0.31286333252848586</v>
      </c>
      <c r="F331">
        <f t="shared" ca="1" si="105"/>
        <v>0.9350215360850298</v>
      </c>
      <c r="G331">
        <f t="shared" ca="1" si="105"/>
        <v>0.35683872137775885</v>
      </c>
      <c r="H331">
        <f t="shared" ca="1" si="105"/>
        <v>0.70347555177656806</v>
      </c>
      <c r="I331">
        <f t="shared" ca="1" si="105"/>
        <v>0.49204939778099166</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v>
      </c>
      <c r="AN331" t="str">
        <f t="shared" ca="1" si="114"/>
        <v>{"dy":20,"sl":10}</v>
      </c>
    </row>
    <row r="332" spans="1:40">
      <c r="A332">
        <v>21</v>
      </c>
      <c r="B332">
        <v>10</v>
      </c>
      <c r="C332">
        <f t="shared" si="104"/>
        <v>1</v>
      </c>
      <c r="D332">
        <f t="shared" ref="D332:I341" ca="1" si="115">RAND()</f>
        <v>0.47008147765060271</v>
      </c>
      <c r="E332">
        <f t="shared" ca="1" si="115"/>
        <v>0.59074150579235585</v>
      </c>
      <c r="F332">
        <f t="shared" ca="1" si="115"/>
        <v>0.91063385922517404</v>
      </c>
      <c r="G332">
        <f t="shared" ca="1" si="115"/>
        <v>0.79054847831252806</v>
      </c>
      <c r="H332">
        <f t="shared" ca="1" si="115"/>
        <v>0.496344209819926</v>
      </c>
      <c r="I332">
        <f t="shared" ca="1" si="115"/>
        <v>0.5345950879468977</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v>
      </c>
      <c r="AN332" t="str">
        <f t="shared" ca="1" si="114"/>
        <v>{"dy":21,"sl":10}</v>
      </c>
    </row>
    <row r="333" spans="1:40">
      <c r="A333">
        <v>22</v>
      </c>
      <c r="B333">
        <v>10</v>
      </c>
      <c r="C333">
        <f t="shared" si="104"/>
        <v>1</v>
      </c>
      <c r="D333">
        <f t="shared" ca="1" si="115"/>
        <v>0.86939521461171787</v>
      </c>
      <c r="E333">
        <f t="shared" ca="1" si="115"/>
        <v>0.42229322461360275</v>
      </c>
      <c r="F333">
        <f t="shared" ca="1" si="115"/>
        <v>0.59265347301948856</v>
      </c>
      <c r="G333">
        <f t="shared" ca="1" si="115"/>
        <v>0.1949599873399166</v>
      </c>
      <c r="H333">
        <f t="shared" ca="1" si="115"/>
        <v>0.51530817960455921</v>
      </c>
      <c r="I333">
        <f t="shared" ca="1" si="115"/>
        <v>0.82970751024560452</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v>
      </c>
      <c r="AN333" t="str">
        <f t="shared" ca="1" si="114"/>
        <v>{"dy":22,"sl":10}</v>
      </c>
    </row>
    <row r="334" spans="1:40">
      <c r="A334">
        <v>23</v>
      </c>
      <c r="B334">
        <v>10</v>
      </c>
      <c r="C334">
        <f t="shared" si="104"/>
        <v>1</v>
      </c>
      <c r="D334">
        <f t="shared" ca="1" si="115"/>
        <v>0.63261923644619367</v>
      </c>
      <c r="E334">
        <f t="shared" ca="1" si="115"/>
        <v>0.68927355509979238</v>
      </c>
      <c r="F334">
        <f t="shared" ca="1" si="115"/>
        <v>0.39145522807676247</v>
      </c>
      <c r="G334">
        <f t="shared" ca="1" si="115"/>
        <v>0.77359344493681681</v>
      </c>
      <c r="H334">
        <f t="shared" ca="1" si="115"/>
        <v>0.34203039652570477</v>
      </c>
      <c r="I334">
        <f t="shared" ca="1" si="115"/>
        <v>0.605242295686377</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v>
      </c>
      <c r="AN334" t="str">
        <f t="shared" ca="1" si="114"/>
        <v>{"dy":23,"sl":10}</v>
      </c>
    </row>
    <row r="335" spans="1:40">
      <c r="A335">
        <v>24</v>
      </c>
      <c r="B335">
        <v>10</v>
      </c>
      <c r="C335">
        <f t="shared" si="104"/>
        <v>1</v>
      </c>
      <c r="D335">
        <f t="shared" ca="1" si="115"/>
        <v>0.19893481061634932</v>
      </c>
      <c r="E335">
        <f t="shared" ca="1" si="115"/>
        <v>0.88016418557834664</v>
      </c>
      <c r="F335">
        <f t="shared" ca="1" si="115"/>
        <v>0.81581158099710627</v>
      </c>
      <c r="G335">
        <f t="shared" ca="1" si="115"/>
        <v>0.63638741282966571</v>
      </c>
      <c r="H335">
        <f t="shared" ca="1" si="115"/>
        <v>0.42891388092116089</v>
      </c>
      <c r="I335">
        <f t="shared" ca="1" si="115"/>
        <v>0.31026031740890903</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v>
      </c>
      <c r="AN335" t="str">
        <f t="shared" ca="1" si="114"/>
        <v>{"dy":24,"sl":10}</v>
      </c>
    </row>
    <row r="336" spans="1:40">
      <c r="A336">
        <v>25</v>
      </c>
      <c r="B336">
        <v>10</v>
      </c>
      <c r="C336">
        <f t="shared" si="104"/>
        <v>1</v>
      </c>
      <c r="D336">
        <f t="shared" ca="1" si="115"/>
        <v>0.49224731476318639</v>
      </c>
      <c r="E336">
        <f t="shared" ca="1" si="115"/>
        <v>0.12116094799141552</v>
      </c>
      <c r="F336">
        <f t="shared" ca="1" si="115"/>
        <v>8.8162238551928618E-2</v>
      </c>
      <c r="G336">
        <f t="shared" ca="1" si="115"/>
        <v>0.3212943871327405</v>
      </c>
      <c r="H336">
        <f t="shared" ca="1" si="115"/>
        <v>0.26890630656760428</v>
      </c>
      <c r="I336">
        <f t="shared" ca="1" si="115"/>
        <v>0.39363250807393158</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v>
      </c>
      <c r="AN336" t="str">
        <f t="shared" ca="1" si="114"/>
        <v>{"dy":25,"sl":10}</v>
      </c>
    </row>
    <row r="337" spans="1:40">
      <c r="A337">
        <v>26</v>
      </c>
      <c r="B337">
        <v>10</v>
      </c>
      <c r="C337">
        <f t="shared" si="104"/>
        <v>1</v>
      </c>
      <c r="D337">
        <f t="shared" ca="1" si="115"/>
        <v>0.73682625941654178</v>
      </c>
      <c r="E337">
        <f t="shared" ca="1" si="115"/>
        <v>0.12206893774196137</v>
      </c>
      <c r="F337">
        <f t="shared" ca="1" si="115"/>
        <v>0.68241453743944103</v>
      </c>
      <c r="G337">
        <f t="shared" ca="1" si="115"/>
        <v>0.84100186539154798</v>
      </c>
      <c r="H337">
        <f t="shared" ca="1" si="115"/>
        <v>0.60049546470229176</v>
      </c>
      <c r="I337">
        <f t="shared" ca="1" si="115"/>
        <v>0.13545691369343504</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v>
      </c>
      <c r="AN337" t="str">
        <f t="shared" ca="1" si="114"/>
        <v>{"dy":26,"sl":10}</v>
      </c>
    </row>
    <row r="338" spans="1:40">
      <c r="A338">
        <v>27</v>
      </c>
      <c r="B338">
        <v>10</v>
      </c>
      <c r="C338">
        <f t="shared" si="104"/>
        <v>1</v>
      </c>
      <c r="D338">
        <f t="shared" ca="1" si="115"/>
        <v>0.20910620157624971</v>
      </c>
      <c r="E338">
        <f t="shared" ca="1" si="115"/>
        <v>0.90392045195425208</v>
      </c>
      <c r="F338">
        <f t="shared" ca="1" si="115"/>
        <v>0.32972039523927132</v>
      </c>
      <c r="G338">
        <f t="shared" ca="1" si="115"/>
        <v>0.81035451724604468</v>
      </c>
      <c r="H338">
        <f t="shared" ca="1" si="115"/>
        <v>0.29142371736041439</v>
      </c>
      <c r="I338">
        <f t="shared" ca="1" si="115"/>
        <v>0.47413492765294474</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v>
      </c>
      <c r="AN338" t="str">
        <f t="shared" ca="1" si="114"/>
        <v>{"dy":27,"sl":10}</v>
      </c>
    </row>
    <row r="339" spans="1:40">
      <c r="A339">
        <v>28</v>
      </c>
      <c r="B339">
        <v>10</v>
      </c>
      <c r="C339">
        <f t="shared" si="104"/>
        <v>1</v>
      </c>
      <c r="D339">
        <f t="shared" ca="1" si="115"/>
        <v>0.3172114023739705</v>
      </c>
      <c r="E339">
        <f t="shared" ca="1" si="115"/>
        <v>0.97011063901555938</v>
      </c>
      <c r="F339">
        <f t="shared" ca="1" si="115"/>
        <v>0.74522263364568775</v>
      </c>
      <c r="G339">
        <f t="shared" ca="1" si="115"/>
        <v>0.92843386219838708</v>
      </c>
      <c r="H339">
        <f t="shared" ca="1" si="115"/>
        <v>0.83553006866814694</v>
      </c>
      <c r="I339">
        <f t="shared" ca="1" si="115"/>
        <v>0.58225691006855662</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v>
      </c>
      <c r="AN339" t="str">
        <f t="shared" ca="1" si="114"/>
        <v>{"dy":28,"sl":10}</v>
      </c>
    </row>
    <row r="340" spans="1:40">
      <c r="A340">
        <v>29</v>
      </c>
      <c r="B340">
        <v>10</v>
      </c>
      <c r="C340">
        <f t="shared" si="104"/>
        <v>1</v>
      </c>
      <c r="D340">
        <f t="shared" ca="1" si="115"/>
        <v>0.4102415498096631</v>
      </c>
      <c r="E340">
        <f t="shared" ca="1" si="115"/>
        <v>4.0057521592295475E-2</v>
      </c>
      <c r="F340">
        <f t="shared" ca="1" si="115"/>
        <v>0.79499983328879831</v>
      </c>
      <c r="G340">
        <f t="shared" ca="1" si="115"/>
        <v>5.4560941521746398E-2</v>
      </c>
      <c r="H340">
        <f t="shared" ca="1" si="115"/>
        <v>0.19707969105208323</v>
      </c>
      <c r="I340">
        <f t="shared" ca="1" si="115"/>
        <v>0.57160224231032275</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v>
      </c>
      <c r="AN340" t="str">
        <f t="shared" ca="1" si="114"/>
        <v>{"dy":29,"sl":10}</v>
      </c>
    </row>
    <row r="341" spans="1:40">
      <c r="A341">
        <v>30</v>
      </c>
      <c r="B341">
        <v>10</v>
      </c>
      <c r="C341">
        <f t="shared" si="104"/>
        <v>1</v>
      </c>
      <c r="D341">
        <f t="shared" ca="1" si="115"/>
        <v>0.3025261596715455</v>
      </c>
      <c r="E341">
        <f t="shared" ca="1" si="115"/>
        <v>0.93570417768739433</v>
      </c>
      <c r="F341">
        <f t="shared" ca="1" si="115"/>
        <v>0.15210770231118287</v>
      </c>
      <c r="G341">
        <f t="shared" ca="1" si="115"/>
        <v>0.86174575336113568</v>
      </c>
      <c r="H341">
        <f t="shared" ca="1" si="115"/>
        <v>0.19979599433931328</v>
      </c>
      <c r="I341">
        <f t="shared" ca="1" si="115"/>
        <v>7.0651960770182987E-2</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0.77777334881312121</v>
      </c>
      <c r="E342">
        <f t="shared" ca="1" si="116"/>
        <v>0.80885395272025129</v>
      </c>
      <c r="F342">
        <f t="shared" ca="1" si="116"/>
        <v>0.71363833273573185</v>
      </c>
      <c r="G342">
        <f t="shared" ca="1" si="116"/>
        <v>0.33740335557239542</v>
      </c>
      <c r="H342">
        <f t="shared" ca="1" si="116"/>
        <v>0.65894762060951118</v>
      </c>
      <c r="I342">
        <f t="shared" ca="1" si="116"/>
        <v>0.58832792858243177</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0.23294263741397025</v>
      </c>
      <c r="E343">
        <f t="shared" ca="1" si="116"/>
        <v>0.39592222250596842</v>
      </c>
      <c r="F343">
        <f t="shared" ca="1" si="116"/>
        <v>3.1623179668517021E-2</v>
      </c>
      <c r="G343">
        <f t="shared" ca="1" si="116"/>
        <v>0.23736411005129054</v>
      </c>
      <c r="H343">
        <f t="shared" ca="1" si="116"/>
        <v>0.98536957962100047</v>
      </c>
      <c r="I343">
        <f t="shared" ca="1" si="116"/>
        <v>0.14167037719396647</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v>
      </c>
      <c r="AN343" t="str">
        <f t="shared" ca="1" si="114"/>
        <v>{"dy":1,"sl":11}</v>
      </c>
    </row>
    <row r="344" spans="1:40">
      <c r="A344">
        <v>2</v>
      </c>
      <c r="B344">
        <v>11</v>
      </c>
      <c r="C344">
        <f t="shared" si="104"/>
        <v>2</v>
      </c>
      <c r="D344">
        <f t="shared" ca="1" si="116"/>
        <v>0.6800397086046871</v>
      </c>
      <c r="E344">
        <f t="shared" ca="1" si="116"/>
        <v>0.29049749538314118</v>
      </c>
      <c r="F344">
        <f t="shared" ca="1" si="116"/>
        <v>0.56543890532638197</v>
      </c>
      <c r="G344">
        <f t="shared" ca="1" si="116"/>
        <v>8.7995777455836977E-2</v>
      </c>
      <c r="H344">
        <f t="shared" ca="1" si="116"/>
        <v>0.88259569465437604</v>
      </c>
      <c r="I344">
        <f t="shared" ca="1" si="116"/>
        <v>0.83372011675470548</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v>
      </c>
      <c r="AN344" t="str">
        <f t="shared" ca="1" si="114"/>
        <v>{"dy":2,"sl":11}</v>
      </c>
    </row>
    <row r="345" spans="1:40">
      <c r="A345">
        <v>3</v>
      </c>
      <c r="B345">
        <v>11</v>
      </c>
      <c r="C345">
        <f t="shared" si="104"/>
        <v>2</v>
      </c>
      <c r="D345">
        <f t="shared" ca="1" si="116"/>
        <v>0.12289499003238413</v>
      </c>
      <c r="E345">
        <f t="shared" ca="1" si="116"/>
        <v>0.12966186380836975</v>
      </c>
      <c r="F345">
        <f t="shared" ca="1" si="116"/>
        <v>0.22143288528639338</v>
      </c>
      <c r="G345">
        <f t="shared" ca="1" si="116"/>
        <v>0.86930905769600586</v>
      </c>
      <c r="H345">
        <f t="shared" ca="1" si="116"/>
        <v>0.35125153893769734</v>
      </c>
      <c r="I345">
        <f t="shared" ca="1" si="116"/>
        <v>0.82274304116612162</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fp</v>
      </c>
      <c r="AB345" t="s">
        <v>86</v>
      </c>
      <c r="AC345" t="s">
        <v>316</v>
      </c>
      <c r="AD345">
        <v>75</v>
      </c>
      <c r="AE345" t="s">
        <v>130</v>
      </c>
      <c r="AF345">
        <v>172</v>
      </c>
      <c r="AG345">
        <v>49</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닉스</v>
      </c>
      <c r="AL345">
        <v>1</v>
      </c>
      <c r="AM34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v>
      </c>
      <c r="AN345" t="str">
        <f t="shared" ca="1" si="114"/>
        <v>{"dy":3,"sl":11,"tp":"fp","vl":"Actor1109","cn":75,"pt":"DI","pp":172,"pr":49}</v>
      </c>
    </row>
    <row r="346" spans="1:40">
      <c r="A346">
        <v>4</v>
      </c>
      <c r="B346">
        <v>11</v>
      </c>
      <c r="C346">
        <f t="shared" si="104"/>
        <v>2</v>
      </c>
      <c r="D346">
        <f t="shared" ca="1" si="116"/>
        <v>0.93963907453106665</v>
      </c>
      <c r="E346">
        <f t="shared" ca="1" si="116"/>
        <v>0.86303082456796743</v>
      </c>
      <c r="F346">
        <f t="shared" ca="1" si="116"/>
        <v>0.330948333358969</v>
      </c>
      <c r="G346">
        <f t="shared" ca="1" si="116"/>
        <v>0.93973459185667318</v>
      </c>
      <c r="H346">
        <f t="shared" ca="1" si="116"/>
        <v>0.86452233553780133</v>
      </c>
      <c r="I346">
        <f t="shared" ca="1" si="116"/>
        <v>0.26224186652364501</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fp</v>
      </c>
      <c r="AB346" t="s">
        <v>86</v>
      </c>
      <c r="AC346" t="s">
        <v>316</v>
      </c>
      <c r="AD346">
        <v>75</v>
      </c>
      <c r="AE346" t="s">
        <v>130</v>
      </c>
      <c r="AF346">
        <v>172</v>
      </c>
      <c r="AG346">
        <v>49</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닉스</v>
      </c>
      <c r="AL346">
        <v>1</v>
      </c>
      <c r="AM34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v>
      </c>
      <c r="AN346" t="str">
        <f t="shared" ca="1" si="114"/>
        <v>{"dy":4,"sl":11,"tp":"fp","vl":"Actor1109","cn":75,"pt":"DI","pp":172,"pr":49}</v>
      </c>
    </row>
    <row r="347" spans="1:40">
      <c r="A347">
        <v>5</v>
      </c>
      <c r="B347">
        <v>11</v>
      </c>
      <c r="C347">
        <f t="shared" si="104"/>
        <v>2</v>
      </c>
      <c r="D347">
        <f t="shared" ca="1" si="116"/>
        <v>0.39156144885413746</v>
      </c>
      <c r="E347">
        <f t="shared" ca="1" si="116"/>
        <v>0.38390509454463806</v>
      </c>
      <c r="F347">
        <f t="shared" ca="1" si="116"/>
        <v>0.61350488368091394</v>
      </c>
      <c r="G347">
        <f t="shared" ca="1" si="116"/>
        <v>0.42366468908879351</v>
      </c>
      <c r="H347">
        <f t="shared" ca="1" si="116"/>
        <v>0.77914050704035154</v>
      </c>
      <c r="I347">
        <f t="shared" ca="1" si="116"/>
        <v>8.169489291716503E-2</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v>
      </c>
      <c r="AN347" t="str">
        <f t="shared" ca="1" si="114"/>
        <v>{"dy":5,"sl":11}</v>
      </c>
    </row>
    <row r="348" spans="1:40">
      <c r="A348">
        <v>6</v>
      </c>
      <c r="B348">
        <v>11</v>
      </c>
      <c r="C348">
        <f t="shared" si="104"/>
        <v>2</v>
      </c>
      <c r="D348">
        <f t="shared" ca="1" si="116"/>
        <v>0.63514568511998448</v>
      </c>
      <c r="E348">
        <f t="shared" ca="1" si="116"/>
        <v>0.56097284011848947</v>
      </c>
      <c r="F348">
        <f t="shared" ca="1" si="116"/>
        <v>0.7556300087840363</v>
      </c>
      <c r="G348">
        <f t="shared" ca="1" si="116"/>
        <v>0.10027521680202278</v>
      </c>
      <c r="H348">
        <f t="shared" ca="1" si="116"/>
        <v>0.70652367838205965</v>
      </c>
      <c r="I348">
        <f t="shared" ca="1" si="116"/>
        <v>0.59093791285656716</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v>
      </c>
      <c r="AN348" t="str">
        <f t="shared" ca="1" si="114"/>
        <v>{"dy":6,"sl":11}</v>
      </c>
    </row>
    <row r="349" spans="1:40">
      <c r="A349">
        <v>7</v>
      </c>
      <c r="B349">
        <v>11</v>
      </c>
      <c r="C349">
        <f t="shared" si="104"/>
        <v>2</v>
      </c>
      <c r="D349">
        <f t="shared" ca="1" si="116"/>
        <v>0.70912560076024722</v>
      </c>
      <c r="E349">
        <f t="shared" ca="1" si="116"/>
        <v>0.48779367338529023</v>
      </c>
      <c r="F349">
        <f t="shared" ca="1" si="116"/>
        <v>0.39387244647696318</v>
      </c>
      <c r="G349">
        <f t="shared" ca="1" si="116"/>
        <v>0.95413632034210027</v>
      </c>
      <c r="H349">
        <f t="shared" ca="1" si="116"/>
        <v>0.42591139404485501</v>
      </c>
      <c r="I349">
        <f t="shared" ca="1" si="116"/>
        <v>0.29460188470308113</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v>
      </c>
      <c r="AN349" t="str">
        <f t="shared" ca="1" si="114"/>
        <v>{"dy":7,"sl":11}</v>
      </c>
    </row>
    <row r="350" spans="1:40">
      <c r="A350">
        <v>8</v>
      </c>
      <c r="B350">
        <v>11</v>
      </c>
      <c r="C350">
        <f t="shared" si="104"/>
        <v>2</v>
      </c>
      <c r="D350">
        <f t="shared" ca="1" si="116"/>
        <v>0.25154589502812674</v>
      </c>
      <c r="E350">
        <f t="shared" ca="1" si="116"/>
        <v>0.14595700372733589</v>
      </c>
      <c r="F350">
        <f t="shared" ca="1" si="116"/>
        <v>1.0377051316220576E-2</v>
      </c>
      <c r="G350">
        <f t="shared" ca="1" si="116"/>
        <v>7.27061141695029E-2</v>
      </c>
      <c r="H350">
        <f t="shared" ca="1" si="116"/>
        <v>0.25604967213789287</v>
      </c>
      <c r="I350">
        <f t="shared" ca="1" si="116"/>
        <v>0.80386746304921841</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v>
      </c>
      <c r="AN350" t="str">
        <f t="shared" ca="1" si="114"/>
        <v>{"dy":8,"sl":11}</v>
      </c>
    </row>
    <row r="351" spans="1:40">
      <c r="A351">
        <v>9</v>
      </c>
      <c r="B351">
        <v>11</v>
      </c>
      <c r="C351">
        <f t="shared" si="104"/>
        <v>2</v>
      </c>
      <c r="D351">
        <f t="shared" ca="1" si="116"/>
        <v>0.40584606851898664</v>
      </c>
      <c r="E351">
        <f t="shared" ca="1" si="116"/>
        <v>0.655992374895352</v>
      </c>
      <c r="F351">
        <f t="shared" ca="1" si="116"/>
        <v>0.67080180017476498</v>
      </c>
      <c r="G351">
        <f t="shared" ca="1" si="116"/>
        <v>0.35113683764278425</v>
      </c>
      <c r="H351">
        <f t="shared" ca="1" si="116"/>
        <v>0.89563085420873789</v>
      </c>
      <c r="I351">
        <f t="shared" ca="1" si="116"/>
        <v>0.75220278223207981</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v>
      </c>
      <c r="AN351" t="str">
        <f t="shared" ca="1" si="114"/>
        <v>{"dy":9,"sl":11}</v>
      </c>
    </row>
    <row r="352" spans="1:40">
      <c r="A352">
        <v>10</v>
      </c>
      <c r="B352">
        <v>11</v>
      </c>
      <c r="C352">
        <f t="shared" si="104"/>
        <v>2</v>
      </c>
      <c r="D352">
        <f t="shared" ref="D352:I361" ca="1" si="117">RAND()</f>
        <v>0.51336586438825316</v>
      </c>
      <c r="E352">
        <f t="shared" ca="1" si="117"/>
        <v>0.74177843585492076</v>
      </c>
      <c r="F352">
        <f t="shared" ca="1" si="117"/>
        <v>5.7242301434335285E-2</v>
      </c>
      <c r="G352">
        <f t="shared" ca="1" si="117"/>
        <v>0.14908429252068889</v>
      </c>
      <c r="H352">
        <f t="shared" ca="1" si="117"/>
        <v>0.54454817547783796</v>
      </c>
      <c r="I352">
        <f t="shared" ca="1" si="117"/>
        <v>0.38786552025044518</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v>
      </c>
      <c r="AN352" t="str">
        <f t="shared" ca="1" si="114"/>
        <v>{"dy":10,"sl":11}</v>
      </c>
    </row>
    <row r="353" spans="1:40">
      <c r="A353">
        <v>11</v>
      </c>
      <c r="B353">
        <v>11</v>
      </c>
      <c r="C353">
        <f t="shared" si="104"/>
        <v>2</v>
      </c>
      <c r="D353">
        <f t="shared" ca="1" si="117"/>
        <v>0.66624425599511983</v>
      </c>
      <c r="E353">
        <f t="shared" ca="1" si="117"/>
        <v>0.73563418912023759</v>
      </c>
      <c r="F353">
        <f t="shared" ca="1" si="117"/>
        <v>0.91151352322445267</v>
      </c>
      <c r="G353">
        <f t="shared" ca="1" si="117"/>
        <v>0.80777272165951108</v>
      </c>
      <c r="H353">
        <f t="shared" ca="1" si="117"/>
        <v>5.4345926224885877E-2</v>
      </c>
      <c r="I353">
        <f t="shared" ca="1" si="117"/>
        <v>0.38410171531561421</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v>
      </c>
      <c r="AN353" t="str">
        <f t="shared" ca="1" si="114"/>
        <v>{"dy":11,"sl":11}</v>
      </c>
    </row>
    <row r="354" spans="1:40">
      <c r="A354">
        <v>12</v>
      </c>
      <c r="B354">
        <v>11</v>
      </c>
      <c r="C354">
        <f t="shared" si="104"/>
        <v>2</v>
      </c>
      <c r="D354">
        <f t="shared" ca="1" si="117"/>
        <v>0.91673084406472816</v>
      </c>
      <c r="E354">
        <f t="shared" ca="1" si="117"/>
        <v>0.44224282621120925</v>
      </c>
      <c r="F354">
        <f t="shared" ca="1" si="117"/>
        <v>0.57931991544156625</v>
      </c>
      <c r="G354">
        <f t="shared" ca="1" si="117"/>
        <v>0.71205283808295528</v>
      </c>
      <c r="H354">
        <f t="shared" ca="1" si="117"/>
        <v>0.20592075340218707</v>
      </c>
      <c r="I354">
        <f t="shared" ca="1" si="117"/>
        <v>0.43242631480618265</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v>
      </c>
      <c r="AN354" t="str">
        <f t="shared" ca="1" si="114"/>
        <v>{"dy":12,"sl":11}</v>
      </c>
    </row>
    <row r="355" spans="1:40">
      <c r="A355">
        <v>13</v>
      </c>
      <c r="B355">
        <v>11</v>
      </c>
      <c r="C355">
        <f t="shared" si="104"/>
        <v>2</v>
      </c>
      <c r="D355">
        <f t="shared" ca="1" si="117"/>
        <v>0.68527225288789595</v>
      </c>
      <c r="E355">
        <f t="shared" ca="1" si="117"/>
        <v>0.41279339253813563</v>
      </c>
      <c r="F355">
        <f t="shared" ca="1" si="117"/>
        <v>0.60656817729827373</v>
      </c>
      <c r="G355">
        <f t="shared" ca="1" si="117"/>
        <v>8.0231531382688237E-2</v>
      </c>
      <c r="H355">
        <f t="shared" ca="1" si="117"/>
        <v>0.60531097723581506</v>
      </c>
      <c r="I355">
        <f t="shared" ca="1" si="117"/>
        <v>0.71647889163469669</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v>
      </c>
      <c r="AN355" t="str">
        <f t="shared" ca="1" si="114"/>
        <v>{"dy":13,"sl":11}</v>
      </c>
    </row>
    <row r="356" spans="1:40">
      <c r="A356">
        <v>14</v>
      </c>
      <c r="B356">
        <v>11</v>
      </c>
      <c r="C356">
        <f t="shared" si="104"/>
        <v>2</v>
      </c>
      <c r="D356">
        <f t="shared" ca="1" si="117"/>
        <v>0.53845745322202665</v>
      </c>
      <c r="E356">
        <f t="shared" ca="1" si="117"/>
        <v>0.34314435042171654</v>
      </c>
      <c r="F356">
        <f t="shared" ca="1" si="117"/>
        <v>0.19647263146482796</v>
      </c>
      <c r="G356">
        <f t="shared" ca="1" si="117"/>
        <v>0.4341731160248119</v>
      </c>
      <c r="H356">
        <f t="shared" ca="1" si="117"/>
        <v>0.4407002427355321</v>
      </c>
      <c r="I356">
        <f t="shared" ca="1" si="117"/>
        <v>0.379043672175991</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v>
      </c>
      <c r="AN356" t="str">
        <f t="shared" ca="1" si="114"/>
        <v>{"dy":14,"sl":11}</v>
      </c>
    </row>
    <row r="357" spans="1:40">
      <c r="A357">
        <v>15</v>
      </c>
      <c r="B357">
        <v>11</v>
      </c>
      <c r="C357">
        <f t="shared" si="104"/>
        <v>2</v>
      </c>
      <c r="D357">
        <f t="shared" ca="1" si="117"/>
        <v>0.97851648140394121</v>
      </c>
      <c r="E357">
        <f t="shared" ca="1" si="117"/>
        <v>8.1623563286370104E-2</v>
      </c>
      <c r="F357">
        <f t="shared" ca="1" si="117"/>
        <v>0.94231752787252443</v>
      </c>
      <c r="G357">
        <f t="shared" ca="1" si="117"/>
        <v>0.38430716877773907</v>
      </c>
      <c r="H357">
        <f t="shared" ca="1" si="117"/>
        <v>0.23174485208454731</v>
      </c>
      <c r="I357">
        <f t="shared" ca="1" si="117"/>
        <v>0.61754795125868711</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v>
      </c>
      <c r="AN357" t="str">
        <f t="shared" ca="1" si="114"/>
        <v>{"dy":15,"sl":11}</v>
      </c>
    </row>
    <row r="358" spans="1:40">
      <c r="A358">
        <v>16</v>
      </c>
      <c r="B358">
        <v>11</v>
      </c>
      <c r="C358">
        <f t="shared" si="104"/>
        <v>2</v>
      </c>
      <c r="D358">
        <f t="shared" ca="1" si="117"/>
        <v>0.33856545703289254</v>
      </c>
      <c r="E358">
        <f t="shared" ca="1" si="117"/>
        <v>9.8806394632072192E-2</v>
      </c>
      <c r="F358">
        <f t="shared" ca="1" si="117"/>
        <v>0.58095793118841021</v>
      </c>
      <c r="G358">
        <f t="shared" ca="1" si="117"/>
        <v>0.18267541424278833</v>
      </c>
      <c r="H358">
        <f t="shared" ca="1" si="117"/>
        <v>0.3145978976168432</v>
      </c>
      <c r="I358">
        <f t="shared" ca="1" si="117"/>
        <v>4.7100853088444583E-2</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v>
      </c>
      <c r="AN358" t="str">
        <f t="shared" ca="1" si="114"/>
        <v>{"dy":16,"sl":11}</v>
      </c>
    </row>
    <row r="359" spans="1:40">
      <c r="A359">
        <v>17</v>
      </c>
      <c r="B359">
        <v>11</v>
      </c>
      <c r="C359">
        <f t="shared" si="104"/>
        <v>2</v>
      </c>
      <c r="D359">
        <f t="shared" ca="1" si="117"/>
        <v>0.26577528187513089</v>
      </c>
      <c r="E359">
        <f t="shared" ca="1" si="117"/>
        <v>0.71544818295686829</v>
      </c>
      <c r="F359">
        <f t="shared" ca="1" si="117"/>
        <v>0.84549303742885795</v>
      </c>
      <c r="G359">
        <f t="shared" ca="1" si="117"/>
        <v>0.12810758260031796</v>
      </c>
      <c r="H359">
        <f t="shared" ca="1" si="117"/>
        <v>0.49830250260155917</v>
      </c>
      <c r="I359">
        <f t="shared" ca="1" si="117"/>
        <v>0.10692887021212871</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v>
      </c>
      <c r="AN359" t="str">
        <f t="shared" ca="1" si="114"/>
        <v>{"dy":17,"sl":11}</v>
      </c>
    </row>
    <row r="360" spans="1:40">
      <c r="A360">
        <v>18</v>
      </c>
      <c r="B360">
        <v>11</v>
      </c>
      <c r="C360">
        <f t="shared" si="104"/>
        <v>2</v>
      </c>
      <c r="D360">
        <f t="shared" ca="1" si="117"/>
        <v>0.587656523781378</v>
      </c>
      <c r="E360">
        <f t="shared" ca="1" si="117"/>
        <v>3.6187077453615712E-2</v>
      </c>
      <c r="F360">
        <f t="shared" ca="1" si="117"/>
        <v>0.68054568462800891</v>
      </c>
      <c r="G360">
        <f t="shared" ca="1" si="117"/>
        <v>3.1856987705274453E-2</v>
      </c>
      <c r="H360">
        <f t="shared" ca="1" si="117"/>
        <v>0.5365224895609001</v>
      </c>
      <c r="I360">
        <f t="shared" ca="1" si="117"/>
        <v>0.40198768165572174</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v>
      </c>
      <c r="AN360" t="str">
        <f t="shared" ca="1" si="114"/>
        <v>{"dy":18,"sl":11}</v>
      </c>
    </row>
    <row r="361" spans="1:40">
      <c r="A361">
        <v>19</v>
      </c>
      <c r="B361">
        <v>11</v>
      </c>
      <c r="C361">
        <f t="shared" si="104"/>
        <v>2</v>
      </c>
      <c r="D361">
        <f t="shared" ca="1" si="117"/>
        <v>0.48441319640884717</v>
      </c>
      <c r="E361">
        <f t="shared" ca="1" si="117"/>
        <v>0.97509007717578411</v>
      </c>
      <c r="F361">
        <f t="shared" ca="1" si="117"/>
        <v>0.63778823486474878</v>
      </c>
      <c r="G361">
        <f t="shared" ca="1" si="117"/>
        <v>0.42296123052641754</v>
      </c>
      <c r="H361">
        <f t="shared" ca="1" si="117"/>
        <v>0.40700666124542195</v>
      </c>
      <c r="I361">
        <f t="shared" ca="1" si="117"/>
        <v>0.63009801938492893</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v>
      </c>
      <c r="AN361" t="str">
        <f t="shared" ca="1" si="114"/>
        <v>{"dy":19,"sl":11}</v>
      </c>
    </row>
    <row r="362" spans="1:40">
      <c r="A362">
        <v>20</v>
      </c>
      <c r="B362">
        <v>11</v>
      </c>
      <c r="C362">
        <f t="shared" si="104"/>
        <v>2</v>
      </c>
      <c r="D362">
        <f t="shared" ref="D362:I373" ca="1" si="118">RAND()</f>
        <v>8.8223575131881393E-2</v>
      </c>
      <c r="E362">
        <f t="shared" ca="1" si="118"/>
        <v>0.24732636917674955</v>
      </c>
      <c r="F362">
        <f t="shared" ca="1" si="118"/>
        <v>0.60263738820041535</v>
      </c>
      <c r="G362">
        <f t="shared" ca="1" si="118"/>
        <v>0.92368693076825625</v>
      </c>
      <c r="H362">
        <f t="shared" ca="1" si="118"/>
        <v>0.30745908124092314</v>
      </c>
      <c r="I362">
        <f t="shared" ca="1" si="118"/>
        <v>0.4656259436194049</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v>
      </c>
      <c r="AN362" t="str">
        <f t="shared" ca="1" si="114"/>
        <v>{"dy":20,"sl":11}</v>
      </c>
    </row>
    <row r="363" spans="1:40">
      <c r="A363">
        <v>21</v>
      </c>
      <c r="B363">
        <v>11</v>
      </c>
      <c r="C363">
        <f t="shared" si="104"/>
        <v>2</v>
      </c>
      <c r="D363">
        <f t="shared" ca="1" si="118"/>
        <v>0.92422850515429944</v>
      </c>
      <c r="E363">
        <f t="shared" ca="1" si="118"/>
        <v>0.65181126749994978</v>
      </c>
      <c r="F363">
        <f t="shared" ca="1" si="118"/>
        <v>0.22669558389278011</v>
      </c>
      <c r="G363">
        <f t="shared" ca="1" si="118"/>
        <v>0.68993336841594288</v>
      </c>
      <c r="H363">
        <f t="shared" ca="1" si="118"/>
        <v>0.87415635086419707</v>
      </c>
      <c r="I363">
        <f t="shared" ca="1" si="118"/>
        <v>0.16886689184706394</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v>
      </c>
      <c r="AN363" t="str">
        <f t="shared" ca="1" si="114"/>
        <v>{"dy":21,"sl":11}</v>
      </c>
    </row>
    <row r="364" spans="1:40">
      <c r="A364">
        <v>22</v>
      </c>
      <c r="B364">
        <v>11</v>
      </c>
      <c r="C364">
        <f t="shared" si="104"/>
        <v>2</v>
      </c>
      <c r="D364">
        <f t="shared" ca="1" si="118"/>
        <v>0.4937487713087817</v>
      </c>
      <c r="E364">
        <f t="shared" ca="1" si="118"/>
        <v>0.13870692491652192</v>
      </c>
      <c r="F364">
        <f t="shared" ca="1" si="118"/>
        <v>0.95863456590360963</v>
      </c>
      <c r="G364">
        <f t="shared" ca="1" si="118"/>
        <v>7.6124505472842885E-2</v>
      </c>
      <c r="H364">
        <f t="shared" ca="1" si="118"/>
        <v>0.80475396657851284</v>
      </c>
      <c r="I364">
        <f t="shared" ca="1" si="118"/>
        <v>3.8029443121765372E-3</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v>
      </c>
      <c r="AN364" t="str">
        <f t="shared" ca="1" si="114"/>
        <v>{"dy":22,"sl":11}</v>
      </c>
    </row>
    <row r="365" spans="1:40">
      <c r="A365">
        <v>23</v>
      </c>
      <c r="B365">
        <v>11</v>
      </c>
      <c r="C365">
        <f t="shared" si="104"/>
        <v>2</v>
      </c>
      <c r="D365">
        <f t="shared" ca="1" si="118"/>
        <v>0.63350730732007943</v>
      </c>
      <c r="E365">
        <f t="shared" ca="1" si="118"/>
        <v>0.34733995184550459</v>
      </c>
      <c r="F365">
        <f t="shared" ca="1" si="118"/>
        <v>0.92664631129780417</v>
      </c>
      <c r="G365">
        <f t="shared" ca="1" si="118"/>
        <v>0.78170836016694167</v>
      </c>
      <c r="H365">
        <f t="shared" ca="1" si="118"/>
        <v>9.6876197133432096E-2</v>
      </c>
      <c r="I365">
        <f t="shared" ca="1" si="118"/>
        <v>0.15437307093778263</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v>
      </c>
      <c r="AN365" t="str">
        <f t="shared" ca="1" si="114"/>
        <v>{"dy":23,"sl":11}</v>
      </c>
    </row>
    <row r="366" spans="1:40">
      <c r="A366">
        <v>24</v>
      </c>
      <c r="B366">
        <v>11</v>
      </c>
      <c r="C366">
        <f t="shared" si="104"/>
        <v>2</v>
      </c>
      <c r="D366">
        <f t="shared" ca="1" si="118"/>
        <v>0.88348982048646751</v>
      </c>
      <c r="E366">
        <f t="shared" ca="1" si="118"/>
        <v>0.51107117244214428</v>
      </c>
      <c r="F366">
        <f t="shared" ca="1" si="118"/>
        <v>0.62319327919970047</v>
      </c>
      <c r="G366">
        <f t="shared" ca="1" si="118"/>
        <v>9.475739138879935E-2</v>
      </c>
      <c r="H366">
        <f t="shared" ca="1" si="118"/>
        <v>0.15709765840633572</v>
      </c>
      <c r="I366">
        <f t="shared" ca="1" si="118"/>
        <v>0.3055502002208641</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v>
      </c>
      <c r="AN366" t="str">
        <f t="shared" ca="1" si="114"/>
        <v>{"dy":24,"sl":11}</v>
      </c>
    </row>
    <row r="367" spans="1:40">
      <c r="A367">
        <v>25</v>
      </c>
      <c r="B367">
        <v>11</v>
      </c>
      <c r="C367">
        <f t="shared" si="104"/>
        <v>2</v>
      </c>
      <c r="D367">
        <f t="shared" ca="1" si="118"/>
        <v>0.26521195036201373</v>
      </c>
      <c r="E367">
        <f t="shared" ca="1" si="118"/>
        <v>0.90641391990386988</v>
      </c>
      <c r="F367">
        <f t="shared" ca="1" si="118"/>
        <v>0.89119633351592442</v>
      </c>
      <c r="G367">
        <f t="shared" ca="1" si="118"/>
        <v>0.93718143540590781</v>
      </c>
      <c r="H367">
        <f t="shared" ca="1" si="118"/>
        <v>0.69669397020526325</v>
      </c>
      <c r="I367">
        <f t="shared" ca="1" si="118"/>
        <v>0.20830642354261497</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dy":25,"sl":11}</v>
      </c>
      <c r="AN367" t="str">
        <f t="shared" ca="1" si="114"/>
        <v>{"dy":25,"sl":11}</v>
      </c>
    </row>
    <row r="368" spans="1:40">
      <c r="A368">
        <v>26</v>
      </c>
      <c r="B368">
        <v>11</v>
      </c>
      <c r="C368">
        <f t="shared" si="104"/>
        <v>2</v>
      </c>
      <c r="D368">
        <f t="shared" ca="1" si="118"/>
        <v>0.17512220272676471</v>
      </c>
      <c r="E368">
        <f t="shared" ca="1" si="118"/>
        <v>0.29302244848139558</v>
      </c>
      <c r="F368">
        <f t="shared" ca="1" si="118"/>
        <v>0.50061206574492834</v>
      </c>
      <c r="G368">
        <f t="shared" ca="1" si="118"/>
        <v>0.84168076479599363</v>
      </c>
      <c r="H368">
        <f t="shared" ca="1" si="118"/>
        <v>0.91632461248358776</v>
      </c>
      <c r="I368">
        <f t="shared" ca="1" si="118"/>
        <v>0.52891992257521536</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dy":25,"sl":11},{"dy":26,"sl":11}</v>
      </c>
      <c r="AN368" t="str">
        <f t="shared" ca="1" si="114"/>
        <v>{"dy":26,"sl":11}</v>
      </c>
    </row>
    <row r="369" spans="1:40">
      <c r="A369">
        <v>27</v>
      </c>
      <c r="B369">
        <v>11</v>
      </c>
      <c r="C369">
        <f t="shared" si="104"/>
        <v>2</v>
      </c>
      <c r="D369">
        <f t="shared" ca="1" si="118"/>
        <v>4.8700009072056849E-2</v>
      </c>
      <c r="E369">
        <f t="shared" ca="1" si="118"/>
        <v>0.71475762851073832</v>
      </c>
      <c r="F369">
        <f t="shared" ca="1" si="118"/>
        <v>0.96678825122843759</v>
      </c>
      <c r="G369">
        <f t="shared" ca="1" si="118"/>
        <v>0.79612622393181598</v>
      </c>
      <c r="H369">
        <f t="shared" ca="1" si="118"/>
        <v>0.37167737939929713</v>
      </c>
      <c r="I369">
        <f t="shared" ca="1" si="118"/>
        <v>0.95638861249984886</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dy":25,"sl":11},{"dy":26,"sl":11},{"dy":27,"sl":11}</v>
      </c>
      <c r="AN369" t="str">
        <f t="shared" ca="1" si="114"/>
        <v>{"dy":27,"sl":11}</v>
      </c>
    </row>
    <row r="370" spans="1:40">
      <c r="A370">
        <v>28</v>
      </c>
      <c r="B370">
        <v>11</v>
      </c>
      <c r="C370">
        <f t="shared" si="104"/>
        <v>2</v>
      </c>
      <c r="D370">
        <f t="shared" ca="1" si="118"/>
        <v>0.16802605031548767</v>
      </c>
      <c r="E370">
        <f t="shared" ca="1" si="118"/>
        <v>0.27511264391326584</v>
      </c>
      <c r="F370">
        <f t="shared" ca="1" si="118"/>
        <v>0.69951307284193176</v>
      </c>
      <c r="G370">
        <f t="shared" ca="1" si="118"/>
        <v>0.39034807757007006</v>
      </c>
      <c r="H370">
        <f t="shared" ca="1" si="118"/>
        <v>0.35703918021078884</v>
      </c>
      <c r="I370">
        <f t="shared" ca="1" si="118"/>
        <v>0.47534554964898557</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dy":25,"sl":11},{"dy":26,"sl":11},{"dy":27,"sl":11},{"dy":28,"sl":11}</v>
      </c>
      <c r="AN370" t="str">
        <f t="shared" ca="1" si="114"/>
        <v>{"dy":28,"sl":11}</v>
      </c>
    </row>
    <row r="371" spans="1:40">
      <c r="A371">
        <v>29</v>
      </c>
      <c r="B371">
        <v>11</v>
      </c>
      <c r="C371">
        <f t="shared" si="104"/>
        <v>2</v>
      </c>
      <c r="D371">
        <f t="shared" ca="1" si="118"/>
        <v>5.6661511457324121E-2</v>
      </c>
      <c r="E371">
        <f t="shared" ca="1" si="118"/>
        <v>0.31507852881414056</v>
      </c>
      <c r="F371">
        <f t="shared" ca="1" si="118"/>
        <v>0.25521109708336276</v>
      </c>
      <c r="G371">
        <f t="shared" ca="1" si="118"/>
        <v>0.5230601206955432</v>
      </c>
      <c r="H371">
        <f t="shared" ca="1" si="118"/>
        <v>0.61328905509115206</v>
      </c>
      <c r="I371">
        <f t="shared" ca="1" si="118"/>
        <v>0.60045766326933392</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dy":25,"sl":11},{"dy":26,"sl":11},{"dy":27,"sl":11},{"dy":28,"sl":11},{"dy":29,"sl":11}</v>
      </c>
      <c r="AN371" t="str">
        <f t="shared" ca="1" si="114"/>
        <v>{"dy":29,"sl":11}</v>
      </c>
    </row>
    <row r="372" spans="1:40">
      <c r="A372">
        <v>30</v>
      </c>
      <c r="B372">
        <v>11</v>
      </c>
      <c r="C372">
        <f t="shared" si="104"/>
        <v>2</v>
      </c>
      <c r="D372">
        <f t="shared" ca="1" si="118"/>
        <v>0.79368924232628979</v>
      </c>
      <c r="E372">
        <f t="shared" ca="1" si="118"/>
        <v>0.30017963534770209</v>
      </c>
      <c r="F372">
        <f t="shared" ca="1" si="118"/>
        <v>0.70894708688247576</v>
      </c>
      <c r="G372">
        <f t="shared" ca="1" si="118"/>
        <v>0.5737683028292121</v>
      </c>
      <c r="H372">
        <f t="shared" ca="1" si="118"/>
        <v>0.46808251853258298</v>
      </c>
      <c r="I372">
        <f t="shared" ca="1" si="118"/>
        <v>0.56739912157031724</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dy":25,"sl":11},{"dy":26,"sl":11},{"dy":27,"sl":11},{"dy":28,"sl":11},{"dy":29,"sl":11},{"dy":30,"sl":11}</v>
      </c>
      <c r="AN372" t="str">
        <f t="shared" ca="1" si="114"/>
        <v>{"dy":30,"sl":11}</v>
      </c>
    </row>
    <row r="373" spans="1:40">
      <c r="A373">
        <v>31</v>
      </c>
      <c r="B373">
        <v>11</v>
      </c>
      <c r="C373">
        <f t="shared" si="104"/>
        <v>2</v>
      </c>
      <c r="D373">
        <f t="shared" ca="1" si="118"/>
        <v>0.2517353019346017</v>
      </c>
      <c r="E373">
        <f t="shared" ca="1" si="118"/>
        <v>0.17275014480461315</v>
      </c>
      <c r="F373">
        <f t="shared" ca="1" si="118"/>
        <v>0.87842385763096353</v>
      </c>
      <c r="G373">
        <f t="shared" ca="1" si="118"/>
        <v>0.65279552460463441</v>
      </c>
      <c r="H373">
        <f t="shared" ca="1" si="118"/>
        <v>2.185332630944381E-2</v>
      </c>
      <c r="I373">
        <f t="shared" ca="1" si="118"/>
        <v>9.700857360796411E-2</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2021-07-02T15:48:31Z</dcterms:modified>
</cp:coreProperties>
</file>