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6CA6748-BF8C-4A47-96DD-0BABE2C6F7A7}" xr6:coauthVersionLast="45" xr6:coauthVersionMax="45" xr10:uidLastSave="{00000000-0000-0000-0000-000000000000}"/>
  <bookViews>
    <workbookView xWindow="-28920" yWindow="-120" windowWidth="29040" windowHeight="15840" xr2:uid="{4290D6C0-A698-42A0-942B-FFC3CD8D5D5C}"/>
    <workbookView xWindow="-120" yWindow="-120" windowWidth="29040" windowHeight="15840"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2591" i="1" l="1"/>
  <c r="AJ2591" i="1"/>
  <c r="AI2591" i="1"/>
  <c r="AE2591" i="1"/>
  <c r="AC2591" i="1"/>
  <c r="X2591" i="1"/>
  <c r="R2591" i="1"/>
  <c r="T2591" i="1" s="1"/>
  <c r="O2591" i="1"/>
  <c r="Q2591" i="1" s="1"/>
  <c r="N2591" i="1"/>
  <c r="J2591" i="1"/>
  <c r="D2591" i="1"/>
  <c r="C2591" i="1"/>
  <c r="AK2590" i="1"/>
  <c r="AJ2590" i="1"/>
  <c r="AI2590" i="1"/>
  <c r="AE2590" i="1"/>
  <c r="AC2590" i="1"/>
  <c r="X2590" i="1"/>
  <c r="R2590" i="1"/>
  <c r="T2590" i="1" s="1"/>
  <c r="O2590" i="1"/>
  <c r="Q2590" i="1" s="1"/>
  <c r="N2590" i="1"/>
  <c r="J2590" i="1"/>
  <c r="D2590" i="1"/>
  <c r="C2590" i="1"/>
  <c r="AK2589" i="1"/>
  <c r="AJ2589" i="1"/>
  <c r="AI2589" i="1"/>
  <c r="AE2589" i="1"/>
  <c r="AC2589" i="1"/>
  <c r="X2589" i="1"/>
  <c r="R2589" i="1"/>
  <c r="T2589" i="1" s="1"/>
  <c r="O2589" i="1"/>
  <c r="Q2589" i="1" s="1"/>
  <c r="N2589" i="1"/>
  <c r="J2589" i="1"/>
  <c r="D2589" i="1"/>
  <c r="C2589" i="1"/>
  <c r="AK2588" i="1"/>
  <c r="AJ2588" i="1"/>
  <c r="AI2588" i="1"/>
  <c r="AE2588" i="1"/>
  <c r="AC2588" i="1"/>
  <c r="X2588" i="1"/>
  <c r="R2588" i="1"/>
  <c r="T2588" i="1" s="1"/>
  <c r="O2588" i="1"/>
  <c r="Q2588" i="1" s="1"/>
  <c r="N2588" i="1"/>
  <c r="J2588" i="1"/>
  <c r="D2588" i="1"/>
  <c r="C2588" i="1"/>
  <c r="AK2587" i="1"/>
  <c r="AJ2587" i="1"/>
  <c r="AI2587" i="1"/>
  <c r="AE2587" i="1"/>
  <c r="AC2587" i="1"/>
  <c r="X2587" i="1"/>
  <c r="R2587" i="1"/>
  <c r="T2587" i="1" s="1"/>
  <c r="O2587" i="1"/>
  <c r="Q2587" i="1" s="1"/>
  <c r="N2587" i="1"/>
  <c r="J2587" i="1"/>
  <c r="D2587" i="1"/>
  <c r="C2587" i="1"/>
  <c r="AK2586" i="1"/>
  <c r="AJ2586" i="1"/>
  <c r="AI2586" i="1"/>
  <c r="AE2586" i="1"/>
  <c r="AC2586" i="1"/>
  <c r="X2586" i="1"/>
  <c r="R2586" i="1"/>
  <c r="T2586" i="1" s="1"/>
  <c r="Q2586" i="1"/>
  <c r="O2586" i="1"/>
  <c r="N2586" i="1"/>
  <c r="J2586" i="1"/>
  <c r="D2586" i="1"/>
  <c r="C2586" i="1"/>
  <c r="AK2585" i="1"/>
  <c r="AJ2585" i="1"/>
  <c r="AI2585" i="1"/>
  <c r="AE2585" i="1"/>
  <c r="AC2585" i="1"/>
  <c r="X2585" i="1"/>
  <c r="R2585" i="1"/>
  <c r="T2585" i="1" s="1"/>
  <c r="O2585" i="1"/>
  <c r="Q2585" i="1" s="1"/>
  <c r="N2585" i="1"/>
  <c r="J2585" i="1"/>
  <c r="D2585" i="1"/>
  <c r="C2585" i="1"/>
  <c r="AK2584" i="1"/>
  <c r="AJ2584" i="1"/>
  <c r="AI2584" i="1"/>
  <c r="AE2584" i="1"/>
  <c r="AC2584" i="1"/>
  <c r="X2584" i="1"/>
  <c r="R2584" i="1"/>
  <c r="T2584" i="1" s="1"/>
  <c r="O2584" i="1"/>
  <c r="Q2584" i="1" s="1"/>
  <c r="N2584" i="1"/>
  <c r="J2584" i="1"/>
  <c r="D2584" i="1"/>
  <c r="C2584" i="1"/>
  <c r="AK2583" i="1"/>
  <c r="AJ2583" i="1"/>
  <c r="AI2583" i="1"/>
  <c r="AE2583" i="1"/>
  <c r="AC2583" i="1"/>
  <c r="X2583" i="1"/>
  <c r="R2583" i="1"/>
  <c r="T2583" i="1" s="1"/>
  <c r="Q2583" i="1"/>
  <c r="O2583" i="1"/>
  <c r="N2583" i="1"/>
  <c r="J2583" i="1"/>
  <c r="D2583" i="1"/>
  <c r="C2583" i="1"/>
  <c r="AK2582" i="1"/>
  <c r="AJ2582" i="1"/>
  <c r="AI2582" i="1"/>
  <c r="AE2582" i="1"/>
  <c r="AC2582" i="1"/>
  <c r="X2582" i="1"/>
  <c r="R2582" i="1"/>
  <c r="T2582" i="1" s="1"/>
  <c r="O2582" i="1"/>
  <c r="Q2582" i="1" s="1"/>
  <c r="N2582" i="1"/>
  <c r="J2582" i="1"/>
  <c r="D2582" i="1"/>
  <c r="C2582" i="1"/>
  <c r="AK2581" i="1"/>
  <c r="AJ2581" i="1"/>
  <c r="AI2581" i="1"/>
  <c r="AE2581" i="1"/>
  <c r="AC2581" i="1"/>
  <c r="X2581" i="1"/>
  <c r="R2581" i="1"/>
  <c r="T2581" i="1" s="1"/>
  <c r="O2581" i="1"/>
  <c r="Q2581" i="1" s="1"/>
  <c r="N2581" i="1"/>
  <c r="J2581" i="1"/>
  <c r="D2581" i="1"/>
  <c r="C2581" i="1"/>
  <c r="AK2580" i="1"/>
  <c r="AJ2580" i="1"/>
  <c r="AI2580" i="1"/>
  <c r="AE2580" i="1"/>
  <c r="AC2580" i="1"/>
  <c r="X2580" i="1"/>
  <c r="R2580" i="1"/>
  <c r="T2580" i="1" s="1"/>
  <c r="O2580" i="1"/>
  <c r="Q2580" i="1" s="1"/>
  <c r="N2580" i="1"/>
  <c r="J2580" i="1"/>
  <c r="D2580" i="1"/>
  <c r="C2580" i="1"/>
  <c r="AK2579" i="1"/>
  <c r="AJ2579" i="1"/>
  <c r="AI2579" i="1"/>
  <c r="AE2579" i="1"/>
  <c r="AC2579" i="1"/>
  <c r="X2579" i="1"/>
  <c r="R2579" i="1"/>
  <c r="T2579" i="1" s="1"/>
  <c r="O2579" i="1"/>
  <c r="Q2579" i="1" s="1"/>
  <c r="N2579" i="1"/>
  <c r="J2579" i="1"/>
  <c r="D2579" i="1"/>
  <c r="C2579" i="1"/>
  <c r="AK2578" i="1"/>
  <c r="AJ2578" i="1"/>
  <c r="AI2578" i="1"/>
  <c r="AE2578" i="1"/>
  <c r="AC2578" i="1"/>
  <c r="X2578" i="1"/>
  <c r="R2578" i="1"/>
  <c r="T2578" i="1" s="1"/>
  <c r="O2578" i="1"/>
  <c r="Q2578" i="1" s="1"/>
  <c r="N2578" i="1"/>
  <c r="J2578" i="1"/>
  <c r="D2578" i="1"/>
  <c r="C2578" i="1"/>
  <c r="AK2577" i="1"/>
  <c r="AJ2577" i="1"/>
  <c r="AI2577" i="1"/>
  <c r="AE2577" i="1"/>
  <c r="AC2577" i="1"/>
  <c r="X2577" i="1"/>
  <c r="R2577" i="1"/>
  <c r="T2577" i="1" s="1"/>
  <c r="Q2577" i="1"/>
  <c r="O2577" i="1"/>
  <c r="N2577" i="1"/>
  <c r="J2577" i="1"/>
  <c r="D2577" i="1"/>
  <c r="C2577" i="1"/>
  <c r="AK2576" i="1"/>
  <c r="AJ2576" i="1"/>
  <c r="AI2576" i="1"/>
  <c r="AE2576" i="1"/>
  <c r="AC2576" i="1"/>
  <c r="X2576" i="1"/>
  <c r="R2576" i="1"/>
  <c r="T2576" i="1" s="1"/>
  <c r="O2576" i="1"/>
  <c r="Q2576" i="1" s="1"/>
  <c r="N2576" i="1"/>
  <c r="J2576" i="1"/>
  <c r="D2576" i="1"/>
  <c r="C2576" i="1"/>
  <c r="AK2575" i="1"/>
  <c r="AJ2575" i="1"/>
  <c r="AI2575" i="1"/>
  <c r="AE2575" i="1"/>
  <c r="AC2575" i="1"/>
  <c r="X2575" i="1"/>
  <c r="R2575" i="1"/>
  <c r="T2575" i="1" s="1"/>
  <c r="O2575" i="1"/>
  <c r="Q2575" i="1" s="1"/>
  <c r="N2575" i="1"/>
  <c r="J2575" i="1"/>
  <c r="D2575" i="1"/>
  <c r="C2575" i="1"/>
  <c r="AK2574" i="1"/>
  <c r="AJ2574" i="1"/>
  <c r="AI2574" i="1"/>
  <c r="AE2574" i="1"/>
  <c r="AC2574" i="1"/>
  <c r="X2574" i="1"/>
  <c r="R2574" i="1"/>
  <c r="T2574" i="1" s="1"/>
  <c r="Q2574" i="1"/>
  <c r="O2574" i="1"/>
  <c r="N2574" i="1"/>
  <c r="J2574" i="1"/>
  <c r="D2574" i="1"/>
  <c r="C2574" i="1"/>
  <c r="AK2573" i="1"/>
  <c r="AJ2573" i="1"/>
  <c r="AI2573" i="1"/>
  <c r="AE2573" i="1"/>
  <c r="AC2573" i="1"/>
  <c r="X2573" i="1"/>
  <c r="R2573" i="1"/>
  <c r="T2573" i="1" s="1"/>
  <c r="O2573" i="1"/>
  <c r="Q2573" i="1" s="1"/>
  <c r="N2573" i="1"/>
  <c r="J2573" i="1"/>
  <c r="D2573" i="1"/>
  <c r="C2573" i="1"/>
  <c r="AK2572" i="1"/>
  <c r="AJ2572" i="1"/>
  <c r="AI2572" i="1"/>
  <c r="AE2572" i="1"/>
  <c r="AC2572" i="1"/>
  <c r="X2572" i="1"/>
  <c r="R2572" i="1"/>
  <c r="T2572" i="1" s="1"/>
  <c r="O2572" i="1"/>
  <c r="Q2572" i="1" s="1"/>
  <c r="N2572" i="1"/>
  <c r="J2572" i="1"/>
  <c r="D2572" i="1"/>
  <c r="C2572" i="1"/>
  <c r="AK2571" i="1"/>
  <c r="AJ2571" i="1"/>
  <c r="AI2571" i="1"/>
  <c r="AE2571" i="1"/>
  <c r="AC2571" i="1"/>
  <c r="X2571" i="1"/>
  <c r="R2571" i="1"/>
  <c r="T2571" i="1" s="1"/>
  <c r="O2571" i="1"/>
  <c r="Q2571" i="1" s="1"/>
  <c r="N2571" i="1"/>
  <c r="J2571" i="1"/>
  <c r="D2571" i="1"/>
  <c r="C2571" i="1"/>
  <c r="AK2570" i="1"/>
  <c r="AJ2570" i="1"/>
  <c r="AI2570" i="1"/>
  <c r="AE2570" i="1"/>
  <c r="AC2570" i="1"/>
  <c r="X2570" i="1"/>
  <c r="R2570" i="1"/>
  <c r="T2570" i="1" s="1"/>
  <c r="O2570" i="1"/>
  <c r="Q2570" i="1" s="1"/>
  <c r="N2570" i="1"/>
  <c r="J2570" i="1"/>
  <c r="D2570" i="1"/>
  <c r="C2570" i="1"/>
  <c r="AK2569" i="1"/>
  <c r="AJ2569" i="1"/>
  <c r="AI2569" i="1"/>
  <c r="AE2569" i="1"/>
  <c r="AC2569" i="1"/>
  <c r="X2569" i="1"/>
  <c r="R2569" i="1"/>
  <c r="T2569" i="1" s="1"/>
  <c r="O2569" i="1"/>
  <c r="Q2569" i="1" s="1"/>
  <c r="N2569" i="1"/>
  <c r="J2569" i="1"/>
  <c r="D2569" i="1"/>
  <c r="C2569" i="1"/>
  <c r="AK2568" i="1"/>
  <c r="AJ2568" i="1"/>
  <c r="AI2568" i="1"/>
  <c r="AE2568" i="1"/>
  <c r="AC2568" i="1"/>
  <c r="X2568" i="1"/>
  <c r="R2568" i="1"/>
  <c r="T2568" i="1" s="1"/>
  <c r="Q2568" i="1"/>
  <c r="O2568" i="1"/>
  <c r="N2568" i="1"/>
  <c r="J2568" i="1"/>
  <c r="D2568" i="1"/>
  <c r="C2568" i="1"/>
  <c r="AK2567" i="1"/>
  <c r="AJ2567" i="1"/>
  <c r="AI2567" i="1"/>
  <c r="AE2567" i="1"/>
  <c r="AC2567" i="1"/>
  <c r="X2567" i="1"/>
  <c r="R2567" i="1"/>
  <c r="T2567" i="1" s="1"/>
  <c r="O2567" i="1"/>
  <c r="Q2567" i="1" s="1"/>
  <c r="N2567" i="1"/>
  <c r="J2567" i="1"/>
  <c r="D2567" i="1"/>
  <c r="C2567" i="1"/>
  <c r="AK2566" i="1"/>
  <c r="AJ2566" i="1"/>
  <c r="AI2566" i="1"/>
  <c r="AE2566" i="1"/>
  <c r="AC2566" i="1"/>
  <c r="X2566" i="1"/>
  <c r="R2566" i="1"/>
  <c r="T2566" i="1" s="1"/>
  <c r="O2566" i="1"/>
  <c r="Q2566" i="1" s="1"/>
  <c r="N2566" i="1"/>
  <c r="J2566" i="1"/>
  <c r="D2566" i="1"/>
  <c r="C2566" i="1"/>
  <c r="AK2565" i="1"/>
  <c r="AJ2565" i="1"/>
  <c r="AI2565" i="1"/>
  <c r="AE2565" i="1"/>
  <c r="AC2565" i="1"/>
  <c r="X2565" i="1"/>
  <c r="R2565" i="1"/>
  <c r="T2565" i="1" s="1"/>
  <c r="Q2565" i="1"/>
  <c r="O2565" i="1"/>
  <c r="N2565" i="1"/>
  <c r="J2565" i="1"/>
  <c r="D2565" i="1"/>
  <c r="C2565" i="1"/>
  <c r="AK2564" i="1"/>
  <c r="AJ2564" i="1"/>
  <c r="AI2564" i="1"/>
  <c r="AE2564" i="1"/>
  <c r="AC2564" i="1"/>
  <c r="X2564" i="1"/>
  <c r="R2564" i="1"/>
  <c r="T2564" i="1" s="1"/>
  <c r="O2564" i="1"/>
  <c r="Q2564" i="1" s="1"/>
  <c r="N2564" i="1"/>
  <c r="J2564" i="1"/>
  <c r="D2564" i="1"/>
  <c r="C2564" i="1"/>
  <c r="AK2563" i="1"/>
  <c r="AJ2563" i="1"/>
  <c r="AI2563" i="1"/>
  <c r="AE2563" i="1"/>
  <c r="AC2563" i="1"/>
  <c r="X2563" i="1"/>
  <c r="R2563" i="1"/>
  <c r="T2563" i="1" s="1"/>
  <c r="O2563" i="1"/>
  <c r="Q2563" i="1" s="1"/>
  <c r="N2563" i="1"/>
  <c r="J2563" i="1"/>
  <c r="D2563" i="1"/>
  <c r="C2563" i="1"/>
  <c r="AK2562" i="1"/>
  <c r="AJ2562" i="1"/>
  <c r="AI2562" i="1"/>
  <c r="AE2562" i="1"/>
  <c r="AC2562" i="1"/>
  <c r="X2562" i="1"/>
  <c r="R2562" i="1"/>
  <c r="T2562" i="1" s="1"/>
  <c r="O2562" i="1"/>
  <c r="Q2562" i="1" s="1"/>
  <c r="N2562" i="1"/>
  <c r="J2562" i="1"/>
  <c r="D2562" i="1"/>
  <c r="C2562" i="1"/>
  <c r="AK2561" i="1"/>
  <c r="AJ2561" i="1"/>
  <c r="AI2561" i="1"/>
  <c r="AE2561" i="1"/>
  <c r="AC2561" i="1"/>
  <c r="X2561" i="1"/>
  <c r="R2561" i="1"/>
  <c r="T2561" i="1" s="1"/>
  <c r="O2561" i="1"/>
  <c r="Q2561" i="1" s="1"/>
  <c r="N2561" i="1"/>
  <c r="J2561" i="1"/>
  <c r="D2561" i="1"/>
  <c r="C2561" i="1"/>
  <c r="AK2560" i="1"/>
  <c r="AJ2560" i="1"/>
  <c r="AI2560" i="1"/>
  <c r="AE2560" i="1"/>
  <c r="AC2560" i="1"/>
  <c r="X2560" i="1"/>
  <c r="R2560" i="1"/>
  <c r="T2560" i="1" s="1"/>
  <c r="O2560" i="1"/>
  <c r="Q2560" i="1" s="1"/>
  <c r="N2560" i="1"/>
  <c r="J2560" i="1"/>
  <c r="D2560" i="1"/>
  <c r="C2560" i="1"/>
  <c r="AK2559" i="1"/>
  <c r="AJ2559" i="1"/>
  <c r="AI2559" i="1"/>
  <c r="AE2559" i="1"/>
  <c r="AC2559" i="1"/>
  <c r="X2559" i="1"/>
  <c r="R2559" i="1"/>
  <c r="T2559" i="1" s="1"/>
  <c r="Q2559" i="1"/>
  <c r="O2559" i="1"/>
  <c r="N2559" i="1"/>
  <c r="J2559" i="1"/>
  <c r="D2559" i="1"/>
  <c r="C2559" i="1"/>
  <c r="AK2558" i="1"/>
  <c r="AJ2558" i="1"/>
  <c r="AI2558" i="1"/>
  <c r="AE2558" i="1"/>
  <c r="AC2558" i="1"/>
  <c r="X2558" i="1"/>
  <c r="R2558" i="1"/>
  <c r="T2558" i="1" s="1"/>
  <c r="O2558" i="1"/>
  <c r="Q2558" i="1" s="1"/>
  <c r="N2558" i="1"/>
  <c r="J2558" i="1"/>
  <c r="D2558" i="1"/>
  <c r="C2558" i="1"/>
  <c r="AK2557" i="1"/>
  <c r="AJ2557" i="1"/>
  <c r="AI2557" i="1"/>
  <c r="AE2557" i="1"/>
  <c r="AC2557" i="1"/>
  <c r="X2557" i="1"/>
  <c r="R2557" i="1"/>
  <c r="T2557" i="1" s="1"/>
  <c r="O2557" i="1"/>
  <c r="Q2557" i="1" s="1"/>
  <c r="N2557" i="1"/>
  <c r="J2557" i="1"/>
  <c r="D2557" i="1"/>
  <c r="C2557" i="1"/>
  <c r="AK2556" i="1"/>
  <c r="AJ2556" i="1"/>
  <c r="AI2556" i="1"/>
  <c r="AE2556" i="1"/>
  <c r="AC2556" i="1"/>
  <c r="X2556" i="1"/>
  <c r="R2556" i="1"/>
  <c r="T2556" i="1" s="1"/>
  <c r="Q2556" i="1"/>
  <c r="O2556" i="1"/>
  <c r="N2556" i="1"/>
  <c r="J2556" i="1"/>
  <c r="D2556" i="1"/>
  <c r="C2556" i="1"/>
  <c r="AK2555" i="1"/>
  <c r="AJ2555" i="1"/>
  <c r="AI2555" i="1"/>
  <c r="AE2555" i="1"/>
  <c r="AC2555" i="1"/>
  <c r="X2555" i="1"/>
  <c r="R2555" i="1"/>
  <c r="T2555" i="1" s="1"/>
  <c r="O2555" i="1"/>
  <c r="Q2555" i="1" s="1"/>
  <c r="N2555" i="1"/>
  <c r="J2555" i="1"/>
  <c r="D2555" i="1"/>
  <c r="C2555" i="1"/>
  <c r="AK2554" i="1"/>
  <c r="AJ2554" i="1"/>
  <c r="AI2554" i="1"/>
  <c r="AE2554" i="1"/>
  <c r="AC2554" i="1"/>
  <c r="X2554" i="1"/>
  <c r="R2554" i="1"/>
  <c r="T2554" i="1" s="1"/>
  <c r="O2554" i="1"/>
  <c r="Q2554" i="1" s="1"/>
  <c r="N2554" i="1"/>
  <c r="J2554" i="1"/>
  <c r="D2554" i="1"/>
  <c r="C2554" i="1"/>
  <c r="AK2553" i="1"/>
  <c r="AJ2553" i="1"/>
  <c r="AI2553" i="1"/>
  <c r="AE2553" i="1"/>
  <c r="AC2553" i="1"/>
  <c r="X2553" i="1"/>
  <c r="R2553" i="1"/>
  <c r="T2553" i="1" s="1"/>
  <c r="O2553" i="1"/>
  <c r="Q2553" i="1" s="1"/>
  <c r="N2553" i="1"/>
  <c r="J2553" i="1"/>
  <c r="D2553" i="1"/>
  <c r="C2553" i="1"/>
  <c r="AK2552" i="1"/>
  <c r="AJ2552" i="1"/>
  <c r="AI2552" i="1"/>
  <c r="AE2552" i="1"/>
  <c r="AC2552" i="1"/>
  <c r="X2552" i="1"/>
  <c r="R2552" i="1"/>
  <c r="T2552" i="1" s="1"/>
  <c r="O2552" i="1"/>
  <c r="Q2552" i="1" s="1"/>
  <c r="N2552" i="1"/>
  <c r="J2552" i="1"/>
  <c r="D2552" i="1"/>
  <c r="C2552" i="1"/>
  <c r="AK2551" i="1"/>
  <c r="AJ2551" i="1"/>
  <c r="AI2551" i="1"/>
  <c r="AE2551" i="1"/>
  <c r="AC2551" i="1"/>
  <c r="X2551" i="1"/>
  <c r="R2551" i="1"/>
  <c r="T2551" i="1" s="1"/>
  <c r="O2551" i="1"/>
  <c r="Q2551" i="1" s="1"/>
  <c r="N2551" i="1"/>
  <c r="J2551" i="1"/>
  <c r="D2551" i="1"/>
  <c r="C2551" i="1"/>
  <c r="AK2550" i="1"/>
  <c r="AJ2550" i="1"/>
  <c r="AI2550" i="1"/>
  <c r="AE2550" i="1"/>
  <c r="AC2550" i="1"/>
  <c r="X2550" i="1"/>
  <c r="R2550" i="1"/>
  <c r="T2550" i="1" s="1"/>
  <c r="Q2550" i="1"/>
  <c r="O2550" i="1"/>
  <c r="N2550" i="1"/>
  <c r="J2550" i="1"/>
  <c r="D2550" i="1"/>
  <c r="C2550" i="1"/>
  <c r="AK2549" i="1"/>
  <c r="AJ2549" i="1"/>
  <c r="AI2549" i="1"/>
  <c r="AE2549" i="1"/>
  <c r="AC2549" i="1"/>
  <c r="X2549" i="1"/>
  <c r="R2549" i="1"/>
  <c r="T2549" i="1" s="1"/>
  <c r="O2549" i="1"/>
  <c r="Q2549" i="1" s="1"/>
  <c r="N2549" i="1"/>
  <c r="J2549" i="1"/>
  <c r="D2549" i="1"/>
  <c r="C2549" i="1"/>
  <c r="AK2548" i="1"/>
  <c r="AJ2548" i="1"/>
  <c r="AI2548" i="1"/>
  <c r="AE2548" i="1"/>
  <c r="AC2548" i="1"/>
  <c r="X2548" i="1"/>
  <c r="R2548" i="1"/>
  <c r="T2548" i="1" s="1"/>
  <c r="O2548" i="1"/>
  <c r="Q2548" i="1" s="1"/>
  <c r="N2548" i="1"/>
  <c r="J2548" i="1"/>
  <c r="D2548" i="1"/>
  <c r="C2548" i="1"/>
  <c r="AK2547" i="1"/>
  <c r="AJ2547" i="1"/>
  <c r="AI2547" i="1"/>
  <c r="AE2547" i="1"/>
  <c r="AC2547" i="1"/>
  <c r="X2547" i="1"/>
  <c r="R2547" i="1"/>
  <c r="T2547" i="1" s="1"/>
  <c r="Q2547" i="1"/>
  <c r="O2547" i="1"/>
  <c r="N2547" i="1"/>
  <c r="J2547" i="1"/>
  <c r="D2547" i="1"/>
  <c r="C2547" i="1"/>
  <c r="AK2546" i="1"/>
  <c r="AJ2546" i="1"/>
  <c r="AI2546" i="1"/>
  <c r="AE2546" i="1"/>
  <c r="AC2546" i="1"/>
  <c r="X2546" i="1"/>
  <c r="R2546" i="1"/>
  <c r="T2546" i="1" s="1"/>
  <c r="O2546" i="1"/>
  <c r="Q2546" i="1" s="1"/>
  <c r="N2546" i="1"/>
  <c r="J2546" i="1"/>
  <c r="D2546" i="1"/>
  <c r="C2546" i="1"/>
  <c r="AK2545" i="1"/>
  <c r="AJ2545" i="1"/>
  <c r="AI2545" i="1"/>
  <c r="AE2545" i="1"/>
  <c r="AC2545" i="1"/>
  <c r="X2545" i="1"/>
  <c r="R2545" i="1"/>
  <c r="T2545" i="1" s="1"/>
  <c r="O2545" i="1"/>
  <c r="Q2545" i="1" s="1"/>
  <c r="N2545" i="1"/>
  <c r="J2545" i="1"/>
  <c r="D2545" i="1"/>
  <c r="C2545" i="1"/>
  <c r="AK2544" i="1"/>
  <c r="AJ2544" i="1"/>
  <c r="AI2544" i="1"/>
  <c r="AE2544" i="1"/>
  <c r="AC2544" i="1"/>
  <c r="X2544" i="1"/>
  <c r="R2544" i="1"/>
  <c r="T2544" i="1" s="1"/>
  <c r="O2544" i="1"/>
  <c r="Q2544" i="1" s="1"/>
  <c r="N2544" i="1"/>
  <c r="J2544" i="1"/>
  <c r="D2544" i="1"/>
  <c r="C2544" i="1"/>
  <c r="AK2543" i="1"/>
  <c r="AJ2543" i="1"/>
  <c r="AI2543" i="1"/>
  <c r="AE2543" i="1"/>
  <c r="AC2543" i="1"/>
  <c r="X2543" i="1"/>
  <c r="R2543" i="1"/>
  <c r="T2543" i="1" s="1"/>
  <c r="O2543" i="1"/>
  <c r="Q2543" i="1" s="1"/>
  <c r="N2543" i="1"/>
  <c r="J2543" i="1"/>
  <c r="D2543" i="1"/>
  <c r="C2543" i="1"/>
  <c r="AK2542" i="1"/>
  <c r="AJ2542" i="1"/>
  <c r="AI2542" i="1"/>
  <c r="AE2542" i="1"/>
  <c r="AC2542" i="1"/>
  <c r="X2542" i="1"/>
  <c r="R2542" i="1"/>
  <c r="T2542" i="1" s="1"/>
  <c r="O2542" i="1"/>
  <c r="Q2542" i="1" s="1"/>
  <c r="N2542" i="1"/>
  <c r="J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0" i="2" l="1"/>
  <c r="F79" i="2" l="1"/>
  <c r="F78" i="2"/>
  <c r="F77" i="2"/>
  <c r="F76" i="2"/>
  <c r="F75" i="2"/>
  <c r="F74" i="2"/>
  <c r="F73" i="2"/>
  <c r="F72" i="2"/>
  <c r="F71" i="2"/>
  <c r="F69" i="2"/>
  <c r="F68" i="2"/>
  <c r="F67" i="2"/>
  <c r="F66" i="2"/>
  <c r="F65" i="2"/>
  <c r="F64" i="2"/>
  <c r="F60" i="2"/>
  <c r="F59" i="2"/>
  <c r="F58" i="2"/>
  <c r="F57" i="2"/>
  <c r="F56" i="2"/>
  <c r="F55" i="2"/>
  <c r="F54" i="2"/>
  <c r="I230" i="3" l="1"/>
  <c r="H230" i="3"/>
  <c r="E79" i="2" l="1"/>
  <c r="E78" i="2"/>
  <c r="E77" i="2"/>
  <c r="E76" i="2"/>
  <c r="E75" i="2"/>
  <c r="E74" i="2"/>
  <c r="E73" i="2"/>
  <c r="E72" i="2"/>
  <c r="E71" i="2"/>
  <c r="R75" i="2"/>
  <c r="O75" i="2"/>
  <c r="H75" i="2"/>
  <c r="M238" i="3" l="1"/>
  <c r="L238" i="3"/>
  <c r="M237" i="3"/>
  <c r="L237" i="3"/>
  <c r="M236" i="3"/>
  <c r="L236" i="3"/>
  <c r="M235" i="3"/>
  <c r="L235" i="3"/>
  <c r="M234" i="3"/>
  <c r="L234" i="3"/>
  <c r="H79" i="2" l="1"/>
  <c r="H78" i="2"/>
  <c r="H77" i="2"/>
  <c r="H76" i="2"/>
  <c r="H74" i="2"/>
  <c r="H73" i="2"/>
  <c r="H72" i="2"/>
  <c r="H71" i="2"/>
  <c r="R71" i="2"/>
  <c r="O71" i="2"/>
  <c r="R76" i="2"/>
  <c r="O76" i="2"/>
  <c r="R74" i="2"/>
  <c r="O74" i="2"/>
  <c r="R73" i="2"/>
  <c r="O73" i="2"/>
  <c r="H44" i="2" l="1"/>
  <c r="H43" i="2" l="1"/>
  <c r="R27" i="2" l="1"/>
  <c r="O27" i="2"/>
  <c r="H27" i="2"/>
  <c r="H16"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E25" i="3" l="1"/>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Y160" i="3"/>
  <c r="Y159" i="3"/>
  <c r="Y158" i="3"/>
  <c r="Y157" i="3"/>
  <c r="G64" i="2" l="1"/>
  <c r="R35" i="2" l="1"/>
  <c r="O35" i="2"/>
  <c r="H3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R25" i="2" l="1"/>
  <c r="O25" i="2"/>
  <c r="H25" i="2"/>
  <c r="R21" i="2"/>
  <c r="O21" i="2"/>
  <c r="H21" i="2"/>
  <c r="R37" i="2"/>
  <c r="O37" i="2"/>
  <c r="H37" i="2"/>
  <c r="R12" i="2"/>
  <c r="O12" i="2"/>
  <c r="H12" i="2"/>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E54" i="2"/>
  <c r="E55" i="2"/>
  <c r="E56" i="2"/>
  <c r="E57" i="2"/>
  <c r="E58" i="2"/>
  <c r="E59" i="2"/>
  <c r="E60" i="2"/>
  <c r="E61" i="2"/>
  <c r="E62" i="2"/>
  <c r="E63" i="2"/>
  <c r="E64" i="2"/>
  <c r="E65" i="2"/>
  <c r="E67" i="2"/>
  <c r="E66" i="2"/>
  <c r="E68" i="2"/>
  <c r="E69" i="2"/>
  <c r="E70" i="2"/>
  <c r="R63" i="2" l="1"/>
  <c r="O63" i="2"/>
  <c r="R62" i="2" l="1"/>
  <c r="O62" i="2"/>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0" i="2"/>
  <c r="O60" i="2"/>
  <c r="R58" i="2"/>
  <c r="O58" i="2"/>
  <c r="R26" i="2" l="1"/>
  <c r="O26" i="2"/>
  <c r="R77" i="2" l="1"/>
  <c r="O77" i="2"/>
  <c r="O79" i="2" l="1"/>
  <c r="R79" i="2"/>
  <c r="R78" i="2" l="1"/>
  <c r="O78" i="2"/>
  <c r="Y71" i="3" l="1"/>
  <c r="Y66" i="3"/>
  <c r="AB69" i="3" l="1"/>
  <c r="AB68" i="3"/>
  <c r="AB67" i="3"/>
  <c r="AB65" i="3"/>
  <c r="AB64" i="3"/>
  <c r="AB63" i="3"/>
  <c r="AB62" i="3"/>
  <c r="AB61" i="3"/>
  <c r="AB60" i="3"/>
  <c r="AB59" i="3"/>
  <c r="AB58" i="3"/>
  <c r="AB57" i="3"/>
  <c r="AB56" i="3"/>
  <c r="AB55" i="3"/>
  <c r="Y82" i="3" l="1"/>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P17" i="4" l="1"/>
  <c r="J2" i="4"/>
  <c r="N2" i="4" s="1"/>
  <c r="I2" i="4"/>
  <c r="M2" i="4" s="1"/>
  <c r="E34" i="1" l="1"/>
  <c r="E3" i="1"/>
  <c r="E2" i="1" s="1"/>
  <c r="E33" i="1"/>
  <c r="J3" i="4"/>
  <c r="N3" i="4" s="1"/>
  <c r="J4" i="4" s="1"/>
  <c r="F34" i="1"/>
  <c r="F3" i="1"/>
  <c r="F2" i="1" s="1"/>
  <c r="F33" i="1"/>
  <c r="I3" i="4"/>
  <c r="M3" i="4" s="1"/>
  <c r="F85" i="1" l="1"/>
  <c r="F84" i="1"/>
  <c r="I4" i="4"/>
  <c r="E84" i="1"/>
  <c r="E85" i="1"/>
  <c r="Y51" i="3"/>
  <c r="AB3" i="3"/>
  <c r="AB54" i="3"/>
  <c r="AB53" i="3"/>
  <c r="AB52" i="3"/>
  <c r="AB51" i="3"/>
  <c r="AB50" i="3"/>
  <c r="M55" i="3" l="1"/>
  <c r="L55" i="3"/>
  <c r="M52" i="3"/>
  <c r="L52" i="3"/>
  <c r="M51" i="3"/>
  <c r="L51" i="3"/>
  <c r="M54" i="3" l="1"/>
  <c r="L54" i="3"/>
  <c r="M53" i="3"/>
  <c r="L53" i="3"/>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5" i="4" l="1"/>
  <c r="M5" i="4" s="1"/>
  <c r="E1292" i="1"/>
  <c r="E136" i="1"/>
  <c r="E135" i="1"/>
  <c r="N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I6" i="4" l="1"/>
  <c r="E186" i="1"/>
  <c r="E187" i="1"/>
  <c r="E1342" i="1"/>
  <c r="J5" i="4"/>
  <c r="N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6" i="4"/>
  <c r="I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N6" i="4"/>
  <c r="M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8" i="4"/>
  <c r="M8"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7" i="4"/>
  <c r="N7"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8" i="4"/>
  <c r="N8" i="4" s="1"/>
  <c r="F1442" i="1"/>
  <c r="F288" i="1"/>
  <c r="F289" i="1"/>
  <c r="I9" i="4"/>
  <c r="M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J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0" i="4"/>
  <c r="M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9" i="4"/>
  <c r="C5" i="7"/>
  <c r="C4" i="7"/>
  <c r="C3" i="7"/>
  <c r="C2" i="7"/>
  <c r="J10" i="4" l="1"/>
  <c r="F347" i="1"/>
  <c r="F1542" i="1"/>
  <c r="F346" i="1"/>
  <c r="I11" i="4"/>
  <c r="M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2" i="4"/>
  <c r="M12" i="4" s="1"/>
  <c r="E448" i="1"/>
  <c r="E1642" i="1"/>
  <c r="E449" i="1"/>
  <c r="N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2" i="4"/>
  <c r="N12" i="4" s="1"/>
  <c r="F449" i="1"/>
  <c r="F448" i="1"/>
  <c r="F1642" i="1"/>
  <c r="I13" i="4"/>
  <c r="M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4" i="4"/>
  <c r="M14"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4" i="4"/>
  <c r="N14" i="4" s="1"/>
  <c r="F1742" i="1"/>
  <c r="F551" i="1"/>
  <c r="F550" i="1"/>
  <c r="I15" i="4"/>
  <c r="M15" i="4" s="1"/>
  <c r="E602" i="1"/>
  <c r="E1792" i="1"/>
  <c r="E601" i="1"/>
  <c r="I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6" i="4"/>
  <c r="N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6" i="4"/>
  <c r="N16" i="4" s="1"/>
  <c r="F653" i="1"/>
  <c r="F1842" i="1"/>
  <c r="F652" i="1"/>
  <c r="I17" i="4"/>
  <c r="M17" i="4" s="1"/>
  <c r="E1892" i="1"/>
  <c r="E661" i="1"/>
  <c r="E660" i="1"/>
  <c r="I18" i="4" l="1"/>
  <c r="E712" i="1"/>
  <c r="E711" i="1"/>
  <c r="E1942" i="1"/>
  <c r="J17" i="4"/>
  <c r="N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8" i="4"/>
  <c r="R52" i="2"/>
  <c r="R20" i="2"/>
  <c r="R23" i="2"/>
  <c r="R15" i="2"/>
  <c r="J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8" i="4"/>
  <c r="M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0" i="4"/>
  <c r="M20" i="4" s="1"/>
  <c r="E2042" i="1"/>
  <c r="E814" i="1"/>
  <c r="E813" i="1"/>
  <c r="J19" i="4"/>
  <c r="N19" i="4" s="1"/>
  <c r="F1992" i="1"/>
  <c r="F763" i="1"/>
  <c r="F762" i="1"/>
  <c r="S2" i="3"/>
  <c r="S3" i="3"/>
  <c r="S4" i="3"/>
  <c r="J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1" i="4"/>
  <c r="N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1" i="4"/>
  <c r="N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2" i="4"/>
  <c r="M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3" i="4"/>
  <c r="N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3" i="4"/>
  <c r="N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4" i="4"/>
  <c r="M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4" i="4"/>
  <c r="N24" i="4" s="1"/>
  <c r="F976" i="1"/>
  <c r="F975" i="1"/>
  <c r="F2242" i="1"/>
  <c r="I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5" i="4"/>
  <c r="N25" i="4" s="1"/>
  <c r="F2292" i="1"/>
  <c r="F1027" i="1"/>
  <c r="F1026" i="1"/>
  <c r="I26" i="4"/>
  <c r="M26"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7" i="4"/>
  <c r="M27" i="4" s="1"/>
  <c r="E1128" i="1"/>
  <c r="E2392" i="1"/>
  <c r="E1129" i="1"/>
  <c r="J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7" i="4"/>
  <c r="N27" i="4" s="1"/>
  <c r="F2392" i="1"/>
  <c r="F1129" i="1"/>
  <c r="F1128" i="1"/>
  <c r="I28" i="4"/>
  <c r="M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29" i="4"/>
  <c r="M29" i="4" s="1"/>
  <c r="E2542" i="1" s="1"/>
  <c r="E2492" i="1"/>
  <c r="E1231" i="1"/>
  <c r="E1230" i="1"/>
  <c r="N28"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0"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29" i="4"/>
  <c r="F2542" i="1" s="1"/>
  <c r="M30"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0" i="4"/>
  <c r="N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<sst xmlns="http://schemas.openxmlformats.org/spreadsheetml/2006/main" count="6015" uniqueCount="1272">
  <si>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</si>
  <si>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</si>
  <si>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</si>
  <si>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</si>
  <si>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</si>
  <si>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</si>
  <si>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</si>
  <si>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</si>
  <si>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</si>
  <si>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</si>
  <si>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</si>
  <si>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</si>
  <si>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</si>
  <si>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</si>
  <si>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</si>
  <si>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</si>
  <si>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</si>
  <si>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</si>
  <si>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</si>
  <si>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</si>
  <si>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</si>
  <si>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</si>
  <si>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</si>
  <si>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</si>
  <si>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</si>
  <si>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</si>
  <si>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</si>
  <si>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</si>
  <si>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</si>
  <si>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</si>
  <si>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</si>
  <si>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</si>
  <si>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</si>
  <si>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</si>
  <si>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</si>
  <si>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</si>
  <si>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</si>
  <si>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</si>
  <si>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</si>
  <si>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</si>
  <si>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</si>
  <si>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</si>
  <si>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</si>
  <si>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</si>
  <si>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</si>
  <si>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</si>
  <si>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</si>
  <si>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</si>
  <si>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</si>
  <si>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</si>
  <si>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</si>
  <si>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</si>
  <si>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</si>
  <si>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</si>
  <si>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</si>
  <si>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</si>
  <si>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</si>
  <si>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</si>
  <si>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</si>
  <si>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</si>
  <si>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</si>
  <si>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</si>
  <si>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</si>
  <si>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</si>
  <si>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</si>
  <si>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</si>
  <si>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</si>
  <si>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</si>
  <si>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</si>
  <si>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</si>
  <si>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</si>
  <si>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</si>
  <si>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</si>
  <si>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</si>
  <si>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</si>
  <si>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</si>
  <si>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</si>
  <si>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</si>
  <si>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</si>
  <si>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</si>
  <si>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</si>
  <si>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</si>
  <si>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</si>
  <si>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</si>
  <si>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</si>
  <si>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</si>
  <si>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</si>
  <si>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</si>
  <si>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</si>
  <si>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</si>
  <si>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</si>
  <si>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</si>
  <si>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</si>
  <si>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</si>
  <si>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</si>
  <si>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</si>
  <si>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</si>
  <si>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</si>
  <si>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</si>
  <si>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</si>
  <si>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</si>
  <si>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</si>
  <si>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</si>
  <si>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</si>
  <si>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</si>
  <si>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</si>
  <si>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</si>
  <si>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</si>
  <si>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</si>
  <si>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</si>
  <si>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</si>
  <si>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</si>
  <si>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</si>
  <si>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</si>
  <si>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</si>
  <si>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</si>
  <si>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</si>
  <si>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</si>
  <si>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</si>
  <si>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</si>
  <si>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</si>
  <si>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</si>
  <si>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</si>
  <si>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</si>
  <si>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</si>
  <si>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</si>
  <si>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</si>
  <si>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</si>
  <si>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</si>
  <si>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</si>
  <si>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</si>
  <si>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</si>
  <si>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</si>
  <si>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</si>
  <si>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</si>
  <si>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</si>
  <si>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</si>
  <si>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</si>
  <si>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</si>
  <si>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</si>
  <si>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</si>
  <si>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</si>
  <si>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</si>
  <si>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</si>
  <si>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</si>
  <si>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</si>
  <si>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</si>
  <si>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</si>
  <si>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</si>
  <si>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</si>
  <si>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</si>
  <si>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</si>
  <si>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</si>
  <si>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</si>
  <si>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</si>
  <si>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</si>
  <si>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</si>
  <si>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</si>
  <si>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</si>
  <si>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</si>
  <si>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</si>
  <si>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</si>
  <si>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</si>
  <si>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</si>
  <si>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</si>
  <si>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</si>
  <si>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</si>
  <si>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</si>
  <si>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</si>
  <si>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</si>
  <si>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</si>
  <si>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</si>
  <si>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</si>
  <si>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</si>
  <si>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</si>
  <si>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</si>
  <si>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</si>
  <si>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</si>
  <si>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</si>
  <si>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</si>
  <si>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</si>
  <si>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</si>
  <si>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</si>
  <si>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</si>
  <si>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</si>
  <si>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</si>
  <si>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</si>
  <si>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</si>
  <si>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</si>
  <si>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</si>
  <si>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</si>
  <si>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</si>
  <si>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</si>
  <si>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</si>
  <si>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</si>
  <si>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</si>
  <si>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</si>
  <si>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</si>
  <si>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</si>
  <si>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</si>
  <si>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</si>
  <si>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</si>
  <si>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</si>
  <si>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</si>
  <si>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</si>
  <si>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</si>
  <si>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</si>
  <si>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</si>
  <si>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</si>
  <si>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</si>
  <si>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</si>
  <si>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</si>
  <si>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</si>
  <si>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</si>
  <si>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</si>
  <si>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</si>
  <si>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</si>
  <si>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</si>
  <si>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</si>
  <si>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</si>
  <si>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</si>
  <si>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</si>
  <si>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</si>
  <si>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</si>
  <si>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</si>
  <si>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</si>
  <si>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</si>
  <si>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</si>
  <si>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</si>
  <si>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</si>
  <si>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</si>
  <si>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</si>
  <si>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</si>
  <si>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</si>
  <si>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</si>
  <si>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</si>
  <si>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</si>
  <si>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</si>
  <si>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</si>
  <si>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</si>
  <si>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</si>
  <si>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</si>
  <si>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</si>
  <si>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</si>
  <si>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</si>
  <si>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</si>
  <si>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</si>
  <si>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</si>
  <si>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</si>
  <si>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</si>
  <si>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</si>
  <si>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</si>
  <si>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</si>
  <si>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</si>
  <si>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</si>
  <si>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</si>
  <si>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</si>
  <si>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</si>
  <si>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</si>
  <si>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</si>
  <si>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</si>
  <si>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</si>
  <si>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</si>
  <si>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</si>
  <si>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</si>
  <si>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</si>
  <si>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</si>
  <si>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</si>
  <si>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</si>
  <si>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</si>
  <si>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</si>
  <si>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</si>
  <si>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</si>
  <si>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</si>
  <si>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</si>
  <si>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</si>
  <si>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</si>
  <si>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</si>
  <si>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</si>
  <si>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</si>
  <si>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</si>
  <si>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</si>
  <si>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</si>
  <si>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</si>
  <si>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</si>
  <si>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</si>
  <si>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</si>
  <si>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</si>
  <si>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</si>
  <si>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</si>
  <si>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</si>
  <si>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</si>
  <si>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</si>
  <si>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</si>
  <si>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</si>
  <si>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</si>
  <si>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</si>
  <si>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</si>
  <si>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</si>
  <si>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</si>
  <si>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</si>
  <si>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</si>
  <si>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</si>
  <si>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</si>
  <si>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</si>
  <si>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</si>
  <si>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</si>
  <si>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</si>
  <si>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</si>
  <si>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</si>
  <si>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</si>
  <si>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</si>
  <si>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</si>
  <si>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</si>
  <si>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</si>
  <si>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</si>
  <si>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</si>
  <si>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</si>
  <si>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</si>
  <si>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</si>
  <si>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</si>
  <si>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</si>
  <si>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</si>
  <si>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</si>
  <si>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</si>
  <si>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</si>
  <si>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</si>
  <si>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</si>
  <si>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</si>
  <si>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</si>
  <si>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</si>
  <si>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</si>
  <si>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</si>
  <si>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</si>
  <si>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</si>
  <si>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</si>
  <si>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</si>
  <si>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</si>
  <si>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</si>
  <si>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</si>
  <si>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</si>
  <si>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</si>
  <si>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</si>
  <si>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</si>
  <si>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</si>
  <si>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</si>
  <si>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</si>
  <si>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</si>
  <si>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</si>
  <si>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</si>
  <si>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</si>
  <si>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</si>
  <si>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</si>
  <si>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</si>
  <si>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</si>
  <si>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</si>
  <si>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</si>
  <si>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</si>
  <si>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</si>
  <si>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</si>
  <si>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</si>
  <si>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</si>
  <si>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</si>
  <si>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</si>
  <si>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</si>
  <si>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</si>
  <si>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</si>
  <si>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</si>
  <si>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</si>
  <si>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</si>
  <si>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</si>
  <si>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</si>
  <si>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</si>
  <si>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</si>
  <si>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</si>
  <si>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</si>
  <si>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</si>
  <si>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</si>
  <si>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</si>
  <si>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</si>
  <si>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</si>
  <si>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</si>
  <si>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</si>
  <si>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</si>
  <si>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</si>
  <si>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</si>
  <si>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</si>
  <si>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</si>
  <si>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</si>
  <si>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</si>
  <si>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</si>
  <si>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</si>
  <si>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</si>
  <si>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</si>
  <si>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</si>
  <si>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</si>
  <si>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</si>
  <si>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</si>
  <si>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</si>
  <si>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</si>
  <si>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</si>
  <si>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</si>
  <si>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</si>
  <si>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</si>
  <si>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</si>
  <si>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</si>
  <si>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</si>
  <si>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</si>
  <si>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</si>
  <si>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</si>
  <si>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</si>
  <si>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</si>
  <si>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</si>
  <si>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</si>
  <si>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</si>
  <si>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</si>
  <si>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</si>
  <si>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</si>
  <si>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</si>
  <si>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</si>
  <si>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</si>
  <si>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</si>
  <si>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</si>
  <si>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</si>
  <si>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</si>
  <si>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</si>
  <si>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</si>
  <si>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</si>
  <si>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</si>
  <si>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</si>
  <si>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</si>
  <si>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</si>
  <si>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</si>
  <si>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</si>
  <si>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</si>
  <si>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</si>
  <si>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</si>
  <si>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</si>
  <si>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</si>
  <si>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</si>
  <si>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</si>
  <si>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</si>
  <si>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</si>
  <si>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</si>
  <si>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</si>
  <si>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</si>
  <si>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</si>
  <si>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</si>
  <si>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</si>
  <si>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</si>
  <si>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</si>
  <si>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</si>
  <si>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</si>
  <si>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</si>
  <si>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</si>
  <si>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</si>
  <si>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</si>
  <si>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</si>
  <si>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</si>
  <si>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</si>
  <si>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</si>
  <si>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</si>
  <si>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</si>
  <si>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</si>
  <si>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</si>
  <si>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</si>
  <si>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</si>
  <si>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</si>
  <si>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</si>
  <si>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</si>
  <si>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</si>
  <si>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</si>
  <si>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</si>
  <si>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</si>
  <si>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</si>
  <si>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</si>
  <si>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</si>
  <si>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</si>
  <si>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</si>
  <si>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</si>
  <si>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</si>
  <si>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</si>
  <si>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</si>
  <si>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</si>
  <si>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</si>
  <si>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</si>
  <si>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</si>
  <si>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</si>
  <si>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</si>
  <si>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</si>
  <si>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</si>
  <si>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</si>
  <si>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</si>
  <si>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</si>
  <si>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</si>
  <si>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</si>
  <si>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</si>
  <si>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</si>
  <si>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</si>
  <si>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</si>
  <si>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</si>
  <si>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</si>
  <si>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</si>
  <si>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</si>
  <si>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</si>
  <si>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</si>
  <si>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</si>
  <si>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</si>
  <si>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</si>
  <si>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</si>
  <si>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</si>
  <si>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</si>
  <si>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</si>
  <si>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</si>
  <si>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</si>
  <si>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</si>
  <si>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</si>
  <si>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</si>
  <si>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</si>
  <si>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</si>
  <si>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</si>
  <si>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</si>
  <si>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</si>
  <si>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</si>
  <si>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</si>
  <si>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</si>
  <si>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</si>
  <si>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</si>
  <si>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</si>
  <si>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</si>
  <si>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</si>
  <si>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</si>
  <si>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</si>
  <si>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</si>
  <si>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</si>
  <si>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</si>
  <si>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</si>
  <si>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</si>
  <si>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</si>
  <si>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</si>
  <si>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</si>
  <si>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</si>
  <si>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</si>
  <si>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</si>
  <si>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</si>
  <si>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</si>
  <si>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</si>
  <si>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</si>
  <si>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</si>
  <si>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</si>
  <si>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</si>
  <si>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</si>
  <si>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</si>
  <si>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</si>
  <si>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</si>
  <si>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</si>
  <si>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</si>
  <si>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</si>
  <si>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</si>
  <si>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</si>
  <si>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</si>
  <si>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</si>
  <si>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</si>
  <si>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</si>
  <si>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</si>
  <si>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</si>
  <si>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</si>
  <si>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</si>
  <si>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</si>
  <si>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</si>
  <si>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</si>
  <si>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</si>
  <si>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</si>
  <si>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</si>
  <si>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</si>
  <si>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</si>
  <si>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</si>
  <si>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</si>
  <si>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</si>
  <si>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</si>
  <si>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</si>
  <si>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</si>
  <si>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</si>
  <si>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</si>
  <si>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</si>
  <si>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</si>
  <si>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</si>
  <si>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</si>
  <si>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</si>
  <si>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</si>
  <si>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</si>
  <si>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</si>
  <si>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</si>
  <si>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</si>
  <si>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</si>
  <si>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</si>
  <si>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</si>
  <si>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</si>
  <si>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</si>
  <si>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</si>
  <si>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</si>
  <si>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</si>
  <si>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</si>
  <si>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</si>
  <si>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</si>
  <si>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</si>
  <si>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</si>
  <si>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</si>
  <si>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</si>
  <si>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</si>
  <si>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</si>
  <si>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</si>
  <si>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</si>
  <si>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</si>
  <si>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</si>
  <si>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</si>
  <si>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</si>
  <si>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</si>
  <si>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</si>
  <si>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</si>
  <si>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</si>
  <si>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</si>
  <si>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</si>
  <si>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</si>
  <si>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</si>
  <si>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</si>
  <si>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</si>
  <si>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</si>
  <si>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</si>
  <si>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</si>
  <si>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</si>
  <si>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</si>
  <si>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</si>
  <si>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</si>
  <si>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</si>
  <si>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</si>
  <si>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</si>
  <si>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</si>
  <si>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</si>
  <si>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</si>
  <si>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</si>
  <si>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</si>
  <si>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</si>
  <si>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</si>
  <si>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</si>
  <si>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</si>
  <si>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</si>
  <si>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</si>
  <si>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</si>
  <si>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</si>
  <si>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</si>
  <si>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</si>
  <si>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</si>
  <si>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</si>
  <si>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</si>
  <si>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</si>
  <si>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</si>
  <si>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</si>
  <si>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</si>
  <si>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</si>
  <si>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</si>
  <si>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</si>
  <si>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</si>
  <si>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</si>
  <si>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</si>
  <si>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</si>
  <si>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</si>
  <si>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</si>
  <si>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</si>
  <si>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</si>
  <si>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</si>
  <si>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</si>
  <si>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</si>
  <si>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</si>
  <si>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</si>
  <si>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</si>
  <si>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</si>
  <si>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</si>
  <si>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</si>
  <si>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</si>
  <si>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</si>
  <si>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</si>
  <si>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</si>
  <si>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</si>
  <si>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</si>
  <si>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</si>
  <si>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</si>
  <si>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</si>
  <si>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</si>
  <si>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</si>
  <si>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</si>
  <si>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</si>
  <si>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</si>
  <si>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</si>
  <si>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</si>
  <si>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</si>
  <si>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</si>
  <si>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</si>
  <si>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</si>
  <si>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</si>
  <si>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</si>
  <si>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</si>
  <si>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</si>
  <si>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</si>
  <si>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</si>
  <si>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</si>
  <si>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</si>
  <si>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</si>
  <si>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</si>
  <si>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</si>
  <si>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</si>
  <si>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</si>
  <si>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</si>
  <si>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</si>
  <si>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</si>
  <si>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</si>
  <si>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</si>
  <si>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</si>
  <si>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</si>
  <si>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</si>
  <si>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</si>
  <si>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</si>
  <si>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</si>
  <si>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</si>
  <si>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</si>
  <si>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</si>
  <si>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</si>
  <si>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</si>
  <si>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</si>
  <si>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</si>
  <si>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</si>
  <si>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</si>
  <si>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</si>
  <si>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</si>
  <si>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</si>
  <si>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</si>
  <si>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</si>
  <si>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</si>
  <si>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</si>
  <si>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</si>
  <si>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</si>
  <si>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</si>
  <si>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</si>
  <si>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</si>
  <si>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</si>
  <si>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</si>
  <si>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</si>
  <si>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</si>
  <si>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</si>
  <si>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</si>
  <si>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</si>
  <si>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</si>
  <si>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</si>
  <si>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</si>
  <si>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</si>
  <si>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</si>
  <si>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</si>
  <si>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</si>
  <si>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</si>
  <si>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</si>
  <si>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</si>
  <si>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</si>
  <si>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</si>
  <si>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</si>
  <si>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</si>
  <si>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</si>
  <si>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</si>
  <si>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</si>
  <si>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</si>
  <si>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</si>
  <si>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</si>
  <si>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</si>
  <si>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</si>
  <si>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</si>
  <si>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</si>
  <si>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</si>
  <si>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</si>
  <si>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</si>
  <si>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</si>
  <si>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</si>
  <si>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</si>
  <si>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</si>
  <si>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</si>
  <si>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</si>
  <si>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</si>
  <si>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</si>
  <si>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</si>
  <si>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</si>
  <si>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</si>
  <si>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</si>
  <si>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</si>
  <si>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</si>
  <si>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</si>
  <si>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</si>
  <si>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</si>
  <si>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</si>
  <si>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</si>
  <si>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</si>
  <si>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</si>
  <si>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</si>
  <si>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</si>
  <si>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</si>
  <si>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</si>
  <si>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</si>
  <si>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</si>
  <si>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</si>
  <si>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</si>
  <si>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</si>
  <si>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</si>
  <si>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</si>
  <si>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</si>
  <si>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</si>
  <si>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</si>
  <si>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</si>
  <si>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</si>
  <si>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</si>
  <si>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</si>
  <si>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</si>
  <si>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</si>
  <si>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</si>
  <si>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</si>
  <si>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</si>
  <si>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</si>
  <si>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</si>
  <si>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</si>
  <si>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</si>
  <si>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</si>
  <si>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</si>
  <si>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</si>
  <si>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</si>
  <si>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</si>
  <si>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</si>
  <si>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</si>
  <si>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</si>
  <si>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</si>
  <si>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</si>
  <si>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</si>
  <si>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</si>
  <si>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</si>
  <si>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</si>
  <si>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</si>
  <si>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</si>
  <si>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</si>
  <si>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</si>
  <si>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</si>
  <si>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</si>
  <si>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</si>
  <si>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</si>
  <si>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</si>
  <si>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</si>
  <si>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</si>
  <si>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</si>
  <si>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</si>
  <si>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</si>
  <si>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</si>
  <si>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</si>
  <si>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</si>
  <si>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</si>
  <si>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</si>
  <si>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</si>
  <si>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</si>
  <si>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</si>
  <si>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</si>
  <si>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</si>
  <si>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</si>
  <si>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</si>
  <si>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</si>
  <si>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</si>
  <si>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</si>
  <si>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</si>
  <si>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</si>
  <si>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</si>
  <si>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</si>
  <si>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</si>
  <si>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</si>
  <si>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</si>
  <si>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</si>
  <si>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</si>
  <si>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</si>
  <si>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</si>
  <si>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</si>
  <si>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</si>
  <si>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</si>
  <si>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</si>
  <si>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</si>
  <si>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</si>
  <si>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</si>
  <si>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</si>
  <si>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</si>
  <si>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</si>
  <si>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</si>
  <si>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</si>
  <si>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</si>
  <si>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</si>
  <si>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</si>
  <si>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</si>
  <si>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</si>
  <si>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</si>
  <si>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</si>
  <si>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</si>
  <si>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</si>
  <si>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</si>
  <si>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</si>
  <si>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</si>
  <si>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</si>
  <si>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</si>
  <si>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</si>
  <si>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</si>
  <si>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</si>
  <si>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</si>
  <si>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</si>
  <si>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</si>
  <si>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</si>
  <si>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</si>
  <si>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</si>
  <si>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</si>
  <si>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</si>
  <si>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</si>
  <si>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</si>
  <si>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</si>
  <si>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</si>
  <si>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</si>
  <si>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</si>
  <si>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</si>
  <si>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</si>
  <si>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</si>
  <si>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</si>
  <si>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</si>
  <si>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</si>
  <si>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</si>
  <si>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</si>
  <si>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</si>
  <si>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</si>
  <si>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</si>
  <si>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</si>
  <si>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</si>
  <si>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</si>
  <si>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</si>
  <si>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</si>
  <si>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</si>
  <si>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</si>
  <si>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</si>
  <si>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</si>
  <si>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</si>
  <si>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</si>
  <si>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</si>
  <si>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</si>
  <si>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</si>
  <si>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</si>
  <si>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</si>
  <si>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</si>
  <si>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</si>
  <si>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</si>
  <si>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</si>
  <si>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</si>
  <si>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</si>
  <si>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</si>
  <si>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</si>
  <si>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</si>
  <si>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</si>
  <si>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</si>
  <si>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</si>
  <si>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</si>
  <si>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</si>
  <si>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</si>
  <si>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</si>
  <si>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</si>
  <si>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</si>
  <si>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</si>
  <si>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</si>
  <si>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</si>
  <si>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</si>
  <si>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</si>
  <si>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</si>
  <si>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</si>
  <si>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</si>
  <si>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</si>
  <si>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</si>
  <si>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</si>
  <si>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</si>
  <si>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</si>
  <si>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</si>
  <si>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</si>
  <si>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</si>
  <si>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</si>
  <si>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</si>
  <si>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</si>
  <si>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</si>
  <si>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</si>
  <si>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</si>
  <si>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</si>
  <si>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</si>
  <si>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</si>
  <si>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</si>
  <si>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</si>
  <si>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</si>
  <si>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</si>
  <si>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</si>
  <si>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</si>
  <si>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</si>
  <si>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</si>
  <si>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</si>
  <si>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</si>
  <si>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</si>
  <si>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</si>
  <si>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</si>
  <si>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</si>
  <si>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</si>
  <si>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</si>
  <si>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</si>
  <si>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</si>
  <si>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</si>
  <si>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</si>
  <si>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</si>
  <si>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</si>
  <si>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</si>
  <si>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</si>
  <si>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</si>
  <si>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</si>
  <si>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</si>
  <si>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</si>
  <si>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</si>
  <si>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</si>
  <si>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</si>
  <si>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</si>
  <si>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</si>
  <si>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</si>
  <si>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</si>
  <si>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</si>
  <si>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</si>
  <si>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</si>
  <si>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</si>
  <si>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</si>
  <si>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</si>
  <si>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</si>
  <si>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</si>
  <si>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</si>
  <si>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</si>
  <si>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</si>
  <si>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</si>
  <si>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</si>
  <si>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</si>
  <si>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</si>
  <si>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</si>
  <si>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</si>
  <si>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</si>
  <si>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</si>
  <si>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</si>
  <si>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</si>
  <si>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</si>
  <si>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</si>
  <si>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</si>
  <si>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</si>
  <si>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</si>
  <si>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</si>
  <si>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</si>
  <si>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</si>
  <si>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</si>
  <si>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</si>
  <si>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</si>
  <si>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</si>
  <si>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</si>
  <si>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</si>
  <si>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</si>
  <si>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</si>
  <si>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</si>
  <si>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</si>
  <si>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</si>
  <si>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</si>
  <si>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</si>
  <si>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</si>
  <si>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</si>
  <si>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</si>
  <si>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</si>
  <si>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</si>
  <si>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</si>
  <si>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</si>
  <si>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</si>
  <si>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</si>
  <si>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</si>
  <si>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</si>
  <si>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</si>
  <si>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</si>
  <si>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</si>
  <si>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</si>
  <si>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</si>
  <si>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</si>
  <si>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</si>
  <si>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</si>
  <si>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</si>
  <si>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</si>
  <si>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</si>
  <si>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</si>
  <si>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</si>
  <si>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</si>
  <si>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</si>
  <si>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</si>
  <si>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</si>
  <si>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</si>
  <si>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</si>
  <si>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</si>
  <si>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</si>
  <si>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</si>
  <si>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</si>
  <si>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</si>
  <si>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</si>
  <si>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</si>
  <si>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</si>
  <si>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</si>
  <si>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</si>
  <si>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</si>
  <si>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</si>
  <si>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</si>
  <si>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</si>
  <si>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</si>
  <si>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</si>
  <si>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</si>
  <si>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</si>
  <si>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</si>
  <si>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</si>
  <si>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</si>
  <si>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</si>
  <si>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</si>
  <si>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</si>
  <si>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</si>
  <si>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</si>
  <si>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</si>
  <si>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</si>
  <si>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</si>
  <si>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</si>
  <si>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</si>
  <si>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</si>
  <si>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</si>
  <si>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</si>
  <si>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</si>
  <si>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</si>
  <si>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</si>
  <si>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</si>
  <si>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</si>
  <si>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</si>
  <si>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</si>
  <si>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</si>
  <si>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</si>
  <si>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</si>
  <si>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</si>
  <si>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</si>
  <si>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</si>
  <si>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</si>
  <si>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</si>
  <si>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</si>
  <si>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</si>
  <si>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</si>
  <si>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</si>
  <si>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</si>
  <si>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</si>
  <si>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</si>
  <si>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</si>
  <si>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</si>
  <si>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</si>
  <si>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</si>
  <si>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</si>
  <si>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</si>
  <si>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</si>
  <si>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</si>
  <si>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</si>
  <si>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</si>
  <si>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</si>
  <si>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</si>
  <si>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</si>
  <si>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</si>
  <si>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</si>
  <si>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</si>
  <si>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</si>
  <si>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</si>
  <si>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</si>
  <si>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</si>
  <si>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</si>
  <si>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</si>
  <si>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</si>
  <si>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</si>
  <si>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</si>
  <si>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</si>
  <si>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</si>
  <si>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</si>
  <si>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</si>
  <si>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</si>
  <si>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</si>
  <si>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</si>
  <si>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</si>
  <si>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</si>
  <si>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</si>
  <si>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</si>
  <si>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</si>
  <si>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</si>
  <si>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</si>
  <si>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</si>
  <si>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</si>
  <si>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</si>
  <si>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Actor001, Actor006</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</si>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</sst>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SystemUI_Info</v>
          </cell>
          <cell r="B7" t="str">
            <v>안내</v>
          </cell>
          <cell r="C7" t="str">
            <v>Information</v>
          </cell>
        </row>
        <row r="8">
          <cell r="A8" t="str">
            <v>SystemUI_DisconnectServer</v>
          </cell>
          <cell r="B8" t="str">
            <v>서버와의 접속이 원활하지 않습니다._x000D_
프로그램을 재시작합니다.</v>
          </cell>
          <cell r="C8" t="str">
            <v>Bad connection_x000D_
Restarting the app</v>
          </cell>
        </row>
        <row r="9">
          <cell r="A9" t="str">
            <v>SystemUI_Reconnect</v>
          </cell>
          <cell r="B9" t="str">
            <v>서버와의 접속이 원활하지 않습니다. 재시도하시겠습니까?_x000D_
_x000D_
취소 시 프로그램을 재시작합니다.</v>
          </cell>
          <cell r="C9" t="str">
            <v>In progress of translating…(9)</v>
          </cell>
        </row>
        <row r="10">
          <cell r="A10" t="str">
            <v>SystemUI_Mainternance</v>
          </cell>
          <cell r="B10" t="str">
            <v>서버 점검 중입니다.</v>
          </cell>
          <cell r="C10" t="str">
            <v>We're on a mainternance</v>
          </cell>
        </row>
        <row r="11">
          <cell r="A11" t="str">
            <v>SystemUI_MainternanceDetail</v>
          </cell>
          <cell r="B11" t="str">
            <v>5월 29일 화요일 오전 3시부터 대략 11시까지 정기 점검 예정입니다. 이 동안 서버 및 웹 서비스 등을 사용하실 수 없습니다._x000D_
_x000D_
감사합니다.</v>
          </cell>
          <cell r="C11" t="str">
            <v>We will be performing scheduled maintenance on Tuesday, May 29th. Maintenance will begin at 3:00 AM PDT and conclude at approximately 11:00 AM PDT. During this time, servers and many web services will be unavailable._x000D_
_x000D_
Thank you for your patience.</v>
          </cell>
        </row>
        <row r="12">
          <cell r="A12" t="str">
            <v>SystemUI_Downloading</v>
          </cell>
          <cell r="B12" t="str">
            <v>다운로드 중</v>
          </cell>
          <cell r="C12" t="str">
            <v>Downloading</v>
          </cell>
        </row>
        <row r="13">
          <cell r="A13" t="str">
            <v>SystemUI_Banned</v>
          </cell>
          <cell r="B13" t="str">
            <v>비정상적 플레이가 관찰되어 일정 기간 로그인할 수 없습니다.</v>
          </cell>
          <cell r="C13" t="str">
            <v>In progress of translating…(13)</v>
          </cell>
        </row>
        <row r="14">
          <cell r="A14" t="str">
            <v>GameUI_SignIn</v>
          </cell>
          <cell r="B14" t="str">
            <v>계정연동</v>
          </cell>
          <cell r="C14" t="str">
            <v>Sign In</v>
          </cell>
        </row>
        <row r="15">
          <cell r="A15" t="str">
            <v>GameUI_RomanNumber1</v>
          </cell>
          <cell r="B15" t="str">
            <v>I</v>
          </cell>
          <cell r="C15" t="str">
            <v>I</v>
          </cell>
        </row>
        <row r="16">
          <cell r="A16" t="str">
            <v>GameUI_RomanNumber2</v>
          </cell>
          <cell r="B16" t="str">
            <v>II</v>
          </cell>
          <cell r="C16" t="str">
            <v>II</v>
          </cell>
        </row>
        <row r="17">
          <cell r="A17" t="str">
            <v>GameUI_RomanNumber3</v>
          </cell>
          <cell r="B17" t="str">
            <v>III</v>
          </cell>
          <cell r="C17" t="str">
            <v>III</v>
          </cell>
        </row>
        <row r="18">
          <cell r="A18" t="str">
            <v>GameUI_RomanNumber4</v>
          </cell>
          <cell r="B18" t="str">
            <v>IV</v>
          </cell>
          <cell r="C18" t="str">
            <v>IV</v>
          </cell>
        </row>
        <row r="19">
          <cell r="A19" t="str">
            <v>GameUI_RomanNumber5</v>
          </cell>
          <cell r="B19" t="str">
            <v>V</v>
          </cell>
          <cell r="C19" t="str">
            <v>V</v>
          </cell>
        </row>
        <row r="20">
          <cell r="A20" t="str">
            <v>GameUI_RomanNumber6</v>
          </cell>
          <cell r="B20" t="str">
            <v>VI</v>
          </cell>
          <cell r="C20" t="str">
            <v>VI</v>
          </cell>
        </row>
        <row r="21">
          <cell r="A21" t="str">
            <v>GameUI_RomanNumber7</v>
          </cell>
          <cell r="B21" t="str">
            <v>VII</v>
          </cell>
          <cell r="C21" t="str">
            <v>VII</v>
          </cell>
        </row>
        <row r="22">
          <cell r="A22" t="str">
            <v>GameUI_RomanNumber8</v>
          </cell>
          <cell r="B22" t="str">
            <v>VIII</v>
          </cell>
          <cell r="C22" t="str">
            <v>VIII</v>
          </cell>
        </row>
        <row r="23">
          <cell r="A23" t="str">
            <v>GameUI_RomanNumber9</v>
          </cell>
          <cell r="B23" t="str">
            <v>IX</v>
          </cell>
          <cell r="C23" t="str">
            <v>IX</v>
          </cell>
        </row>
        <row r="24">
          <cell r="A24" t="str">
            <v>GameUI_RomanNumber10</v>
          </cell>
          <cell r="B24" t="str">
            <v>X</v>
          </cell>
          <cell r="C24" t="str">
            <v>X</v>
          </cell>
        </row>
        <row r="25">
          <cell r="A25" t="str">
            <v>GameUI_RomanNumber11</v>
          </cell>
          <cell r="B25" t="str">
            <v>XI</v>
          </cell>
          <cell r="C25" t="str">
            <v>XI</v>
          </cell>
        </row>
        <row r="26">
          <cell r="A26" t="str">
            <v>GameUI_RomanNumber12</v>
          </cell>
          <cell r="B26" t="str">
            <v>XII</v>
          </cell>
          <cell r="C26" t="str">
            <v>XII</v>
          </cell>
        </row>
        <row r="27">
          <cell r="A27" t="str">
            <v>GameUI_RomanNumber13</v>
          </cell>
          <cell r="B27" t="str">
            <v>XIII</v>
          </cell>
          <cell r="C27" t="str">
            <v>XIII</v>
          </cell>
        </row>
        <row r="28">
          <cell r="A28" t="str">
            <v>GameUI_RomanNumber14</v>
          </cell>
          <cell r="B28" t="str">
            <v>XIV</v>
          </cell>
          <cell r="C28" t="str">
            <v>XIV</v>
          </cell>
        </row>
        <row r="29">
          <cell r="A29" t="str">
            <v>GameUI_RomanNumber15</v>
          </cell>
          <cell r="B29" t="str">
            <v>XV</v>
          </cell>
          <cell r="C29" t="str">
            <v>XV</v>
          </cell>
        </row>
        <row r="30">
          <cell r="A30" t="str">
            <v>GameUI_RomanNumber16</v>
          </cell>
          <cell r="B30" t="str">
            <v>XVI</v>
          </cell>
          <cell r="C30" t="str">
            <v>XVI</v>
          </cell>
        </row>
        <row r="31">
          <cell r="A31" t="str">
            <v>GameUI_RomanNumber17</v>
          </cell>
          <cell r="B31" t="str">
            <v>XVII</v>
          </cell>
          <cell r="C31" t="str">
            <v>XVII</v>
          </cell>
        </row>
        <row r="32">
          <cell r="A32" t="str">
            <v>GameUI_RomanNumber18</v>
          </cell>
          <cell r="B32" t="str">
            <v>XVIII</v>
          </cell>
          <cell r="C32" t="str">
            <v>XVIII</v>
          </cell>
        </row>
        <row r="33">
          <cell r="A33" t="str">
            <v>GameUI_RomanNumber19</v>
          </cell>
          <cell r="B33" t="str">
            <v>XIX</v>
          </cell>
          <cell r="C33" t="str">
            <v>XIX</v>
          </cell>
        </row>
        <row r="34">
          <cell r="A34" t="str">
            <v>GameUI_RomanNumber20</v>
          </cell>
          <cell r="B34" t="str">
            <v>XX</v>
          </cell>
          <cell r="C34" t="str">
            <v>XX</v>
          </cell>
        </row>
        <row r="35">
          <cell r="A35" t="str">
            <v>GameUI_RomanNumber21</v>
          </cell>
          <cell r="B35" t="str">
            <v>XXI</v>
          </cell>
          <cell r="C35" t="str">
            <v>XXI</v>
          </cell>
        </row>
        <row r="36">
          <cell r="A36" t="str">
            <v>GameUI_RomanNumber22</v>
          </cell>
          <cell r="B36" t="str">
            <v>XXII</v>
          </cell>
          <cell r="C36" t="str">
            <v>XXII</v>
          </cell>
        </row>
        <row r="37">
          <cell r="A37" t="str">
            <v>GameUI_RomanNumber23</v>
          </cell>
          <cell r="B37" t="str">
            <v>XXIII</v>
          </cell>
          <cell r="C37" t="str">
            <v>XXIII</v>
          </cell>
        </row>
        <row r="38">
          <cell r="A38" t="str">
            <v>GameUI_RomanNumber24</v>
          </cell>
          <cell r="B38" t="str">
            <v>XXIV</v>
          </cell>
          <cell r="C38" t="str">
            <v>XXIV</v>
          </cell>
        </row>
        <row r="39">
          <cell r="A39" t="str">
            <v>GameUI_RomanNumber25</v>
          </cell>
          <cell r="B39" t="str">
            <v>XXV</v>
          </cell>
          <cell r="C39" t="str">
            <v>XXV</v>
          </cell>
        </row>
        <row r="40">
          <cell r="A40" t="str">
            <v>GameUI_RomanNumber26</v>
          </cell>
          <cell r="B40" t="str">
            <v>XXVI</v>
          </cell>
          <cell r="C40" t="str">
            <v>XXVI</v>
          </cell>
        </row>
        <row r="41">
          <cell r="A41" t="str">
            <v>GameUI_RomanNumber27</v>
          </cell>
          <cell r="B41" t="str">
            <v>XXVII</v>
          </cell>
          <cell r="C41" t="str">
            <v>XXVII</v>
          </cell>
        </row>
        <row r="42">
          <cell r="A42" t="str">
            <v>GameUI_RomanNumber28</v>
          </cell>
          <cell r="B42" t="str">
            <v>XXVIII</v>
          </cell>
          <cell r="C42" t="str">
            <v>XXVIII</v>
          </cell>
        </row>
        <row r="43">
          <cell r="A43" t="str">
            <v>GameUI_RomanNumber29</v>
          </cell>
          <cell r="B43" t="str">
            <v>XXIX</v>
          </cell>
          <cell r="C43" t="str">
            <v>XXIX</v>
          </cell>
        </row>
        <row r="44">
          <cell r="A44" t="str">
            <v>GameUI_RomanNumber30</v>
          </cell>
          <cell r="B44" t="str">
            <v>XXX</v>
          </cell>
          <cell r="C44" t="str">
            <v>XXX</v>
          </cell>
        </row>
        <row r="45">
          <cell r="A45" t="str">
            <v>GameUI_Magic</v>
          </cell>
          <cell r="B45" t="str">
            <v>마법</v>
          </cell>
          <cell r="C45" t="str">
            <v>Magic</v>
          </cell>
        </row>
        <row r="46">
          <cell r="A46" t="str">
            <v>GameUI_Machine</v>
          </cell>
          <cell r="B46" t="str">
            <v>기계</v>
          </cell>
          <cell r="C46" t="str">
            <v>Machine</v>
          </cell>
        </row>
        <row r="47">
          <cell r="A47" t="str">
            <v>GameUI_Nature</v>
          </cell>
          <cell r="B47" t="str">
            <v>자연</v>
          </cell>
          <cell r="C47" t="str">
            <v>Nature</v>
          </cell>
        </row>
        <row r="48">
          <cell r="A48" t="str">
            <v>GameUI_Qigong</v>
          </cell>
          <cell r="B48" t="str">
            <v>기공</v>
          </cell>
          <cell r="C48" t="str">
            <v>Qigong</v>
          </cell>
        </row>
        <row r="49">
          <cell r="A49" t="str">
            <v>GameUI_CharGrade0</v>
          </cell>
          <cell r="B49" t="str">
            <v>일반</v>
          </cell>
          <cell r="C49" t="str">
            <v>Normal</v>
          </cell>
        </row>
        <row r="50">
          <cell r="A50" t="str">
            <v>GameUI_CharGrade1</v>
          </cell>
          <cell r="B50" t="str">
            <v>영웅</v>
          </cell>
          <cell r="C50" t="str">
            <v>Heroic</v>
          </cell>
        </row>
        <row r="51">
          <cell r="A51" t="str">
            <v>GameUI_CharGrade2</v>
          </cell>
          <cell r="B51" t="str">
            <v>전설</v>
          </cell>
          <cell r="C51" t="str">
            <v>Legendary</v>
          </cell>
        </row>
        <row r="52">
          <cell r="A52" t="str">
            <v>GameUI_EquipGrade0</v>
          </cell>
          <cell r="B52" t="str">
            <v>일반</v>
          </cell>
          <cell r="C52" t="str">
            <v>Normal</v>
          </cell>
        </row>
        <row r="53">
          <cell r="A53" t="str">
            <v>GameUI_EquipGrade1</v>
          </cell>
          <cell r="B53" t="str">
            <v>희귀</v>
          </cell>
          <cell r="C53" t="str">
            <v>Rare</v>
          </cell>
        </row>
        <row r="54">
          <cell r="A54" t="str">
            <v>GameUI_EquipGrade2</v>
          </cell>
          <cell r="B54" t="str">
            <v>영웅</v>
          </cell>
          <cell r="C54" t="str">
            <v>Heroic</v>
          </cell>
        </row>
        <row r="55">
          <cell r="A55" t="str">
            <v>GameUI_EquipGrade3</v>
          </cell>
          <cell r="B55" t="str">
            <v>에픽</v>
          </cell>
          <cell r="C55" t="str">
            <v>Epic</v>
          </cell>
        </row>
        <row r="56">
          <cell r="A56" t="str">
            <v>GameUI_EquipGrade4</v>
          </cell>
          <cell r="B56" t="str">
            <v>전설</v>
          </cell>
          <cell r="C56" t="str">
            <v>Legendary</v>
          </cell>
        </row>
        <row r="57">
          <cell r="A57" t="str">
            <v>GameUI_InfoInvokeReal</v>
          </cell>
          <cell r="B57" t="str">
            <v>청약철회는 구매일로부터 7일 이내 가능(단, 아이템이 게시되거나 사용 시 청약철회가 제한됨)_x000D_
법정대리인 동의 없는 미성년자명의 결제 시 취소가능</v>
          </cell>
          <cell r="C57" t="str">
            <v>In progress of translating…(57)</v>
          </cell>
        </row>
        <row r="58">
          <cell r="A58" t="str">
            <v>GameUI_DiamondDesc</v>
          </cell>
          <cell r="B58" t="str">
            <v>&lt;color=#80FF80&gt;보석&lt;/color&gt;은 상점에서 상자, 특별 상품을 구매하는데 사용됩니다._x000D_
_x000D_
일일퀘스트 상자에서 보석을 획득하거나 상점에서 구매하세요!</v>
          </cell>
          <cell r="C58" t="str">
            <v>In progress of translating…(58)</v>
          </cell>
        </row>
        <row r="59">
          <cell r="A59" t="str">
            <v>GameUI_GoldDesc</v>
          </cell>
          <cell r="B59" t="str">
            <v>&lt;color=#80FF80&gt;골드&lt;/color&gt;는 캐릭터 업그레이드에 사용됩니다._x000D_
_x000D_
적을 처치하거나 상자를 열어서 골드를 획득할 수 있습니다!</v>
          </cell>
          <cell r="C59" t="str">
            <v>In progress of translating…(59)</v>
          </cell>
        </row>
        <row r="60">
          <cell r="A60" t="str">
            <v>GameUI_Lv</v>
          </cell>
          <cell r="B60" t="str">
            <v>Lv. {0}</v>
          </cell>
          <cell r="C60" t="str">
            <v>Lv. {0}</v>
          </cell>
        </row>
        <row r="61">
          <cell r="A61" t="str">
            <v>GameUI_LevelPackLv</v>
          </cell>
          <cell r="B61" t="str">
            <v>Lv. &lt;size=30&gt;{0}&lt;/size&gt;</v>
          </cell>
          <cell r="C61" t="str">
            <v>Lv. &lt;size=30&gt;{0}&lt;/size&gt;</v>
          </cell>
        </row>
        <row r="62">
          <cell r="A62" t="str">
            <v>GameUI_ExitGame</v>
          </cell>
          <cell r="B62" t="str">
            <v>나가기</v>
          </cell>
          <cell r="C62" t="str">
            <v>Exit</v>
          </cell>
        </row>
        <row r="63">
          <cell r="A63" t="str">
            <v>GameUI_ExitGameDescription</v>
          </cell>
          <cell r="B63" t="str">
            <v>게임을 종료하시겠습니까?</v>
          </cell>
          <cell r="C63" t="str">
            <v>Quit the game?</v>
          </cell>
        </row>
        <row r="64">
          <cell r="A64" t="str">
            <v>GameUI_BackToLobby</v>
          </cell>
          <cell r="B64" t="str">
            <v>나가기</v>
          </cell>
          <cell r="C64" t="str">
            <v>Exit</v>
          </cell>
        </row>
        <row r="65">
          <cell r="A65" t="str">
            <v>GameUI_BackToLobbyDescription</v>
          </cell>
          <cell r="B65" t="str">
            <v>현재 획득한 골드, 아이템 등은 획득할 수 없습니다._x000D_
전투를 중지하시겠습니까?</v>
          </cell>
          <cell r="C65" t="str">
            <v>You cannot get gold, items you got til now._x000D_
Sure to quit the battle?</v>
          </cell>
        </row>
        <row r="66">
          <cell r="A66" t="str">
            <v>GameUI_RefillEnergy</v>
          </cell>
          <cell r="B66" t="str">
            <v>입장 시 &lt;color=#FF8080&gt;5 에너지&lt;/color&gt;가 필요합니다._x000D_
_x000D_
충전하시겠습니까?_x000D_
&lt;color=#80FF80&gt;+30 에너지&lt;/color&gt;</v>
          </cell>
          <cell r="C66" t="str">
            <v>In progress of translating…(66)</v>
          </cell>
        </row>
        <row r="67">
          <cell r="A67" t="str">
            <v>GameUI_NotEnoughDiamond</v>
          </cell>
          <cell r="B67" t="str">
            <v>보석이 부족합니다</v>
          </cell>
          <cell r="C67" t="str">
            <v>Not enough Gems</v>
          </cell>
        </row>
        <row r="68">
          <cell r="A68" t="str">
            <v>GameUI_TouchToMove</v>
          </cell>
          <cell r="B68" t="str">
            <v>터치하여 이동하세요</v>
          </cell>
          <cell r="C68" t="str">
            <v>Touch to move</v>
          </cell>
        </row>
        <row r="69">
          <cell r="A69" t="str">
            <v>GameUI_BossReady</v>
          </cell>
          <cell r="B69" t="str">
            <v>보스에 대비하세요</v>
          </cell>
          <cell r="C69" t="str">
            <v>Prepare for the boss</v>
          </cell>
        </row>
        <row r="70">
          <cell r="A70" t="str">
            <v>GameUI_PossibleAfterTraining</v>
          </cell>
          <cell r="B70" t="str">
            <v>훈련 챕터 클리어 후 진행 가능</v>
          </cell>
          <cell r="C70" t="str">
            <v>Possible to play after the training chapter</v>
          </cell>
        </row>
        <row r="71">
          <cell r="A71" t="str">
            <v>GameUI_GameSetting</v>
          </cell>
          <cell r="B71" t="str">
            <v>게임설정</v>
          </cell>
          <cell r="C71" t="str">
            <v>Game Setting</v>
          </cell>
        </row>
        <row r="72">
          <cell r="A72" t="str">
            <v>GameUI_EmptyLevelPack</v>
          </cell>
          <cell r="B72" t="str">
            <v>획득한 전투팩이 없습니다</v>
          </cell>
          <cell r="C72" t="str">
            <v>Empty Battle Pack</v>
          </cell>
        </row>
        <row r="73">
          <cell r="A73" t="str">
            <v>GameUI_SoundFX</v>
          </cell>
          <cell r="B73" t="str">
            <v>효과음</v>
          </cell>
          <cell r="C73" t="str">
            <v>Sound FX</v>
          </cell>
        </row>
        <row r="74">
          <cell r="A74" t="str">
            <v>GameUI_Music</v>
          </cell>
          <cell r="B74" t="str">
            <v>BGM</v>
          </cell>
          <cell r="C74" t="str">
            <v>BGM</v>
          </cell>
        </row>
        <row r="75">
          <cell r="A75" t="str">
            <v>GameUI_UltimateWithDoubleTap</v>
          </cell>
          <cell r="B75" t="str">
            <v>전투 중 더블탭으로 궁극기 사용</v>
          </cell>
          <cell r="C75" t="str">
            <v>Use Ultimate Skill with double-tap during battle</v>
          </cell>
        </row>
        <row r="76">
          <cell r="A76" t="str">
            <v>GameUI_FixUltimateIcon</v>
          </cell>
          <cell r="B76" t="str">
            <v>궁극기 아이콘 위치 고정</v>
          </cell>
          <cell r="C76" t="str">
            <v>Fixed Ultimate Skill position</v>
          </cell>
        </row>
        <row r="77">
          <cell r="A77" t="str">
            <v>GameUI_SystemSetting</v>
          </cell>
          <cell r="B77" t="str">
            <v>시스템설정</v>
          </cell>
          <cell r="C77" t="str">
            <v>System Setting</v>
          </cell>
        </row>
        <row r="78">
          <cell r="A78" t="str">
            <v>GameUI_Language</v>
          </cell>
          <cell r="B78" t="str">
            <v>언어</v>
          </cell>
          <cell r="C78" t="str">
            <v>Language</v>
          </cell>
        </row>
        <row r="79">
          <cell r="A79" t="str">
            <v>GameUI_Language_KOR</v>
          </cell>
          <cell r="B79" t="str">
            <v>한국어</v>
          </cell>
          <cell r="C79" t="str">
            <v>Korean</v>
          </cell>
        </row>
        <row r="80">
          <cell r="A80" t="str">
            <v>GameUI_Language_ENG</v>
          </cell>
          <cell r="B80" t="str">
            <v>영어</v>
          </cell>
          <cell r="C80" t="str">
            <v>English</v>
          </cell>
        </row>
        <row r="81">
          <cell r="A81" t="str">
            <v>GameUI_Confirm</v>
          </cell>
          <cell r="B81" t="str">
            <v>확인</v>
          </cell>
          <cell r="C81" t="str">
            <v>Confirm</v>
          </cell>
        </row>
        <row r="82">
          <cell r="A82" t="str">
            <v>GameUI_ChangeLanguageDesc</v>
          </cell>
          <cell r="B82" t="str">
            <v>언어를 변경하시겠습니까?</v>
          </cell>
          <cell r="C82" t="str">
            <v>Would you change the language?</v>
          </cell>
        </row>
        <row r="83">
          <cell r="A83" t="str">
            <v>GameUI_FrameRate</v>
          </cell>
          <cell r="B83" t="str">
            <v>재생 속도</v>
          </cell>
          <cell r="C83" t="str">
            <v>Frame Rate</v>
          </cell>
        </row>
        <row r="84">
          <cell r="A84" t="str">
            <v>GameUI_Shop</v>
          </cell>
          <cell r="B84" t="str">
            <v>상점</v>
          </cell>
          <cell r="C84" t="str">
            <v>Shop</v>
          </cell>
        </row>
        <row r="85">
          <cell r="A85" t="str">
            <v>GameUI_ChapterText</v>
          </cell>
          <cell r="B85" t="str">
            <v>챕터</v>
          </cell>
          <cell r="C85" t="str">
            <v>Chapters</v>
          </cell>
        </row>
        <row r="86">
          <cell r="A86" t="str">
            <v>GameUI_Character</v>
          </cell>
          <cell r="B86" t="str">
            <v>캐릭터</v>
          </cell>
          <cell r="C86" t="str">
            <v>Characters</v>
          </cell>
        </row>
        <row r="87">
          <cell r="A87" t="str">
            <v>GameUI_Mail</v>
          </cell>
          <cell r="B87" t="str">
            <v>우편함</v>
          </cell>
          <cell r="C87" t="str">
            <v>Inbox</v>
          </cell>
        </row>
        <row r="88">
          <cell r="A88" t="str">
            <v>GameUI_Research</v>
          </cell>
          <cell r="B88" t="str">
            <v>연구</v>
          </cell>
          <cell r="C88" t="str">
            <v>Research</v>
          </cell>
        </row>
        <row r="89">
          <cell r="A89" t="str">
            <v>GameUI_Challenge</v>
          </cell>
          <cell r="B89" t="str">
            <v>도전</v>
          </cell>
          <cell r="C89" t="str">
            <v>Challenge</v>
          </cell>
        </row>
        <row r="90">
          <cell r="A90" t="str">
            <v>GameUI_Revert</v>
          </cell>
          <cell r="B90" t="str">
            <v>환원</v>
          </cell>
          <cell r="C90" t="str">
            <v>Revert</v>
          </cell>
        </row>
        <row r="91">
          <cell r="A91" t="str">
            <v>GameUI_Swappable</v>
          </cell>
          <cell r="B91" t="str">
            <v>교체 가능</v>
          </cell>
          <cell r="C91" t="str">
            <v>Can be swapped</v>
          </cell>
        </row>
        <row r="92">
          <cell r="A92" t="str">
            <v>GameUI_EnterInfo</v>
          </cell>
          <cell r="B92" t="str">
            <v>입장 안내</v>
          </cell>
          <cell r="C92" t="str">
            <v>Entry Info</v>
          </cell>
        </row>
        <row r="93">
          <cell r="A93" t="str">
            <v>GameUI_EnterInfoDesc</v>
          </cell>
          <cell r="B93" t="str">
            <v>현재 캐릭터의 파워레벨이 부족합니다_x000D_
_x000D_
캐릭터를 변경하시겠습니까?</v>
          </cell>
          <cell r="C93" t="str">
            <v>Not enough Power Level_x000D_
_x000D_
Change the player?</v>
          </cell>
        </row>
        <row r="94">
          <cell r="A94" t="str">
            <v>GameUI_EnterRecommendDesc</v>
          </cell>
          <cell r="B94" t="str">
            <v>더 적합한 추천 캐릭터가 있습니다_x000D_
_x000D_
캐릭터를 변경하시겠습니까?</v>
          </cell>
          <cell r="C94" t="str">
            <v>There is a more suitable recommended chracter_x000D_
_x000D_
Change the player?</v>
          </cell>
        </row>
        <row r="95">
          <cell r="A95" t="str">
            <v>GameUI_ChangeCharacter</v>
          </cell>
          <cell r="B95" t="str">
            <v>캐릭터 교체</v>
          </cell>
          <cell r="C95" t="str">
            <v>Change Character</v>
          </cell>
        </row>
        <row r="96">
          <cell r="A96" t="str">
            <v>GameUI_Chapter</v>
          </cell>
          <cell r="B96" t="str">
            <v>CHAPTER &lt;size=46&gt;{0}&lt;/size&gt;</v>
          </cell>
          <cell r="C96" t="str">
            <v>CHAPTER &lt;size=46&gt;{0}&lt;/size&gt;</v>
          </cell>
        </row>
        <row r="97">
          <cell r="A97" t="str">
            <v>GameUI_ChapterInIndicator</v>
          </cell>
          <cell r="B97" t="str">
            <v>{0} 챕터{1}</v>
          </cell>
          <cell r="C97" t="str">
            <v>Chapter {0}{1}</v>
          </cell>
        </row>
        <row r="98">
          <cell r="A98" t="str">
            <v>GameUI_ChapterIndicatorParam</v>
          </cell>
          <cell r="B98" t="str">
            <v xml:space="preserve"> 카오스 모드</v>
          </cell>
          <cell r="C98" t="str">
            <v>, Chaos Mode</v>
          </cell>
        </row>
        <row r="99">
          <cell r="A99" t="str">
            <v>GameUI_ChaosMode</v>
          </cell>
          <cell r="B99" t="str">
            <v>카오스 모드</v>
          </cell>
          <cell r="C99" t="str">
            <v>Chaos Mode</v>
          </cell>
        </row>
        <row r="100">
          <cell r="A100" t="str">
            <v>GameUI_ChaosModeDesc</v>
          </cell>
          <cell r="B100" t="str">
            <v>게이트필라가 불안정하여 지정된 곳으로 이동할 수 없고 마구잡이로 이동하게 됩니다. 5회를 채워서 안정화시키면 정상챕터에 도전할 수 있습니다.</v>
          </cell>
          <cell r="C100" t="str">
            <v>In progress of translating…(100)</v>
          </cell>
        </row>
        <row r="101">
          <cell r="A101" t="str">
            <v>GameUI_SuggestedPowerLevel</v>
          </cell>
          <cell r="B101" t="str">
            <v>권장 파워레벨</v>
          </cell>
          <cell r="C101" t="str">
            <v>Recommended Power Level</v>
          </cell>
        </row>
        <row r="102">
          <cell r="A102" t="str">
            <v>GameUI_NumberRange</v>
          </cell>
          <cell r="B102" t="str">
            <v>{0}~{1}</v>
          </cell>
          <cell r="C102" t="str">
            <v>{0}-{1}</v>
          </cell>
        </row>
        <row r="103">
          <cell r="A103" t="str">
            <v>GameUI_Power</v>
          </cell>
          <cell r="B103" t="str">
            <v>&lt;color=#E0E0E0&gt;POWER&lt;/color&gt; &lt;size=17&gt;{0}&lt;/size&gt;</v>
          </cell>
          <cell r="C103" t="str">
            <v>&lt;color=#E0E0E0&gt;POWER&lt;/color&gt; &lt;size=17&gt;{0}&lt;/size&gt;</v>
          </cell>
        </row>
        <row r="104">
          <cell r="A104" t="str">
            <v>GameUI_Suggested</v>
          </cell>
          <cell r="B104" t="str">
            <v>추천캐릭터</v>
          </cell>
          <cell r="C104" t="str">
            <v>Recommended</v>
          </cell>
        </row>
        <row r="105">
          <cell r="A105" t="str">
            <v>GameUI_FirstSwapHealNotApplied</v>
          </cell>
          <cell r="B105" t="str">
            <v>이미 전투에 참가했던 캐릭터는 회복되지 않습니다</v>
          </cell>
          <cell r="C105" t="str">
            <v>Characters already in combat will not recover</v>
          </cell>
        </row>
        <row r="106">
          <cell r="A106" t="str">
            <v>GameUI_NowPlayingCharacter</v>
          </cell>
          <cell r="B106" t="str">
            <v>현재 플레이 중인 캐릭터입니다</v>
          </cell>
          <cell r="C106" t="str">
            <v>Now playing!</v>
          </cell>
        </row>
        <row r="107">
          <cell r="A107" t="str">
            <v>GameUI_BattleEnd</v>
          </cell>
          <cell r="B107" t="str">
            <v>전투 종료</v>
          </cell>
          <cell r="C107" t="str">
            <v>Battle End</v>
          </cell>
        </row>
        <row r="108">
          <cell r="A108" t="str">
            <v>GameUI_Stage</v>
          </cell>
          <cell r="B108" t="str">
            <v>스테이지</v>
          </cell>
          <cell r="C108" t="str">
            <v>Stage</v>
          </cell>
        </row>
        <row r="109">
          <cell r="A109" t="str">
            <v>GameUI_StageNumbers</v>
          </cell>
          <cell r="B109" t="str">
            <v>&lt;size=36&gt;{0}&lt;/size&gt;/{1}</v>
          </cell>
          <cell r="C109" t="str">
            <v>&lt;size=36&gt;{0}&lt;/size&gt;/{1}</v>
          </cell>
        </row>
        <row r="110">
          <cell r="A110" t="str">
            <v>GameUI_GoldReward</v>
          </cell>
          <cell r="B110" t="str">
            <v>획득 골드</v>
          </cell>
          <cell r="C110" t="str">
            <v>Gold Reward</v>
          </cell>
        </row>
        <row r="111">
          <cell r="A111" t="str">
            <v>GameUI_ItemReward</v>
          </cell>
          <cell r="B111" t="str">
            <v>획득 아이템</v>
          </cell>
          <cell r="C111" t="str">
            <v>Item Reward</v>
          </cell>
        </row>
        <row r="112">
          <cell r="A112" t="str">
            <v>GameUI_Completed</v>
          </cell>
          <cell r="B112" t="str">
            <v>&lt;color=#808080&gt;완료됨&lt;/color&gt;</v>
          </cell>
          <cell r="C112" t="str">
            <v>&lt;color=#808080&gt;Completed&lt;/color&gt;</v>
          </cell>
        </row>
        <row r="113">
          <cell r="A113" t="str">
            <v>GameUI_SealDesc</v>
          </cell>
          <cell r="B113" t="str">
            <v>보스급 몬스터를 처치하여 인장을 얻고 일일 퀘스트 상자를 열 수 있습니다</v>
          </cell>
          <cell r="C113" t="str">
            <v>In progress of translating…(113)</v>
          </cell>
        </row>
        <row r="114">
          <cell r="A114" t="str">
            <v>GameUI_Invincible</v>
          </cell>
          <cell r="B114" t="str">
            <v>무적!</v>
          </cell>
          <cell r="C114" t="str">
            <v>INVINCIBLE!</v>
          </cell>
        </row>
        <row r="115">
          <cell r="A115" t="str">
            <v>GameUI_Miss</v>
          </cell>
          <cell r="B115" t="str">
            <v>빗맞음</v>
          </cell>
          <cell r="C115" t="str">
            <v>MISS</v>
          </cell>
        </row>
        <row r="116">
          <cell r="A116" t="str">
            <v>GameUI_Headshot</v>
          </cell>
          <cell r="B116" t="str">
            <v>즉사!</v>
          </cell>
          <cell r="C116" t="str">
            <v>DEATH!</v>
          </cell>
        </row>
        <row r="117">
          <cell r="A117" t="str">
            <v>GameUI_ImmortalWill</v>
          </cell>
          <cell r="B117" t="str">
            <v>불사!</v>
          </cell>
          <cell r="C117" t="str">
            <v>IMMORTAL!</v>
          </cell>
        </row>
        <row r="118">
          <cell r="A118" t="str">
            <v>GameUI_ReduceContinuousDmg</v>
          </cell>
          <cell r="B118" t="str">
            <v>연타 저항!</v>
          </cell>
          <cell r="C118" t="str">
            <v>RESIST REPEAT!</v>
          </cell>
        </row>
        <row r="119">
          <cell r="A119" t="str">
            <v>GameUI_DefenseStrongDmg</v>
          </cell>
          <cell r="B119" t="str">
            <v>강공격 방어!</v>
          </cell>
          <cell r="C119" t="str">
            <v>RESIST STRONG!</v>
          </cell>
        </row>
        <row r="120">
          <cell r="A120" t="str">
            <v>GameUI_HealSp</v>
          </cell>
          <cell r="B120" t="str">
            <v>SP 회복!</v>
          </cell>
          <cell r="C120" t="str">
            <v>Got SP!</v>
          </cell>
        </row>
        <row r="121">
          <cell r="A121" t="str">
            <v>GameUI_PaybackSp</v>
          </cell>
          <cell r="B121" t="str">
            <v>페이백!</v>
          </cell>
          <cell r="C121" t="str">
            <v>PAYBACK!</v>
          </cell>
        </row>
        <row r="122">
          <cell r="A122" t="str">
            <v>GameUI_Critical</v>
          </cell>
          <cell r="B122" t="str">
            <v>치명타!</v>
          </cell>
          <cell r="C122" t="str">
            <v>CRITICAL!</v>
          </cell>
        </row>
        <row r="123">
          <cell r="A123" t="str">
            <v>TimeSpaceUI_Low</v>
          </cell>
          <cell r="B123" t="str">
            <v>소</v>
          </cell>
          <cell r="C123" t="str">
            <v>Low</v>
          </cell>
        </row>
        <row r="124">
          <cell r="A124" t="str">
            <v>TimeSpaceUI_Medium</v>
          </cell>
          <cell r="B124" t="str">
            <v>중</v>
          </cell>
          <cell r="C124" t="str">
            <v>Medium</v>
          </cell>
        </row>
        <row r="125">
          <cell r="A125" t="str">
            <v>TimeSpaceUI_High</v>
          </cell>
          <cell r="B125" t="str">
            <v>대</v>
          </cell>
          <cell r="C125" t="str">
            <v>High</v>
          </cell>
        </row>
        <row r="126">
          <cell r="A126" t="str">
            <v>TimeSpaceUI_Ultra</v>
          </cell>
          <cell r="B126" t="str">
            <v>극대</v>
          </cell>
          <cell r="C126" t="str">
            <v>Ultra</v>
          </cell>
        </row>
        <row r="127">
          <cell r="A127" t="str">
            <v>TimeSpaceUI_ExtraUltra</v>
          </cell>
          <cell r="B127" t="str">
            <v>초극대</v>
          </cell>
          <cell r="C127" t="str">
            <v>ExtraUltra</v>
          </cell>
        </row>
        <row r="128">
          <cell r="A128" t="str">
            <v>PowerSourceUI_ComeHere</v>
          </cell>
          <cell r="B128" t="str">
            <v>가까이 다가가 힘의 원천으로부터 축복을 받으세요</v>
          </cell>
          <cell r="C128" t="str">
            <v>Get close to be blessed from Power Source</v>
          </cell>
        </row>
        <row r="129">
          <cell r="A129" t="str">
            <v>PowerSourceUI_Heal</v>
          </cell>
          <cell r="B129" t="str">
            <v>힘의 원천으로부터 눈부신 빛이 흘러나옵니다</v>
          </cell>
          <cell r="C129" t="str">
            <v>The bright light flows from Power Source</v>
          </cell>
        </row>
        <row r="130">
          <cell r="A130" t="str">
            <v>AfterSwapUI_Heal</v>
          </cell>
          <cell r="B130" t="str">
            <v>출전 보너스로 일정량 체력과 SP를 회복합니다</v>
          </cell>
          <cell r="C130" t="str">
            <v>Entering in the battle field gets you healed HP and SP</v>
          </cell>
        </row>
        <row r="131">
          <cell r="A131" t="str">
            <v>MindTextUI_FarAtkFallenAngel</v>
          </cell>
          <cell r="B131" t="str">
            <v>거리가 멀어지면 돌진 공격을 사용하는 듯 하다!</v>
          </cell>
          <cell r="C131" t="str">
            <v>It looks like Fallen Angel uses Charge Attack when being far!</v>
          </cell>
        </row>
        <row r="132">
          <cell r="A132" t="str">
            <v>MindTextUI_OneAngelStatue_Big</v>
          </cell>
          <cell r="B132" t="str">
            <v>천사 석상이 문지기를 잃어 분노의 공격을 퍼붓기 시작합니다!</v>
          </cell>
          <cell r="C132" t="str">
            <v>In progress of translating…(132)</v>
          </cell>
        </row>
        <row r="133">
          <cell r="A133" t="str">
            <v>GameUI_Exclusive</v>
          </cell>
          <cell r="B133" t="str">
            <v>전용</v>
          </cell>
          <cell r="C133" t="str">
            <v>Exclusive</v>
          </cell>
        </row>
        <row r="134">
          <cell r="A134" t="str">
            <v>GameUI_SelectLevelPack</v>
          </cell>
          <cell r="B134" t="str">
            <v>전투팩을 선택하세요</v>
          </cell>
          <cell r="C134" t="str">
            <v>Choose a Battle Pack</v>
          </cell>
        </row>
        <row r="135">
          <cell r="A135" t="str">
            <v>GameUI_BossClearReward</v>
          </cell>
          <cell r="B135" t="str">
            <v>보스 클리어 보상</v>
          </cell>
          <cell r="C135" t="str">
            <v>Boss Clear Reward</v>
          </cell>
        </row>
        <row r="136">
          <cell r="A136" t="str">
            <v>GameUI_NoHitClearReward</v>
          </cell>
          <cell r="B136" t="str">
            <v>&lt;color=#FFC080&gt;노히트&lt;/color&gt; 클리어 보상</v>
          </cell>
          <cell r="C136" t="str">
            <v>&lt;color=#FFC080&gt;No Hit&lt;/color&gt; Clear Reward</v>
          </cell>
        </row>
        <row r="137">
          <cell r="A137" t="str">
            <v>GameUI_GetExclusiveLevelPack</v>
          </cell>
          <cell r="B137" t="str">
            <v>{0}레벨 달성! 전용 전투팩 지급</v>
          </cell>
          <cell r="C137" t="str">
            <v>Reached level {0}! Got an exclusive Battle Pack</v>
          </cell>
        </row>
        <row r="138">
          <cell r="A138" t="str">
            <v>GameUI_LevelPack</v>
          </cell>
          <cell r="B138" t="str">
            <v>전투팩</v>
          </cell>
          <cell r="C138" t="str">
            <v>Battle Pack</v>
          </cell>
        </row>
        <row r="139">
          <cell r="A139" t="str">
            <v>GameUI_Seal</v>
          </cell>
          <cell r="B139" t="str">
            <v>인장</v>
          </cell>
          <cell r="C139" t="str">
            <v>Seal</v>
          </cell>
        </row>
        <row r="140">
          <cell r="A140" t="str">
            <v>GameUI_NoHitLevelPack</v>
          </cell>
          <cell r="B140" t="str">
            <v>&lt;color=#FFC080&gt;노히트&lt;/color&gt; 전투팩</v>
          </cell>
          <cell r="C140" t="str">
            <v>&lt;color=#FFC080&gt;No Hit&lt;/color&gt; Battle Pack</v>
          </cell>
        </row>
        <row r="141">
          <cell r="A141" t="str">
            <v>LevelPackUIName_Atk</v>
          </cell>
          <cell r="B141" t="str">
            <v>공격력</v>
          </cell>
          <cell r="C141" t="str">
            <v>Attack Boost</v>
          </cell>
        </row>
        <row r="142">
          <cell r="A142" t="str">
            <v>LevelPackUIName_AtkBetter</v>
          </cell>
          <cell r="B142" t="str">
            <v>&lt;color=#FFC080&gt;상급&lt;/color&gt; 공격력</v>
          </cell>
          <cell r="C142" t="str">
            <v>&lt;color=#FFC080&gt;Better&lt;/color&gt; Attack Boost</v>
          </cell>
        </row>
        <row r="143">
          <cell r="A143" t="str">
            <v>LevelPackUIName_AtkBetterForGanfaul</v>
          </cell>
          <cell r="B143" t="str">
            <v>&lt;color=#FFC080&gt;구원자의 힘&lt;/color&gt;</v>
          </cell>
          <cell r="C143" t="str">
            <v>&lt;color=#FFC080&gt;Better&lt;/color&gt; Attack Boost</v>
          </cell>
        </row>
        <row r="144">
          <cell r="A144" t="str">
            <v>LevelPackUIName_AtkBetterForBei</v>
          </cell>
          <cell r="B144" t="str">
            <v>&lt;color=#FFC080&gt;불꽃의 노래&lt;/color&gt;</v>
          </cell>
          <cell r="C144" t="str">
            <v>&lt;color=#FFC080&gt;Better&lt;/color&gt; Attack Boost</v>
          </cell>
        </row>
        <row r="145">
          <cell r="A145" t="str">
            <v>LevelPackUIName_AtkBest</v>
          </cell>
          <cell r="B145" t="str">
            <v>&lt;color=#FFC080&gt;최상급&lt;/color&gt; 공격력</v>
          </cell>
          <cell r="C145" t="str">
            <v>&lt;color=#FFC080&gt;Best&lt;/color&gt; Attack Boost</v>
          </cell>
        </row>
        <row r="146">
          <cell r="A146" t="str">
            <v>LevelPackUIName_AtkSpeed</v>
          </cell>
          <cell r="B146" t="str">
            <v>공격 속도</v>
          </cell>
          <cell r="C146" t="str">
            <v>Attack Speed Boost</v>
          </cell>
        </row>
        <row r="147">
          <cell r="A147" t="str">
            <v>LevelPackUIName_AtkSpeedBetter</v>
          </cell>
          <cell r="B147" t="str">
            <v>&lt;color=#FFC080&gt;상급&lt;/color&gt; 공격 속도</v>
          </cell>
          <cell r="C147" t="str">
            <v>In progress of translating…(147)</v>
          </cell>
        </row>
        <row r="148">
          <cell r="A148" t="str">
            <v>LevelPackUIName_AtkSpeedBetterForBigBatSuccubus</v>
          </cell>
          <cell r="B148" t="str">
            <v>&lt;color=#FFC080&gt;야수의 민첩함&lt;/color&gt;</v>
          </cell>
          <cell r="C148" t="str">
            <v>In progress of translating…(148)</v>
          </cell>
        </row>
        <row r="149">
          <cell r="A149" t="str">
            <v>LevelPackUIName_AtkSpeedBest</v>
          </cell>
          <cell r="B149" t="str">
            <v>&lt;color=#FFC080&gt;최상급&lt;/color&gt; 공격 속도</v>
          </cell>
          <cell r="C149" t="str">
            <v>In progress of translating…(149)</v>
          </cell>
        </row>
        <row r="150">
          <cell r="A150" t="str">
            <v>LevelPackUIName_Crit</v>
          </cell>
          <cell r="B150" t="str">
            <v>치명타 공격</v>
          </cell>
          <cell r="C150" t="str">
            <v>In progress of translating…(150)</v>
          </cell>
        </row>
        <row r="151">
          <cell r="A151" t="str">
            <v>LevelPackUIName_CritBetter</v>
          </cell>
          <cell r="B151" t="str">
            <v>&lt;color=#FFC080&gt;상급&lt;/color&gt; 치명타 공격</v>
          </cell>
          <cell r="C151" t="str">
            <v>In progress of translating…(151)</v>
          </cell>
        </row>
        <row r="152">
          <cell r="A152" t="str">
            <v>LevelPackUIName_CritBest</v>
          </cell>
          <cell r="B152" t="str">
            <v>&lt;color=#FFC080&gt;최상급&lt;/color&gt; 치명타 공격</v>
          </cell>
          <cell r="C152" t="str">
            <v>In progress of translating…(152)</v>
          </cell>
        </row>
        <row r="153">
          <cell r="A153" t="str">
            <v>LevelPackUIName_MaxHp</v>
          </cell>
          <cell r="B153" t="str">
            <v>최대 체력</v>
          </cell>
          <cell r="C153" t="str">
            <v>In progress of translating…(153)</v>
          </cell>
        </row>
        <row r="154">
          <cell r="A154" t="str">
            <v>LevelPackUIName_MaxHpBetter</v>
          </cell>
          <cell r="B154" t="str">
            <v>&lt;color=#FFC080&gt;상급&lt;/color&gt; 최대 체력</v>
          </cell>
          <cell r="C154" t="str">
            <v>In progress of translating…(154)</v>
          </cell>
        </row>
        <row r="155">
          <cell r="A155" t="str">
            <v>LevelPackUIName_MaxHpBest</v>
          </cell>
          <cell r="B155" t="str">
            <v>&lt;color=#FFC080&gt;최상급&lt;/color&gt; 최대 체력</v>
          </cell>
          <cell r="C155" t="str">
            <v>In progress of translating…(155)</v>
          </cell>
        </row>
        <row r="156">
          <cell r="A156" t="str">
            <v>LevelPackUIName_ReduceDmgProjectile</v>
          </cell>
          <cell r="B156" t="str">
            <v>발사체 대미지 감소</v>
          </cell>
          <cell r="C156" t="str">
            <v>In progress of translating…(156)</v>
          </cell>
        </row>
        <row r="157">
          <cell r="A157" t="str">
            <v>LevelPackUIName_ReduceDmgProjectileBetter</v>
          </cell>
          <cell r="B157" t="str">
            <v>&lt;color=#FFC080&gt;상급&lt;/color&gt; 발사체 대미지 감소</v>
          </cell>
          <cell r="C157" t="str">
            <v>In progress of translating…(157)</v>
          </cell>
        </row>
        <row r="158">
          <cell r="A158" t="str">
            <v>LevelPackUIName_ReduceDmgMelee</v>
          </cell>
          <cell r="B158" t="str">
            <v>근접공격 대미지 감소</v>
          </cell>
          <cell r="C158" t="str">
            <v>In progress of translating…(158)</v>
          </cell>
        </row>
        <row r="159">
          <cell r="A159" t="str">
            <v>LevelPackUIName_ReduceDmgMeleeBetter</v>
          </cell>
          <cell r="B159" t="str">
            <v>&lt;color=#FFC080&gt;상급&lt;/color&gt; 근접공격 대미지 감소</v>
          </cell>
          <cell r="C159" t="str">
            <v>In progress of translating…(159)</v>
          </cell>
        </row>
        <row r="160">
          <cell r="A160" t="str">
            <v>LevelPackUIName_ReduceDmgClose</v>
          </cell>
          <cell r="B160" t="str">
            <v>충돌 대미지 감소</v>
          </cell>
          <cell r="C160" t="str">
            <v>In progress of translating…(160)</v>
          </cell>
        </row>
        <row r="161">
          <cell r="A161" t="str">
            <v>LevelPackUIName_ReduceDmgCloseBetter</v>
          </cell>
          <cell r="B161" t="str">
            <v>&lt;color=#FFC080&gt;상급&lt;/color&gt; 충돌 대미지 감소</v>
          </cell>
          <cell r="C161" t="str">
            <v>In progress of translating…(161)</v>
          </cell>
        </row>
        <row r="162">
          <cell r="A162" t="str">
            <v>LevelPackUIName_ReduceDmgTrap</v>
          </cell>
          <cell r="B162" t="str">
            <v>트랩 대미지 감소</v>
          </cell>
          <cell r="C162" t="str">
            <v>In progress of translating…(162)</v>
          </cell>
        </row>
        <row r="163">
          <cell r="A163" t="str">
            <v>LevelPackUIName_ReduceDmgTrapBetter</v>
          </cell>
          <cell r="B163" t="str">
            <v>&lt;color=#FFC080&gt;상급&lt;/color&gt; 트랩 대미지 감소</v>
          </cell>
          <cell r="C163" t="str">
            <v>In progress of translating…(163)</v>
          </cell>
        </row>
        <row r="164">
          <cell r="A164" t="str">
            <v>LevelPackUIName_ReduceContinuousDmg</v>
          </cell>
          <cell r="B164" t="str">
            <v>&lt;color=#FFC080&gt;연타 저항&lt;/color&gt;</v>
          </cell>
          <cell r="C164" t="str">
            <v>In progress of translating…(164)</v>
          </cell>
        </row>
        <row r="165">
          <cell r="A165" t="str">
            <v>LevelPackUIName_DefenseStrongDmg</v>
          </cell>
          <cell r="B165" t="str">
            <v>&lt;color=#FFC080&gt;강공격 방어&lt;/color&gt;</v>
          </cell>
          <cell r="C165" t="str">
            <v>In progress of translating…(165)</v>
          </cell>
        </row>
        <row r="166">
          <cell r="A166" t="str">
            <v>LevelPackUIName_ExtraGold</v>
          </cell>
          <cell r="B166" t="str">
            <v>골드 획득량 증가</v>
          </cell>
          <cell r="C166" t="str">
            <v>In progress of translating…(166)</v>
          </cell>
        </row>
        <row r="167">
          <cell r="A167" t="str">
            <v>LevelPackUIName_ExtraGoldBetter</v>
          </cell>
          <cell r="B167" t="str">
            <v>&lt;color=#FFC080&gt;상급&lt;/color&gt; 골드 획득량 증가</v>
          </cell>
          <cell r="C167" t="str">
            <v>In progress of translating…(167)</v>
          </cell>
        </row>
        <row r="168">
          <cell r="A168" t="str">
            <v>LevelPackUIName_ItemChanceBoost</v>
          </cell>
          <cell r="B168" t="str">
            <v>아이템 확률 증가</v>
          </cell>
          <cell r="C168" t="str">
            <v>In progress of translating…(168)</v>
          </cell>
        </row>
        <row r="169">
          <cell r="A169" t="str">
            <v>LevelPackUIName_ItemChanceBoostBetter</v>
          </cell>
          <cell r="B169" t="str">
            <v>&lt;color=#FFC080&gt;상급&lt;/color&gt; 아이템 확률 증가</v>
          </cell>
          <cell r="C169" t="str">
            <v>In progress of translating…(169)</v>
          </cell>
        </row>
        <row r="170">
          <cell r="A170" t="str">
            <v>LevelPackUIName_HealChanceBoost</v>
          </cell>
          <cell r="B170" t="str">
            <v>회복구슬 확률 증가</v>
          </cell>
          <cell r="C170" t="str">
            <v>In progress of translating…(170)</v>
          </cell>
        </row>
        <row r="171">
          <cell r="A171" t="str">
            <v>LevelPackUIName_HealChanceBoostBetter</v>
          </cell>
          <cell r="B171" t="str">
            <v>&lt;color=#FFC080&gt;상급&lt;/color&gt; 회복구슬 확률 증가</v>
          </cell>
          <cell r="C171" t="str">
            <v>In progress of translating…(171)</v>
          </cell>
        </row>
        <row r="172">
          <cell r="A172" t="str">
            <v>LevelPackUIName_MonsterThrough</v>
          </cell>
          <cell r="B172" t="str">
            <v>&lt;color=#FFC080&gt;몬스터 관통샷&lt;/color&gt;</v>
          </cell>
          <cell r="C172" t="str">
            <v>In progress of translating…(172)</v>
          </cell>
        </row>
        <row r="173">
          <cell r="A173" t="str">
            <v>LevelPackUIName_Ricochet</v>
          </cell>
          <cell r="B173" t="str">
            <v>&lt;color=#FFC080&gt;체인샷&lt;/color&gt;</v>
          </cell>
          <cell r="C173" t="str">
            <v>In progress of translating…(173)</v>
          </cell>
        </row>
        <row r="174">
          <cell r="A174" t="str">
            <v>LevelPackUIName_BounceWallQuad</v>
          </cell>
          <cell r="B174" t="str">
            <v>&lt;color=#FFC080&gt;벽 반사샷&lt;/color&gt;</v>
          </cell>
          <cell r="C174" t="str">
            <v>In progress of translating…(174)</v>
          </cell>
        </row>
        <row r="175">
          <cell r="A175" t="str">
            <v>LevelPackUIName_Parallel</v>
          </cell>
          <cell r="B175" t="str">
            <v>&lt;color=#FFC080&gt;전방샷&lt;/color&gt;</v>
          </cell>
          <cell r="C175" t="str">
            <v>In progress of translating…(175)</v>
          </cell>
        </row>
        <row r="176">
          <cell r="A176" t="str">
            <v>LevelPackUIName_DiagonalNwayGenerator</v>
          </cell>
          <cell r="B176" t="str">
            <v>&lt;color=#FFC080&gt;대각샷&lt;/color&gt;</v>
          </cell>
          <cell r="C176" t="str">
            <v>In progress of translating…(176)</v>
          </cell>
        </row>
        <row r="177">
          <cell r="A177" t="str">
            <v>LevelPackUIName_LeftRightNwayGenerator</v>
          </cell>
          <cell r="B177" t="str">
            <v>&lt;color=#FFC080&gt;좌우샷&lt;/color&gt;</v>
          </cell>
          <cell r="C177" t="str">
            <v>In progress of translating…(177)</v>
          </cell>
        </row>
        <row r="178">
          <cell r="A178" t="str">
            <v>LevelPackUIName_BackNwayGenerator</v>
          </cell>
          <cell r="B178" t="str">
            <v>&lt;color=#FFC080&gt;후방샷&lt;/color&gt;</v>
          </cell>
          <cell r="C178" t="str">
            <v>In progress of translating…(178)</v>
          </cell>
        </row>
        <row r="179">
          <cell r="A179" t="str">
            <v>LevelPackUIName_Repeat</v>
          </cell>
          <cell r="B179" t="str">
            <v>&lt;color=#FFC080&gt;반복 공격&lt;/color&gt;</v>
          </cell>
          <cell r="C179" t="str">
            <v>In progress of translating…(179)</v>
          </cell>
        </row>
        <row r="180">
          <cell r="A180" t="str">
            <v>LevelPackUIName_HealOnKill</v>
          </cell>
          <cell r="B180" t="str">
            <v>몬스터 킬 시 회복</v>
          </cell>
          <cell r="C180" t="str">
            <v>In progress of translating…(180)</v>
          </cell>
        </row>
        <row r="181">
          <cell r="A181" t="str">
            <v>LevelPackUIName_HealOnKillBetter</v>
          </cell>
          <cell r="B181" t="str">
            <v>&lt;color=#FFC080&gt;상급&lt;/color&gt; 몬스터 킬 시 회복</v>
          </cell>
          <cell r="C181" t="str">
            <v>In progress of translating…(181)</v>
          </cell>
        </row>
        <row r="182">
          <cell r="A182" t="str">
            <v>LevelPackUIName_AtkSpeedUpOnEncounter</v>
          </cell>
          <cell r="B182" t="str">
            <v>적 조우 시_x000D_
공격 속도 증가</v>
          </cell>
          <cell r="C182" t="str">
            <v>In progress of translating…(182)</v>
          </cell>
        </row>
        <row r="183">
          <cell r="A183" t="str">
            <v>LevelPackUIName_AtkSpeedUpOnEncounterBetter</v>
          </cell>
          <cell r="B183" t="str">
            <v>&lt;color=#FFC080&gt;상급&lt;/color&gt; 적 조우 시_x000D_
공격 속도 증가</v>
          </cell>
          <cell r="C183" t="str">
            <v>In progress of translating…(183)</v>
          </cell>
        </row>
        <row r="184">
          <cell r="A184" t="str">
            <v>LevelPackUIName_VampireOnAttack</v>
          </cell>
          <cell r="B184" t="str">
            <v>공격 시 흡혈</v>
          </cell>
          <cell r="C184" t="str">
            <v>In progress of translating…(184)</v>
          </cell>
        </row>
        <row r="185">
          <cell r="A185" t="str">
            <v>LevelPackUIName_VampireOnAttackBetter</v>
          </cell>
          <cell r="B185" t="str">
            <v>&lt;color=#FFC080&gt;상급&lt;/color&gt; 공격 시 흡혈</v>
          </cell>
          <cell r="C185" t="str">
            <v>In progress of translating…(185)</v>
          </cell>
        </row>
        <row r="186">
          <cell r="A186" t="str">
            <v>LevelPackUIName_RecoverOnAttacked</v>
          </cell>
          <cell r="B186" t="str">
            <v>&lt;color=#FFC080&gt;피격 시 HP 리젠&lt;/color&gt;</v>
          </cell>
          <cell r="C186" t="str">
            <v>In progress of translating…(186)</v>
          </cell>
        </row>
        <row r="187">
          <cell r="A187" t="str">
            <v>LevelPackUIName_ReflectOnAttacked</v>
          </cell>
          <cell r="B187" t="str">
            <v>피격 시 반사</v>
          </cell>
          <cell r="C187" t="str">
            <v>In progress of translating…(187)</v>
          </cell>
        </row>
        <row r="188">
          <cell r="A188" t="str">
            <v>LevelPackUIName_ReflectOnAttackedBetter</v>
          </cell>
          <cell r="B188" t="str">
            <v>&lt;color=#FFC080&gt;상급&lt;/color&gt; 피격 시 반사</v>
          </cell>
          <cell r="C188" t="str">
            <v>In progress of translating…(188)</v>
          </cell>
        </row>
        <row r="189">
          <cell r="A189" t="str">
            <v>LevelPackUIName_AtkUpOnLowerHp</v>
          </cell>
          <cell r="B189" t="str">
            <v>HP 낮을수록_x000D_
공격력 증가</v>
          </cell>
          <cell r="C189" t="str">
            <v>In progress of translating…(189)</v>
          </cell>
        </row>
        <row r="190">
          <cell r="A190" t="str">
            <v>LevelPackUIName_AtkUpOnLowerHpBetter</v>
          </cell>
          <cell r="B190" t="str">
            <v>&lt;color=#FFC080&gt;상급&lt;/color&gt; HP 낮을수록_x000D_
공격력 증가</v>
          </cell>
          <cell r="C190" t="str">
            <v>In progress of translating…(190)</v>
          </cell>
        </row>
        <row r="191">
          <cell r="A191" t="str">
            <v>LevelPackUIName_CritDmgUpOnLowerHp</v>
          </cell>
          <cell r="B191" t="str">
            <v>적 HP 낮을수록_x000D_
치명타 대미지 증가</v>
          </cell>
          <cell r="C191" t="str">
            <v>In progress of translating…(191)</v>
          </cell>
        </row>
        <row r="192">
          <cell r="A192" t="str">
            <v>LevelPackUIName_CritDmgUpOnLowerHpBetter</v>
          </cell>
          <cell r="B192" t="str">
            <v>&lt;color=#FFC080&gt;상급&lt;/color&gt; 적 HP 낮을수록_x000D_
치명타 대미지 증가</v>
          </cell>
          <cell r="C192" t="str">
            <v>In progress of translating…(192)</v>
          </cell>
        </row>
        <row r="193">
          <cell r="A193" t="str">
            <v>LevelPackUIName_InstantKill</v>
          </cell>
          <cell r="B193" t="str">
            <v>일정확률로 즉사</v>
          </cell>
          <cell r="C193" t="str">
            <v>In progress of translating…(193)</v>
          </cell>
        </row>
        <row r="194">
          <cell r="A194" t="str">
            <v>LevelPackUIName_InstantKillBetter</v>
          </cell>
          <cell r="B194" t="str">
            <v>&lt;color=#FFC080&gt;상급&lt;/color&gt; 일정확률로 즉사</v>
          </cell>
          <cell r="C194" t="str">
            <v>In progress of translating…(194)</v>
          </cell>
        </row>
        <row r="195">
          <cell r="A195" t="str">
            <v>LevelPackUIName_ImmortalWill</v>
          </cell>
          <cell r="B195" t="str">
            <v>불사의 의지</v>
          </cell>
          <cell r="C195" t="str">
            <v>In progress of translating…(195)</v>
          </cell>
        </row>
        <row r="196">
          <cell r="A196" t="str">
            <v>LevelPackUIName_ImmortalWillBetter</v>
          </cell>
          <cell r="B196" t="str">
            <v>&lt;color=#FFC080&gt;상급&lt;/color&gt; 불사의 의지</v>
          </cell>
          <cell r="C196" t="str">
            <v>In progress of translating…(196)</v>
          </cell>
        </row>
        <row r="197">
          <cell r="A197" t="str">
            <v>LevelPackUIName_HealAreaOnEncounter</v>
          </cell>
          <cell r="B197" t="str">
            <v>&lt;color=#FFC080&gt;적 조우 시 회복지대&lt;/color&gt;</v>
          </cell>
          <cell r="C197" t="str">
            <v>In progress of translating…(197)</v>
          </cell>
        </row>
        <row r="198">
          <cell r="A198" t="str">
            <v>LevelPackUIName_MoveSpeedUpOnAttacked</v>
          </cell>
          <cell r="B198" t="str">
            <v>&lt;color=#FFC080&gt;피격 시_x000D_
이동 속도 증가&lt;/color&gt;</v>
          </cell>
          <cell r="C198" t="str">
            <v>In progress of translating…(198)</v>
          </cell>
        </row>
        <row r="199">
          <cell r="A199" t="str">
            <v>LevelPackUIName_MoveSpeedUpOnKill</v>
          </cell>
          <cell r="B199" t="str">
            <v>&lt;color=#FFC080&gt;킬 시_x000D_
이동 속도 증가&lt;/color&gt;</v>
          </cell>
          <cell r="C199" t="str">
            <v>In progress of translating…(199)</v>
          </cell>
        </row>
        <row r="200">
          <cell r="A200" t="str">
            <v>LevelPackUIName_MineOnMove</v>
          </cell>
          <cell r="B200" t="str">
            <v>&lt;color=#FFC080&gt;이동 중 오브 설치&lt;/color&gt;</v>
          </cell>
          <cell r="C200" t="str">
            <v>In progress of translating…(200)</v>
          </cell>
        </row>
        <row r="201">
          <cell r="A201" t="str">
            <v>LevelPackUIName_SlowHitObject</v>
          </cell>
          <cell r="B201" t="str">
            <v>발사체 속도 감소</v>
          </cell>
          <cell r="C201" t="str">
            <v>In progress of translating…(201)</v>
          </cell>
        </row>
        <row r="202">
          <cell r="A202" t="str">
            <v>LevelPackUIName_SlowHitObjectBetter</v>
          </cell>
          <cell r="B202" t="str">
            <v>&lt;color=#FFC080&gt;상급&lt;/color&gt; 발사체 속도 감소</v>
          </cell>
          <cell r="C202" t="str">
            <v>In progress of translating…(202)</v>
          </cell>
        </row>
        <row r="203">
          <cell r="A203" t="str">
            <v>LevelPackUIName_Paralyze</v>
          </cell>
          <cell r="B203" t="str">
            <v>&lt;color=#FFC080&gt;마비 효과&lt;/color&gt;</v>
          </cell>
          <cell r="C203" t="str">
            <v>In progress of translating…(203)</v>
          </cell>
        </row>
        <row r="204">
          <cell r="A204" t="str">
            <v>LevelPackUIName_Hold</v>
          </cell>
          <cell r="B204" t="str">
            <v>&lt;color=#FFC080&gt;이동 불가 효과&lt;/color&gt;</v>
          </cell>
          <cell r="C204" t="str">
            <v>In progress of translating…(204)</v>
          </cell>
        </row>
        <row r="205">
          <cell r="A205" t="str">
            <v>LevelPackUIName_Transport</v>
          </cell>
          <cell r="B205" t="str">
            <v>&lt;color=#FFC080&gt;몬스터 전이 효과&lt;/color&gt;</v>
          </cell>
          <cell r="C205" t="str">
            <v>In progress of translating…(205)</v>
          </cell>
        </row>
        <row r="206">
          <cell r="A206" t="str">
            <v>LevelPackUIName_SummonShield</v>
          </cell>
          <cell r="B206" t="str">
            <v>&lt;color=#FFC080&gt;쉴드 소환&lt;/color&gt;</v>
          </cell>
          <cell r="C206" t="str">
            <v>In progress of translating…(206)</v>
          </cell>
        </row>
        <row r="207">
          <cell r="A207" t="str">
            <v>LevelPackUIName_HealSpOnAttack</v>
          </cell>
          <cell r="B207" t="str">
            <v>공격 시 궁게이지 획득</v>
          </cell>
          <cell r="C207" t="str">
            <v>In progress of translating…(207)</v>
          </cell>
        </row>
        <row r="208">
          <cell r="A208" t="str">
            <v>LevelPackUIName_HealSpOnAttackBetter</v>
          </cell>
          <cell r="B208" t="str">
            <v>&lt;color=#FFC080&gt;상급&lt;/color&gt; 공격 시 궁게이지 획득</v>
          </cell>
          <cell r="C208" t="str">
            <v>In progress of translating…(208)</v>
          </cell>
        </row>
        <row r="209">
          <cell r="A209" t="str">
            <v>LevelPackUIName_PaybackSp</v>
          </cell>
          <cell r="B209" t="str">
            <v>&lt;color=#FFC080&gt;궁게이지 페이백&lt;/color&gt;</v>
          </cell>
          <cell r="C209" t="str">
            <v>In progress of translating…(209)</v>
          </cell>
        </row>
        <row r="210">
          <cell r="A210" t="str">
            <v>LevelPackUIDesc_Atk</v>
          </cell>
          <cell r="B210" t="str">
            <v>공격력이 증가합니다</v>
          </cell>
          <cell r="C210" t="str">
            <v>In progress of translating…(210)</v>
          </cell>
        </row>
        <row r="211">
          <cell r="A211" t="str">
            <v>LevelPackUIDesc_AtkBetter</v>
          </cell>
          <cell r="B211" t="str">
            <v>공격력이 많이 증가합니다</v>
          </cell>
          <cell r="C211" t="str">
            <v>In progress of translating…(211)</v>
          </cell>
        </row>
        <row r="212">
          <cell r="A212" t="str">
            <v>LevelPackUIDesc_AtkBest</v>
          </cell>
          <cell r="B212" t="str">
            <v>공격력이 매우 많이 증가합니다</v>
          </cell>
          <cell r="C212" t="str">
            <v>In progress of translating…(212)</v>
          </cell>
        </row>
        <row r="213">
          <cell r="A213" t="str">
            <v>LevelPackUIDesc_AtkSpeed</v>
          </cell>
          <cell r="B213" t="str">
            <v>공격 속도가 증가합니다</v>
          </cell>
          <cell r="C213" t="str">
            <v>In progress of translating…(213)</v>
          </cell>
        </row>
        <row r="214">
          <cell r="A214" t="str">
            <v>LevelPackUIDesc_AtkSpeedBetter</v>
          </cell>
          <cell r="B214" t="str">
            <v>공격 속도가 많이 증가합니다</v>
          </cell>
          <cell r="C214" t="str">
            <v>In progress of translating…(214)</v>
          </cell>
        </row>
        <row r="215">
          <cell r="A215" t="str">
            <v>LevelPackUIDesc_AtkSpeedBest</v>
          </cell>
          <cell r="B215" t="str">
            <v>공격 속도가 매우 많이 증가합니다</v>
          </cell>
          <cell r="C215" t="str">
            <v>In progress of translating…(215)</v>
          </cell>
        </row>
        <row r="216">
          <cell r="A216" t="str">
            <v>LevelPackUIDesc_Crit</v>
          </cell>
          <cell r="B216" t="str">
            <v>치명타 확률과 치명타 대미지가 증가합니다</v>
          </cell>
          <cell r="C216" t="str">
            <v>In progress of translating…(216)</v>
          </cell>
        </row>
        <row r="217">
          <cell r="A217" t="str">
            <v>LevelPackUIDesc_CritBetter</v>
          </cell>
          <cell r="B217" t="str">
            <v>치명타 확률과 치명타 대미지가 많이 증가합니다</v>
          </cell>
          <cell r="C217" t="str">
            <v>In progress of translating…(217)</v>
          </cell>
        </row>
        <row r="218">
          <cell r="A218" t="str">
            <v>LevelPackUIDesc_CritBest</v>
          </cell>
          <cell r="B218" t="str">
            <v>치명타 확률과 치명타 대미지가 매우 많이 증가합니다</v>
          </cell>
          <cell r="C218" t="str">
            <v>In progress of translating…(218)</v>
          </cell>
        </row>
        <row r="219">
          <cell r="A219" t="str">
            <v>LevelPackUIDesc_MaxHp</v>
          </cell>
          <cell r="B219" t="str">
            <v>최대 체력이 증가합니다</v>
          </cell>
          <cell r="C219" t="str">
            <v>In progress of translating…(219)</v>
          </cell>
        </row>
        <row r="220">
          <cell r="A220" t="str">
            <v>LevelPackUIDesc_MaxHpBetter</v>
          </cell>
          <cell r="B220" t="str">
            <v>최대 체력이 많이 증가합니다</v>
          </cell>
          <cell r="C220" t="str">
            <v>In progress of translating…(220)</v>
          </cell>
        </row>
        <row r="221">
          <cell r="A221" t="str">
            <v>LevelPackUIDesc_MaxHpBest</v>
          </cell>
          <cell r="B221" t="str">
            <v>최대 체력이 매우 많이 증가합니다</v>
          </cell>
          <cell r="C221" t="str">
            <v>In progress of translating…(221)</v>
          </cell>
        </row>
        <row r="222">
          <cell r="A222" t="str">
            <v>LevelPackUIDesc_ReduceDmgProjectile</v>
          </cell>
          <cell r="B222" t="str">
            <v>발사체의 대미지가 감소합니다</v>
          </cell>
          <cell r="C222" t="str">
            <v>In progress of translating…(222)</v>
          </cell>
        </row>
        <row r="223">
          <cell r="A223" t="str">
            <v>LevelPackUIDesc_ReduceDmgProjectileBetter</v>
          </cell>
          <cell r="B223" t="str">
            <v>발사체의 대미지가 더 많이 감소합니다</v>
          </cell>
          <cell r="C223" t="str">
            <v>In progress of translating…(223)</v>
          </cell>
        </row>
        <row r="224">
          <cell r="A224" t="str">
            <v>LevelPackUIDesc_ReduceDmgMelee</v>
          </cell>
          <cell r="B224" t="str">
            <v>근접공격의 대미지가 감소합니다</v>
          </cell>
          <cell r="C224" t="str">
            <v>In progress of translating…(224)</v>
          </cell>
        </row>
        <row r="225">
          <cell r="A225" t="str">
            <v>LevelPackUIDesc_ReduceDmgMeleeBetter</v>
          </cell>
          <cell r="B225" t="str">
            <v>근접공격의 대미지가 더 많이 감소합니다</v>
          </cell>
          <cell r="C225" t="str">
            <v>In progress of translating…(225)</v>
          </cell>
        </row>
        <row r="226">
          <cell r="A226" t="str">
            <v>LevelPackUIDesc_ReduceDmgClose</v>
          </cell>
          <cell r="B226" t="str">
            <v>몬스터와 충돌 시 대미지가 감소합니다</v>
          </cell>
          <cell r="C226" t="str">
            <v>In progress of translating…(226)</v>
          </cell>
        </row>
        <row r="227">
          <cell r="A227" t="str">
            <v>LevelPackUIDesc_ReduceDmgCloseBetter</v>
          </cell>
          <cell r="B227" t="str">
            <v>몬스터와 충돌 시 대미지가 더 많이 감소합니다</v>
          </cell>
          <cell r="C227" t="str">
            <v>In progress of translating…(227)</v>
          </cell>
        </row>
        <row r="228">
          <cell r="A228" t="str">
            <v>LevelPackUIDesc_ReduceDmgTrap</v>
          </cell>
          <cell r="B228" t="str">
            <v>트랩의 대미지가 감소합니다</v>
          </cell>
          <cell r="C228" t="str">
            <v>In progress of translating…(228)</v>
          </cell>
        </row>
        <row r="229">
          <cell r="A229" t="str">
            <v>LevelPackUIDesc_ReduceDmgTrapBetter</v>
          </cell>
          <cell r="B229" t="str">
            <v>트랩의 대미지가 더 많이 감소합니다</v>
          </cell>
          <cell r="C229" t="str">
            <v>In progress of translating…(229)</v>
          </cell>
        </row>
        <row r="230">
          <cell r="A230" t="str">
            <v>LevelPackUIDesc_ReduceContinuousDmg</v>
          </cell>
          <cell r="B230" t="str">
            <v>몬스터에게 피격 시 짧은 시간 동안 대미지가 감소합니다</v>
          </cell>
          <cell r="C230" t="str">
            <v>In progress of translating…(230)</v>
          </cell>
        </row>
        <row r="231">
          <cell r="A231" t="str">
            <v>LevelPackUIDesc_DefenseStrongDmg</v>
          </cell>
          <cell r="B231" t="str">
            <v>대미지가 최대 체력의 일정량을 넘지 않습니다</v>
          </cell>
          <cell r="C231" t="str">
            <v>In progress of translating…(231)</v>
          </cell>
        </row>
        <row r="232">
          <cell r="A232" t="str">
            <v>LevelPackUIDesc_ExtraGold</v>
          </cell>
          <cell r="B232" t="str">
            <v>골드 획득량이 증가합니다</v>
          </cell>
          <cell r="C232" t="str">
            <v>In progress of translating…(232)</v>
          </cell>
        </row>
        <row r="233">
          <cell r="A233" t="str">
            <v>LevelPackUIDesc_ExtraGoldBetter</v>
          </cell>
          <cell r="B233" t="str">
            <v>골드 획득량이 더 많이 증가합니다</v>
          </cell>
          <cell r="C233" t="str">
            <v>In progress of translating…(233)</v>
          </cell>
        </row>
        <row r="234">
          <cell r="A234" t="str">
            <v>LevelPackUIDesc_ItemChanceBoost</v>
          </cell>
          <cell r="B234" t="str">
            <v>아이템 획득 확률이 증가합니다</v>
          </cell>
          <cell r="C234" t="str">
            <v>In progress of translating…(234)</v>
          </cell>
        </row>
        <row r="235">
          <cell r="A235" t="str">
            <v>LevelPackUIDesc_ItemChanceBoostBetter</v>
          </cell>
          <cell r="B235" t="str">
            <v>아이템 획득 확률이 더 많이 증가합니다</v>
          </cell>
          <cell r="C235" t="str">
            <v>In progress of translating…(235)</v>
          </cell>
        </row>
        <row r="236">
          <cell r="A236" t="str">
            <v>LevelPackUIDesc_HealChanceBoost</v>
          </cell>
          <cell r="B236" t="str">
            <v>회복구슬 획득 확률이 증가합니다</v>
          </cell>
          <cell r="C236" t="str">
            <v>In progress of translating…(236)</v>
          </cell>
        </row>
        <row r="237">
          <cell r="A237" t="str">
            <v>LevelPackUIDesc_HealChanceBoostBetter</v>
          </cell>
          <cell r="B237" t="str">
            <v>회복구슬 획득 확률이 더 많이 증가합니다</v>
          </cell>
          <cell r="C237" t="str">
            <v>In progress of translating…(237)</v>
          </cell>
        </row>
        <row r="238">
          <cell r="A238" t="str">
            <v>LevelPackUIDesc_MonsterThrough</v>
          </cell>
          <cell r="B238" t="str">
            <v>평타 공격이 몬스터를 더 많이 관통합니다</v>
          </cell>
          <cell r="C238" t="str">
            <v>In progress of translating…(238)</v>
          </cell>
        </row>
        <row r="239">
          <cell r="A239" t="str">
            <v>LevelPackUIDesc_Ricochet</v>
          </cell>
          <cell r="B239" t="str">
            <v>평타 공격이 더 많이 몬스터 명중 후 다른 몬스터로 향해갑니다</v>
          </cell>
          <cell r="C239" t="str">
            <v>In progress of translating…(239)</v>
          </cell>
        </row>
        <row r="240">
          <cell r="A240" t="str">
            <v>LevelPackUIDesc_BounceWallQuad</v>
          </cell>
          <cell r="B240" t="str">
            <v>평타 공격이 더 많이 벽에 튕겨 날아갑니다</v>
          </cell>
          <cell r="C240" t="str">
            <v>In progress of translating…(240)</v>
          </cell>
        </row>
        <row r="241">
          <cell r="A241" t="str">
            <v>LevelPackUIDesc_Parallel</v>
          </cell>
          <cell r="B241" t="str">
            <v>평타 공격이 전방으로 더 발사됩니다</v>
          </cell>
          <cell r="C241" t="str">
            <v>In progress of translating…(241)</v>
          </cell>
        </row>
        <row r="242">
          <cell r="A242" t="str">
            <v>LevelPackUIDesc_DiagonalNwayGenerator</v>
          </cell>
          <cell r="B242" t="str">
            <v>평타 공격이 대각으로 더 발사됩니다</v>
          </cell>
          <cell r="C242" t="str">
            <v>In progress of translating…(242)</v>
          </cell>
        </row>
        <row r="243">
          <cell r="A243" t="str">
            <v>LevelPackUIDesc_LeftRightNwayGenerator</v>
          </cell>
          <cell r="B243" t="str">
            <v>평타 공격이 좌우로 더 발사됩니다</v>
          </cell>
          <cell r="C243" t="str">
            <v>In progress of translating…(243)</v>
          </cell>
        </row>
        <row r="244">
          <cell r="A244" t="str">
            <v>LevelPackUIDesc_BackNwayGenerator</v>
          </cell>
          <cell r="B244" t="str">
            <v>평타 공격이 후방으로 더 발사됩니다</v>
          </cell>
          <cell r="C244" t="str">
            <v>In progress of translating…(244)</v>
          </cell>
        </row>
        <row r="245">
          <cell r="A245" t="str">
            <v>LevelPackUIDesc_Repeat</v>
          </cell>
          <cell r="B245" t="str">
            <v>평타 공격이 한 번 더 반복됩니다</v>
          </cell>
          <cell r="C245" t="str">
            <v>In progress of translating…(245)</v>
          </cell>
        </row>
        <row r="246">
          <cell r="A246" t="str">
            <v>LevelPackUIDesc_HealOnKill</v>
          </cell>
          <cell r="B246" t="str">
            <v>몬스터를 죽일 때 회복합니다</v>
          </cell>
          <cell r="C246" t="str">
            <v>In progress of translating…(246)</v>
          </cell>
        </row>
        <row r="247">
          <cell r="A247" t="str">
            <v>LevelPackUIDesc_HealOnKillBetter</v>
          </cell>
          <cell r="B247" t="str">
            <v>몬스터를 죽일 때 더 많이 회복합니다</v>
          </cell>
          <cell r="C247" t="str">
            <v>In progress of translating…(247)</v>
          </cell>
        </row>
        <row r="248">
          <cell r="A248" t="str">
            <v>LevelPackUIDesc_AtkSpeedUpOnEncounter</v>
          </cell>
          <cell r="B248" t="str">
            <v>몬스터 조우 시 공격 속도가 증가합니다</v>
          </cell>
          <cell r="C248" t="str">
            <v>In progress of translating…(248)</v>
          </cell>
        </row>
        <row r="249">
          <cell r="A249" t="str">
            <v>LevelPackUIDesc_AtkSpeedUpOnEncounterBetter</v>
          </cell>
          <cell r="B249" t="str">
            <v>몬스터 조우 시 공격 속도가 더 많이 증가합니다</v>
          </cell>
          <cell r="C249" t="str">
            <v>In progress of translating…(249)</v>
          </cell>
        </row>
        <row r="250">
          <cell r="A250" t="str">
            <v>LevelPackUIDesc_VampireOnAttack</v>
          </cell>
          <cell r="B250" t="str">
            <v>몬스터 공격 시 대미지의 일부를 흡수합니다</v>
          </cell>
          <cell r="C250" t="str">
            <v>In progress of translating…(250)</v>
          </cell>
        </row>
        <row r="251">
          <cell r="A251" t="str">
            <v>LevelPackUIDesc_VampireOnAttackBetter</v>
          </cell>
          <cell r="B251" t="str">
            <v>몬스터 공격 시 대미지의 일부를 더 많이 흡수합니다</v>
          </cell>
          <cell r="C251" t="str">
            <v>In progress of translating…(251)</v>
          </cell>
        </row>
        <row r="252">
          <cell r="A252" t="str">
            <v>LevelPackUIDesc_RecoverOnAttacked</v>
          </cell>
          <cell r="B252" t="str">
            <v>HP를 잃을 때 대미지의 일부를 서서히 회복합니다</v>
          </cell>
          <cell r="C252" t="str">
            <v>In progress of translating…(252)</v>
          </cell>
        </row>
        <row r="253">
          <cell r="A253" t="str">
            <v>LevelPackUIDesc_ReflectOnAttacked</v>
          </cell>
          <cell r="B253" t="str">
            <v>몬스터에게 피격 시 대미지의 일부를 반사합니다</v>
          </cell>
          <cell r="C253" t="str">
            <v>In progress of translating…(253)</v>
          </cell>
        </row>
        <row r="254">
          <cell r="A254" t="str">
            <v>LevelPackUIDesc_ReflectOnAttackedBetter</v>
          </cell>
          <cell r="B254" t="str">
            <v>몬스터에게 피격 시 대미지의 일부를 더 많이 반사합니다</v>
          </cell>
          <cell r="C254" t="str">
            <v>In progress of translating…(254)</v>
          </cell>
        </row>
        <row r="255">
          <cell r="A255" t="str">
            <v>LevelPackUIDesc_AtkUpOnLowerHp</v>
          </cell>
          <cell r="B255" t="str">
            <v>HP가 낮을수록 공격력이 증가합니다</v>
          </cell>
          <cell r="C255" t="str">
            <v>In progress of translating…(255)</v>
          </cell>
        </row>
        <row r="256">
          <cell r="A256" t="str">
            <v>LevelPackUIDesc_AtkUpOnLowerHpBetter</v>
          </cell>
          <cell r="B256" t="str">
            <v>HP가 낮을수록 공격력이 더 많이 증가합니다</v>
          </cell>
          <cell r="C256" t="str">
            <v>In progress of translating…(256)</v>
          </cell>
        </row>
        <row r="257">
          <cell r="A257" t="str">
            <v>LevelPackUIDesc_CritDmgUpOnLowerHp</v>
          </cell>
          <cell r="B257" t="str">
            <v>상대의 HP가 낮을수록 치명타 대미지가 증가합니다</v>
          </cell>
          <cell r="C257" t="str">
            <v>In progress of translating…(257)</v>
          </cell>
        </row>
        <row r="258">
          <cell r="A258" t="str">
            <v>LevelPackUIDesc_CritDmgUpOnLowerHpBetter</v>
          </cell>
          <cell r="B258" t="str">
            <v>상대의 HP가 낮을수록 치명타 대미지가 더 많이 증가합니다</v>
          </cell>
          <cell r="C258" t="str">
            <v>In progress of translating…(258)</v>
          </cell>
        </row>
        <row r="259">
          <cell r="A259" t="str">
            <v>LevelPackUIDesc_InstantKill</v>
          </cell>
          <cell r="B259" t="str">
            <v>몬스터를 확률로 한 방에 죽입니다</v>
          </cell>
          <cell r="C259" t="str">
            <v>In progress of translating…(259)</v>
          </cell>
        </row>
        <row r="260">
          <cell r="A260" t="str">
            <v>LevelPackUIDesc_InstantKillBetter</v>
          </cell>
          <cell r="B260" t="str">
            <v>몬스터를 더 높은 확률로 한 방에 죽입니다</v>
          </cell>
          <cell r="C260" t="str">
            <v>In progress of translating…(260)</v>
          </cell>
        </row>
        <row r="261">
          <cell r="A261" t="str">
            <v>LevelPackUIDesc_ImmortalWill</v>
          </cell>
          <cell r="B261" t="str">
            <v>HP가 0 이 될 때 확률로 살아납니다</v>
          </cell>
          <cell r="C261" t="str">
            <v>In progress of translating…(261)</v>
          </cell>
        </row>
        <row r="262">
          <cell r="A262" t="str">
            <v>LevelPackUIDesc_ImmortalWillBetter</v>
          </cell>
          <cell r="B262" t="str">
            <v>HP가 0 이 될 때 더 높은 확률로 살아납니다</v>
          </cell>
          <cell r="C262" t="str">
            <v>In progress of translating…(262)</v>
          </cell>
        </row>
        <row r="263">
          <cell r="A263" t="str">
            <v>LevelPackUIDesc_HealAreaOnEncounter</v>
          </cell>
          <cell r="B263" t="str">
            <v>몬스터 조우 시 회복지대가 생성됩니다</v>
          </cell>
          <cell r="C263" t="str">
            <v>In progress of translating…(263)</v>
          </cell>
        </row>
        <row r="264">
          <cell r="A264" t="str">
            <v>LevelPackUIDesc_MoveSpeedUpOnAttacked</v>
          </cell>
          <cell r="B264" t="str">
            <v>HP를 잃을 때 이동 속도가 증가합니다</v>
          </cell>
          <cell r="C264" t="str">
            <v>In progress of translating…(264)</v>
          </cell>
        </row>
        <row r="265">
          <cell r="A265" t="str">
            <v>LevelPackUIDesc_MoveSpeedUpOnKill</v>
          </cell>
          <cell r="B265" t="str">
            <v>몬스터를 죽일 때 이동 속도가 증가합니다</v>
          </cell>
          <cell r="C265" t="str">
            <v>In progress of translating…(265)</v>
          </cell>
        </row>
        <row r="266">
          <cell r="A266" t="str">
            <v>LevelPackUIDesc_MineOnMove</v>
          </cell>
          <cell r="B266" t="str">
            <v>이동 시 공격구체를 설치합니다</v>
          </cell>
          <cell r="C266" t="str">
            <v>In progress of translating…(266)</v>
          </cell>
        </row>
        <row r="267">
          <cell r="A267" t="str">
            <v>LevelPackUIDesc_SlowHitObject</v>
          </cell>
          <cell r="B267" t="str">
            <v>몬스터의 발사체 속도가 줄어듭니다</v>
          </cell>
          <cell r="C267" t="str">
            <v>In progress of translating…(267)</v>
          </cell>
        </row>
        <row r="268">
          <cell r="A268" t="str">
            <v>LevelPackUIDesc_SlowHitObjectBetter</v>
          </cell>
          <cell r="B268" t="str">
            <v>몬스터의 발사체 속도가 더 많이 줄어듭니다</v>
          </cell>
          <cell r="C268" t="str">
            <v>In progress of translating…(268)</v>
          </cell>
        </row>
        <row r="269">
          <cell r="A269" t="str">
            <v>LevelPackUIDesc_Paralyze</v>
          </cell>
          <cell r="B269" t="str">
            <v>공격에 마비 효과를 부여합니다</v>
          </cell>
          <cell r="C269" t="str">
            <v>In progress of translating…(269)</v>
          </cell>
        </row>
        <row r="270">
          <cell r="A270" t="str">
            <v>LevelPackUIDesc_Hold</v>
          </cell>
          <cell r="B270" t="str">
            <v>공격에 이동 불가 효과를 부여합니다</v>
          </cell>
          <cell r="C270" t="str">
            <v>In progress of translating…(270)</v>
          </cell>
        </row>
        <row r="271">
          <cell r="A271" t="str">
            <v>LevelPackUIDesc_Transport</v>
          </cell>
          <cell r="B271" t="str">
            <v>공격에 몬스터 전이 효과를 부여합니다</v>
          </cell>
          <cell r="C271" t="str">
            <v>In progress of translating…(271)</v>
          </cell>
        </row>
        <row r="272">
          <cell r="A272" t="str">
            <v>LevelPackUIDesc_SummonShield</v>
          </cell>
          <cell r="B272" t="str">
            <v>주기적으로 발사체를 막는 쉴드를 소환합니다</v>
          </cell>
          <cell r="C272" t="str">
            <v>In progress of translating…(272)</v>
          </cell>
        </row>
        <row r="273">
          <cell r="A273" t="str">
            <v>LevelPackUIDesc_HealSpOnAttack</v>
          </cell>
          <cell r="B273" t="str">
            <v>몬스터 공격 시 확률로 궁극기 게이지를 획득합니다</v>
          </cell>
          <cell r="C273" t="str">
            <v>In progress of translating…(273)</v>
          </cell>
        </row>
        <row r="274">
          <cell r="A274" t="str">
            <v>LevelPackUIDesc_HealSpOnAttackBetter</v>
          </cell>
          <cell r="B274" t="str">
            <v>몬스터 공격 시 더 높은 확률로 궁극기 게이지를 획득합니다</v>
          </cell>
          <cell r="C274" t="str">
            <v>In progress of translating…(274)</v>
          </cell>
        </row>
        <row r="275">
          <cell r="A275" t="str">
            <v>LevelPackUIDesc_PaybackSp</v>
          </cell>
          <cell r="B275" t="str">
            <v>궁극기 사용 시 일부 궁극기 게이지를 돌려받습니다</v>
          </cell>
          <cell r="C275" t="str">
            <v>In progress of translating…(275)</v>
          </cell>
        </row>
        <row r="276">
          <cell r="A276" t="str">
            <v>Chapter1Name</v>
          </cell>
          <cell r="B276" t="str">
            <v>드넓은 평야</v>
          </cell>
          <cell r="C276" t="str">
            <v>In progress of translating…(276)</v>
          </cell>
        </row>
        <row r="277">
          <cell r="A277" t="str">
            <v>Chapter2Name</v>
          </cell>
          <cell r="B277" t="str">
            <v>드넓은 평야2</v>
          </cell>
          <cell r="C277" t="str">
            <v>In progress of translating…(277)</v>
          </cell>
        </row>
        <row r="278">
          <cell r="A278" t="str">
            <v>Chapter3Name</v>
          </cell>
          <cell r="B278" t="str">
            <v>드넓은 평야3</v>
          </cell>
          <cell r="C278" t="str">
            <v>In progress of translating…(278)</v>
          </cell>
        </row>
        <row r="279">
          <cell r="A279" t="str">
            <v>Chapter4Name</v>
          </cell>
          <cell r="B279" t="str">
            <v>드넓은 평야4</v>
          </cell>
          <cell r="C279" t="str">
            <v>In progress of translating…(279)</v>
          </cell>
        </row>
        <row r="280">
          <cell r="A280" t="str">
            <v>Chapter5Name</v>
          </cell>
          <cell r="B280" t="str">
            <v>드넓은 평야5</v>
          </cell>
          <cell r="C280" t="str">
            <v>In progress of translating…(280)</v>
          </cell>
        </row>
        <row r="281">
          <cell r="A281" t="str">
            <v>Chapter6Name</v>
          </cell>
          <cell r="B281" t="str">
            <v>드넓은 평야6</v>
          </cell>
          <cell r="C281" t="str">
            <v>In progress of translating…(281)</v>
          </cell>
        </row>
        <row r="282">
          <cell r="A282" t="str">
            <v>Chapter7Name</v>
          </cell>
          <cell r="B282" t="str">
            <v>드넓은 평야7</v>
          </cell>
          <cell r="C282" t="str">
            <v>In progress of translating…(282)</v>
          </cell>
        </row>
        <row r="283">
          <cell r="A283" t="str">
            <v>Chapter8Name</v>
          </cell>
          <cell r="B283" t="str">
            <v>드넓은 평야8</v>
          </cell>
          <cell r="C283" t="str">
            <v>In progress of translating…(283)</v>
          </cell>
        </row>
        <row r="284">
          <cell r="A284" t="str">
            <v>Chapter9Name</v>
          </cell>
          <cell r="B284" t="str">
            <v>드넓은 평야9</v>
          </cell>
          <cell r="C284" t="str">
            <v>In progress of translating…(284)</v>
          </cell>
        </row>
        <row r="285">
          <cell r="A285" t="str">
            <v>Chapter10Name</v>
          </cell>
          <cell r="B285" t="str">
            <v>드넓은 평야10</v>
          </cell>
          <cell r="C285" t="str">
            <v>In progress of translating…(285)</v>
          </cell>
        </row>
        <row r="286">
          <cell r="A286" t="str">
            <v>Chapter11Name</v>
          </cell>
          <cell r="B286" t="str">
            <v>드넓은 평야11</v>
          </cell>
          <cell r="C286" t="str">
            <v>In progress of translating…(286)</v>
          </cell>
        </row>
        <row r="287">
          <cell r="A287" t="str">
            <v>Chapter12Name</v>
          </cell>
          <cell r="B287" t="str">
            <v>드넓은 평야12</v>
          </cell>
          <cell r="C287" t="str">
            <v>In progress of translating…(287)</v>
          </cell>
        </row>
        <row r="288">
          <cell r="A288" t="str">
            <v>Chapter13Name</v>
          </cell>
          <cell r="B288" t="str">
            <v>드넓은 평야13</v>
          </cell>
          <cell r="C288" t="str">
            <v>In progress of translating…(288)</v>
          </cell>
        </row>
        <row r="289">
          <cell r="A289" t="str">
            <v>Chapter14Name</v>
          </cell>
          <cell r="B289" t="str">
            <v>드넓은 평야14</v>
          </cell>
          <cell r="C289" t="str">
            <v>In progress of translating…(289)</v>
          </cell>
        </row>
        <row r="290">
          <cell r="A290" t="str">
            <v>Chapter15Name</v>
          </cell>
          <cell r="B290" t="str">
            <v>드넓은 평야15</v>
          </cell>
          <cell r="C290" t="str">
            <v>In progress of translating…(290)</v>
          </cell>
        </row>
        <row r="291">
          <cell r="A291" t="str">
            <v>Chapter16Name</v>
          </cell>
          <cell r="B291" t="str">
            <v>드넓은 평야16</v>
          </cell>
          <cell r="C291" t="str">
            <v>In progress of translating…(291)</v>
          </cell>
        </row>
        <row r="292">
          <cell r="A292" t="str">
            <v>Chapter17Name</v>
          </cell>
          <cell r="B292" t="str">
            <v>드넓은 평야17</v>
          </cell>
          <cell r="C292" t="str">
            <v>In progress of translating…(292)</v>
          </cell>
        </row>
        <row r="293">
          <cell r="A293" t="str">
            <v>Chapter18Name</v>
          </cell>
          <cell r="B293" t="str">
            <v>드넓은 평야18</v>
          </cell>
          <cell r="C293" t="str">
            <v>In progress of translating…(293)</v>
          </cell>
        </row>
        <row r="294">
          <cell r="A294" t="str">
            <v>Chapter19Name</v>
          </cell>
          <cell r="B294" t="str">
            <v>드넓은 평야19</v>
          </cell>
          <cell r="C294" t="str">
            <v>In progress of translating…(294)</v>
          </cell>
        </row>
        <row r="295">
          <cell r="A295" t="str">
            <v>Chapter20Name</v>
          </cell>
          <cell r="B295" t="str">
            <v>드넓은 평야20</v>
          </cell>
          <cell r="C295" t="str">
            <v>In progress of translating…(295)</v>
          </cell>
        </row>
        <row r="296">
          <cell r="A296" t="str">
            <v>Chapter21Name</v>
          </cell>
          <cell r="B296" t="str">
            <v>드넓은 평야21</v>
          </cell>
          <cell r="C296" t="str">
            <v>In progress of translating…(296)</v>
          </cell>
        </row>
        <row r="297">
          <cell r="A297" t="str">
            <v>Chapter22Name</v>
          </cell>
          <cell r="B297" t="str">
            <v>드넓은 평야22</v>
          </cell>
          <cell r="C297" t="str">
            <v>In progress of translating…(297)</v>
          </cell>
        </row>
        <row r="298">
          <cell r="A298" t="str">
            <v>Chapter23Name</v>
          </cell>
          <cell r="B298" t="str">
            <v>드넓은 평야23</v>
          </cell>
          <cell r="C298" t="str">
            <v>In progress of translating…(298)</v>
          </cell>
        </row>
        <row r="299">
          <cell r="A299" t="str">
            <v>Chapter24Name</v>
          </cell>
          <cell r="B299" t="str">
            <v>드넓은 평야24</v>
          </cell>
          <cell r="C299" t="str">
            <v>In progress of translating…(299)</v>
          </cell>
        </row>
        <row r="300">
          <cell r="A300" t="str">
            <v>Chapter25Name</v>
          </cell>
          <cell r="B300" t="str">
            <v>드넓은 평야25</v>
          </cell>
          <cell r="C300" t="str">
            <v>In progress of translating…(300)</v>
          </cell>
        </row>
        <row r="301">
          <cell r="A301" t="str">
            <v>Chapter26Name</v>
          </cell>
          <cell r="B301" t="str">
            <v>드넓은 평야26</v>
          </cell>
          <cell r="C301" t="str">
            <v>In progress of translating…(301)</v>
          </cell>
        </row>
        <row r="302">
          <cell r="A302" t="str">
            <v>Chapter27Name</v>
          </cell>
          <cell r="B302" t="str">
            <v>드넓은 평야27</v>
          </cell>
          <cell r="C302" t="str">
            <v>In progress of translating…(302)</v>
          </cell>
        </row>
        <row r="303">
          <cell r="A303" t="str">
            <v>Chapter28Name</v>
          </cell>
          <cell r="B303" t="str">
            <v>드넓은 평야28</v>
          </cell>
          <cell r="C303" t="str">
            <v>In progress of translating…(303)</v>
          </cell>
        </row>
        <row r="304">
          <cell r="A304" t="str">
            <v>Chapter29Name</v>
          </cell>
          <cell r="B304" t="str">
            <v>드넓은 평야29</v>
          </cell>
          <cell r="C304" t="str">
            <v>In progress of translating…(304)</v>
          </cell>
        </row>
        <row r="305">
          <cell r="A305" t="str">
            <v>Chapter1Desc</v>
          </cell>
          <cell r="B305" t="str">
            <v>하얀 눈보라는 휘날리는 설원입니다. 래빗 무리가 몰려오고 있으니 조심하세요!</v>
          </cell>
          <cell r="C305" t="str">
            <v>In progress of translating…(305)</v>
          </cell>
        </row>
        <row r="306">
          <cell r="A306" t="str">
            <v>Chapter2Desc</v>
          </cell>
          <cell r="B306" t="str">
            <v>챕터2 디스크립션 {0} 등을 이용해서 저지하세요.</v>
          </cell>
          <cell r="C306" t="str">
            <v>In progress of translating…(306)</v>
          </cell>
        </row>
        <row r="307">
          <cell r="A307" t="str">
            <v>Chapter3Desc</v>
          </cell>
          <cell r="B307" t="str">
            <v>챕터3 디스크립션 {0} 등을 이용해서 저지하세요.</v>
          </cell>
          <cell r="C307" t="str">
            <v>In progress of translating…(307)</v>
          </cell>
        </row>
        <row r="308">
          <cell r="A308" t="str">
            <v>Chapter4Desc</v>
          </cell>
          <cell r="B308" t="str">
            <v>챕터4 디스크립션 {0} 등을 이용해서 저지하세요.</v>
          </cell>
          <cell r="C308" t="str">
            <v>In progress of translating…(308)</v>
          </cell>
        </row>
        <row r="309">
          <cell r="A309" t="str">
            <v>Chapter5Desc</v>
          </cell>
          <cell r="B309" t="str">
            <v>챕터5 디스크립션 {0} 등을 이용해서 저지하세요.</v>
          </cell>
          <cell r="C309" t="str">
            <v>In progress of translating…(309)</v>
          </cell>
        </row>
        <row r="310">
          <cell r="A310" t="str">
            <v>Chapter6Desc</v>
          </cell>
          <cell r="B310" t="str">
            <v>챕터6 디스크립션 {0} 등을 이용해서 저지하세요.</v>
          </cell>
          <cell r="C310" t="str">
            <v>In progress of translating…(310)</v>
          </cell>
        </row>
        <row r="311">
          <cell r="A311" t="str">
            <v>Chapter7Desc</v>
          </cell>
          <cell r="B311" t="str">
            <v>6개의 관문을 통과해야 합니다 래빗 무리가 몰려오고 있으니 {0} 등을 이용해서 저지하세요.</v>
          </cell>
          <cell r="C311" t="str">
            <v>In progress of translating…(311)</v>
          </cell>
        </row>
        <row r="312">
          <cell r="A312" t="str">
            <v>Chapter8Desc</v>
          </cell>
          <cell r="B312" t="str">
            <v>챕터8 디스크립션 {0} 등을 이용해서 저지하세요.</v>
          </cell>
          <cell r="C312" t="str">
            <v>In progress of translating…(312)</v>
          </cell>
        </row>
        <row r="313">
          <cell r="A313" t="str">
            <v>Chapter9Desc</v>
          </cell>
          <cell r="B313" t="str">
            <v>챕터9 디스크립션 {0} 등을 이용해서 저지하세요.</v>
          </cell>
          <cell r="C313" t="str">
            <v>In progress of translating…(313)</v>
          </cell>
        </row>
        <row r="314">
          <cell r="A314" t="str">
            <v>Chapter10Desc</v>
          </cell>
          <cell r="B314" t="str">
            <v>챕터10 디스크립션 {0} 등을 이용해서 저지하세요.</v>
          </cell>
          <cell r="C314" t="str">
            <v>In progress of translating…(314)</v>
          </cell>
        </row>
        <row r="315">
          <cell r="A315" t="str">
            <v>Chapter11Desc</v>
          </cell>
          <cell r="B315" t="str">
            <v>챕터11 디스크립션 {0} 등을 이용해서 저지하세요.</v>
          </cell>
          <cell r="C315" t="str">
            <v>In progress of translating…(315)</v>
          </cell>
        </row>
        <row r="316">
          <cell r="A316" t="str">
            <v>Chapter12Desc</v>
          </cell>
          <cell r="B316" t="str">
            <v>챕터12 디스크립션 {0} 등을 이용해서 저지하세요.</v>
          </cell>
          <cell r="C316" t="str">
            <v>In progress of translating…(316)</v>
          </cell>
        </row>
        <row r="317">
          <cell r="A317" t="str">
            <v>Chapter13Desc</v>
          </cell>
          <cell r="B317" t="str">
            <v>챕터13 디스크립션 {0} 등을 이용해서 저지하세요.</v>
          </cell>
          <cell r="C317" t="str">
            <v>In progress of translating…(317)</v>
          </cell>
        </row>
        <row r="318">
          <cell r="A318" t="str">
            <v>Chapter14Desc</v>
          </cell>
          <cell r="B318" t="str">
            <v>챕터14 디스크립션 {0} 등을 이용해서 저지하세요.</v>
          </cell>
          <cell r="C318" t="str">
            <v>In progress of translating…(318)</v>
          </cell>
        </row>
        <row r="319">
          <cell r="A319" t="str">
            <v>Chapter15Desc</v>
          </cell>
          <cell r="B319" t="str">
            <v>챕터15 디스크립션 {0} 등을 이용해서 저지하세요.</v>
          </cell>
          <cell r="C319" t="str">
            <v>In progress of translating…(319)</v>
          </cell>
        </row>
        <row r="320">
          <cell r="A320" t="str">
            <v>Chapter16Desc</v>
          </cell>
          <cell r="B320" t="str">
            <v>챕터16 디스크립션 {0} 등을 이용해서 저지하세요.</v>
          </cell>
          <cell r="C320" t="str">
            <v>In progress of translating…(320)</v>
          </cell>
        </row>
        <row r="321">
          <cell r="A321" t="str">
            <v>Chapter17Desc</v>
          </cell>
          <cell r="B321" t="str">
            <v>챕터17 디스크립션 {0} 등을 이용해서 저지하세요.</v>
          </cell>
          <cell r="C321" t="str">
            <v>In progress of translating…(321)</v>
          </cell>
        </row>
        <row r="322">
          <cell r="A322" t="str">
            <v>Chapter18Desc</v>
          </cell>
          <cell r="B322" t="str">
            <v>챕터18 디스크립션 {0} 등을 이용해서 저지하세요.</v>
          </cell>
          <cell r="C322" t="str">
            <v>In progress of translating…(322)</v>
          </cell>
        </row>
        <row r="323">
          <cell r="A323" t="str">
            <v>Chapter19Desc</v>
          </cell>
          <cell r="B323" t="str">
            <v>챕터19 디스크립션 {0} 등을 이용해서 저지하세요.</v>
          </cell>
          <cell r="C323" t="str">
            <v>In progress of translating…(323)</v>
          </cell>
        </row>
        <row r="324">
          <cell r="A324" t="str">
            <v>Chapter20Desc</v>
          </cell>
          <cell r="B324" t="str">
            <v>챕터20 디스크립션 {0} 등을 이용해서 저지하세요.</v>
          </cell>
          <cell r="C324" t="str">
            <v>In progress of translating…(324)</v>
          </cell>
        </row>
        <row r="325">
          <cell r="A325" t="str">
            <v>Chapter21Desc</v>
          </cell>
          <cell r="B325" t="str">
            <v>챕터21 디스크립션 {0} 등을 이용해서 저지하세요.</v>
          </cell>
          <cell r="C325" t="str">
            <v>In progress of translating…(325)</v>
          </cell>
        </row>
        <row r="326">
          <cell r="A326" t="str">
            <v>Chapter22Desc</v>
          </cell>
          <cell r="B326" t="str">
            <v>챕터22 디스크립션 {0} 등을 이용해서 저지하세요.</v>
          </cell>
          <cell r="C326" t="str">
            <v>In progress of translating…(326)</v>
          </cell>
        </row>
        <row r="327">
          <cell r="A327" t="str">
            <v>Chapter23Desc</v>
          </cell>
          <cell r="B327" t="str">
            <v>챕터23 디스크립션 {0} 등을 이용해서 저지하세요.</v>
          </cell>
          <cell r="C327" t="str">
            <v>In progress of translating…(327)</v>
          </cell>
        </row>
        <row r="328">
          <cell r="A328" t="str">
            <v>Chapter24Desc</v>
          </cell>
          <cell r="B328" t="str">
            <v>챕터24 디스크립션 {0} 등을 이용해서 저지하세요.</v>
          </cell>
          <cell r="C328" t="str">
            <v>In progress of translating…(328)</v>
          </cell>
        </row>
        <row r="329">
          <cell r="A329" t="str">
            <v>Chapter25Desc</v>
          </cell>
          <cell r="B329" t="str">
            <v>챕터25 디스크립션 {0} 등을 이용해서 저지하세요.</v>
          </cell>
          <cell r="C329" t="str">
            <v>In progress of translating…(329)</v>
          </cell>
        </row>
        <row r="330">
          <cell r="A330" t="str">
            <v>Chapter26Desc</v>
          </cell>
          <cell r="B330" t="str">
            <v>챕터26 디스크립션 {0} 등을 이용해서 저지하세요.</v>
          </cell>
          <cell r="C330" t="str">
            <v>In progress of translating…(330)</v>
          </cell>
        </row>
        <row r="331">
          <cell r="A331" t="str">
            <v>Chapter27Desc</v>
          </cell>
          <cell r="B331" t="str">
            <v>챕터27 디스크립션 {0} 등을 이용해서 저지하세요.</v>
          </cell>
          <cell r="C331" t="str">
            <v>In progress of translating…(331)</v>
          </cell>
        </row>
        <row r="332">
          <cell r="A332" t="str">
            <v>Chapter28Desc</v>
          </cell>
          <cell r="B332" t="str">
            <v>챕터28 디스크립션 {0} 등을 이용해서 저지하세요.</v>
          </cell>
          <cell r="C332" t="str">
            <v>In progress of translating…(332)</v>
          </cell>
        </row>
        <row r="333">
          <cell r="A333" t="str">
            <v>Chapter29Desc</v>
          </cell>
          <cell r="B333" t="str">
            <v>챕터29 디스크립션 {0} 등을 이용해서 저지하세요.</v>
          </cell>
          <cell r="C333" t="str">
            <v>In progress of translating…(333)</v>
          </cell>
        </row>
        <row r="334">
          <cell r="A334" t="str">
            <v>CharName_Ganfaul</v>
          </cell>
          <cell r="B334" t="str">
            <v>간파울</v>
          </cell>
          <cell r="C334" t="str">
            <v>Ganfaul</v>
          </cell>
        </row>
        <row r="335">
          <cell r="A335" t="str">
            <v>CharDesc_Ganfaul</v>
          </cell>
          <cell r="B335"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35" t="str">
            <v>In progress of translating…(335)</v>
          </cell>
        </row>
        <row r="336">
          <cell r="A336" t="str">
            <v>CharName_KeepSeries</v>
          </cell>
          <cell r="B336" t="str">
            <v>킵시리즈</v>
          </cell>
          <cell r="C336" t="str">
            <v>KeepSeries</v>
          </cell>
        </row>
        <row r="337">
          <cell r="A337" t="str">
            <v>CharDesc_KeepSeries</v>
          </cell>
          <cell r="B337"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37" t="str">
            <v>In progress of translating…(337)</v>
          </cell>
        </row>
        <row r="338">
          <cell r="A338" t="str">
            <v>CharName_BigBatSuccubus</v>
          </cell>
          <cell r="B338" t="str">
            <v>빅뱃서큐버스</v>
          </cell>
          <cell r="C338" t="str">
            <v>Succubus</v>
          </cell>
        </row>
        <row r="339">
          <cell r="A339" t="str">
            <v>CharDesc_BigBatSuccubus</v>
          </cell>
          <cell r="B339" t="str">
            <v>빅뱃서큐버스의 설명 우다다다_x000D_
_x000D_
연타 공격을 사용한다</v>
          </cell>
          <cell r="C339" t="str">
            <v>In progress of translating…(339)</v>
          </cell>
        </row>
        <row r="340">
          <cell r="A340" t="str">
            <v>CharName_Bei</v>
          </cell>
          <cell r="B340" t="str">
            <v>베이</v>
          </cell>
          <cell r="C340" t="str">
            <v>Bei</v>
          </cell>
        </row>
        <row r="341">
          <cell r="A341" t="str">
            <v>CharDesc_Bei</v>
          </cell>
          <cell r="B341" t="str">
            <v>베이의 설명 우다다다_x000D_
_x000D_
장판 공격을 사용한다</v>
          </cell>
          <cell r="C341" t="str">
            <v>In progress of translating…(341)</v>
          </cell>
        </row>
        <row r="342">
          <cell r="A342" t="str">
            <v>CharName_JellyFishGirl</v>
          </cell>
          <cell r="B342" t="str">
            <v>젤리피쉬걸</v>
          </cell>
          <cell r="C342" t="str">
            <v>JellyFIshGirl</v>
          </cell>
        </row>
        <row r="343">
          <cell r="A343" t="str">
            <v>CharDesc_JellyFishGirl</v>
          </cell>
          <cell r="B343" t="str">
            <v>젤리피쉬걸의 설명 우다다다_x000D_
_x000D_
곡사로 공격한다</v>
          </cell>
          <cell r="C343" t="str">
            <v>In progress of translating…(343)</v>
          </cell>
        </row>
        <row r="344">
          <cell r="A344" t="str">
            <v>CharName_EarthMage</v>
          </cell>
          <cell r="B344" t="str">
            <v>어스메이지</v>
          </cell>
          <cell r="C344" t="str">
            <v>EarthMage</v>
          </cell>
        </row>
        <row r="345">
          <cell r="A345" t="str">
            <v>CharDesc_EarthMage</v>
          </cell>
          <cell r="B345" t="str">
            <v>어스메이지의 설명 우다다다_x000D_
_x000D_
적의 미스를 무마시키는 백발백중 캐릭터</v>
          </cell>
          <cell r="C345" t="str">
            <v>In progress of translating…(345)</v>
          </cell>
        </row>
        <row r="346">
          <cell r="A346" t="str">
            <v>CharName_DynaMob</v>
          </cell>
          <cell r="B346" t="str">
            <v>다이나몹</v>
          </cell>
          <cell r="C346" t="str">
            <v>DynaMob</v>
          </cell>
        </row>
        <row r="347">
          <cell r="A347" t="str">
            <v>CharDesc_DynaMob</v>
          </cell>
          <cell r="B347"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47" t="str">
            <v>In progress of translating…(347)</v>
          </cell>
        </row>
        <row r="348">
          <cell r="A348" t="str">
            <v>CharName_SciFiWarrior</v>
          </cell>
          <cell r="B348" t="str">
            <v>SF워리어</v>
          </cell>
          <cell r="C348" t="str">
            <v>SFWarrior</v>
          </cell>
        </row>
        <row r="349">
          <cell r="A349" t="str">
            <v>CharDesc_SciFiWarrior</v>
          </cell>
          <cell r="B349" t="str">
            <v>SF워리어의 설명 우다다다_x000D_
_x000D_
멀티타겟 프리셋으로 공격한다</v>
          </cell>
          <cell r="C349" t="str">
            <v>In progress of translating…(349)</v>
          </cell>
        </row>
        <row r="350">
          <cell r="A350" t="str">
            <v>CharName_ChaosElemental</v>
          </cell>
          <cell r="B350" t="str">
            <v>카오스엘리멘탈</v>
          </cell>
          <cell r="C350" t="str">
            <v>ChaosElemental</v>
          </cell>
        </row>
        <row r="351">
          <cell r="A351" t="str">
            <v>CharDesc_ChaosElemental</v>
          </cell>
          <cell r="B351" t="str">
            <v>카오스엘리멘탈의 설명 우다다다_x000D_
_x000D_
멀티타겟 프리셋으로 공격한다</v>
          </cell>
          <cell r="C351" t="str">
            <v>In progress of translating…(351)</v>
          </cell>
        </row>
        <row r="352">
          <cell r="A352" t="str">
            <v>CharName_SuperHero</v>
          </cell>
          <cell r="B352" t="str">
            <v>슈퍼히어로</v>
          </cell>
          <cell r="C352" t="str">
            <v>SuperHero</v>
          </cell>
        </row>
        <row r="353">
          <cell r="A353" t="str">
            <v>CharDesc_SuperHero</v>
          </cell>
          <cell r="B353" t="str">
            <v>슈퍼히어로의 설명 우다다다_x000D_
_x000D_
멀티타겟 프리셋으로 공격한다</v>
          </cell>
          <cell r="C353" t="str">
            <v>In progress of translating…(353)</v>
          </cell>
        </row>
        <row r="354">
          <cell r="A354" t="str">
            <v>CharName_Meryl</v>
          </cell>
          <cell r="B354" t="str">
            <v>메릴</v>
          </cell>
          <cell r="C354" t="str">
            <v>Meryl</v>
          </cell>
        </row>
        <row r="355">
          <cell r="A355" t="str">
            <v>CharDesc_Meryl</v>
          </cell>
          <cell r="B355" t="str">
            <v>메릴의 설명 우다다다_x000D_
_x000D_
멀티타겟 프리셋으로 공격한다</v>
          </cell>
          <cell r="C355" t="str">
            <v>In progress of translating…(355)</v>
          </cell>
        </row>
        <row r="356">
          <cell r="A356" t="str">
            <v>CharName_GreekWarrior</v>
          </cell>
          <cell r="B356" t="str">
            <v>그릭워리어</v>
          </cell>
          <cell r="C356" t="str">
            <v>GreekWarrior</v>
          </cell>
        </row>
        <row r="357">
          <cell r="A357" t="str">
            <v>CharDesc_GreekWarrior</v>
          </cell>
          <cell r="B357" t="str">
            <v>그릭워리어의 설명 우다다다_x000D_
_x000D_
멀티타겟 프리셋으로 공격한다</v>
          </cell>
          <cell r="C357" t="str">
            <v>In progress of translating…(357)</v>
          </cell>
        </row>
        <row r="358">
          <cell r="A358" t="str">
            <v>CharName_Akai</v>
          </cell>
          <cell r="B358" t="str">
            <v>아카이</v>
          </cell>
          <cell r="C358" t="str">
            <v>Akai</v>
          </cell>
        </row>
        <row r="359">
          <cell r="A359" t="str">
            <v>CharDesc_Akai</v>
          </cell>
          <cell r="B359" t="str">
            <v>아카이의 설명 우다다다_x000D_
_x000D_
멀티타겟 프리셋으로 공격한다</v>
          </cell>
          <cell r="C359" t="str">
            <v>In progress of translating…(359)</v>
          </cell>
        </row>
        <row r="360">
          <cell r="A360" t="str">
            <v>CharName_Yuka</v>
          </cell>
          <cell r="B360" t="str">
            <v>유카</v>
          </cell>
          <cell r="C360" t="str">
            <v>Yuka</v>
          </cell>
        </row>
        <row r="361">
          <cell r="A361" t="str">
            <v>CharDesc_Yuka</v>
          </cell>
          <cell r="B361" t="str">
            <v>유카의 설명 우다다다_x000D_
_x000D_
멀티타겟 프리셋으로 공격한다</v>
          </cell>
          <cell r="C361" t="str">
            <v>In progress of translating…(361)</v>
          </cell>
        </row>
        <row r="362">
          <cell r="A362" t="str">
            <v>CharName_SteampunkRobot</v>
          </cell>
          <cell r="B362" t="str">
            <v>스팀펑크로봇</v>
          </cell>
          <cell r="C362" t="str">
            <v>SteampunkRobot</v>
          </cell>
        </row>
        <row r="363">
          <cell r="A363" t="str">
            <v>CharDesc_SteampunkRobot</v>
          </cell>
          <cell r="B363" t="str">
            <v>스팀펑크로봇의 설명 우다다다_x000D_
_x000D_
멀티타겟 프리셋으로 공격한다</v>
          </cell>
          <cell r="C363" t="str">
            <v>In progress of translating…(363)</v>
          </cell>
        </row>
        <row r="364">
          <cell r="A364" t="str">
            <v>CharName_Kachujin</v>
          </cell>
          <cell r="B364" t="str">
            <v>카츄진</v>
          </cell>
          <cell r="C364" t="str">
            <v>Kachujin</v>
          </cell>
        </row>
        <row r="365">
          <cell r="A365" t="str">
            <v>CharDesc_Kachujin</v>
          </cell>
          <cell r="B365" t="str">
            <v>카츄진의 설명 우다다다_x000D_
_x000D_
멀티타겟 프리셋으로 공격한다</v>
          </cell>
          <cell r="C365" t="str">
            <v>In progress of translating…(365)</v>
          </cell>
        </row>
        <row r="366">
          <cell r="A366" t="str">
            <v>CharName_Medea</v>
          </cell>
          <cell r="B366" t="str">
            <v>메디아</v>
          </cell>
          <cell r="C366" t="str">
            <v>Medea</v>
          </cell>
        </row>
        <row r="367">
          <cell r="A367" t="str">
            <v>CharDesc_Medea</v>
          </cell>
          <cell r="B367" t="str">
            <v>메디아의 설명 우다다다_x000D_
_x000D_
멀티타겟 프리셋으로 공격한다</v>
          </cell>
          <cell r="C367" t="str">
            <v>In progress of translating…(367)</v>
          </cell>
        </row>
        <row r="368">
          <cell r="A368" t="str">
            <v>CharName_Lola</v>
          </cell>
          <cell r="B368" t="str">
            <v>롤라</v>
          </cell>
          <cell r="C368" t="str">
            <v>Lola</v>
          </cell>
        </row>
        <row r="369">
          <cell r="A369" t="str">
            <v>CharDesc_Lola</v>
          </cell>
          <cell r="B369" t="str">
            <v>롤라의 설명 우다다다_x000D_
_x000D_
멀티타겟 프리셋으로 공격한다</v>
          </cell>
          <cell r="C369" t="str">
            <v>In progress of translating…(369)</v>
          </cell>
        </row>
        <row r="370">
          <cell r="A370" t="str">
            <v>CharName_RockElemental</v>
          </cell>
          <cell r="B370" t="str">
            <v>바위엘리멘탈</v>
          </cell>
          <cell r="C370" t="str">
            <v>RockElemental</v>
          </cell>
        </row>
        <row r="371">
          <cell r="A371" t="str">
            <v>CharDesc_RockElemental</v>
          </cell>
          <cell r="B371" t="str">
            <v>바위엘리멘탈의 설명 우다다다_x000D_
_x000D_
멀티타겟 프리셋으로 공격한다</v>
          </cell>
          <cell r="C371" t="str">
            <v>In progress of translating…(371)</v>
          </cell>
        </row>
        <row r="372">
          <cell r="A372" t="str">
            <v>CharName_Soldier</v>
          </cell>
          <cell r="B372" t="str">
            <v>솔져</v>
          </cell>
          <cell r="C372" t="str">
            <v>Soldier</v>
          </cell>
        </row>
        <row r="373">
          <cell r="A373" t="str">
            <v>CharDesc_Soldier</v>
          </cell>
          <cell r="B373" t="str">
            <v>솔져의 설명 우다다다_x000D_
_x000D_
멀티타겟 프리셋으로 공격한다</v>
          </cell>
          <cell r="C373" t="str">
            <v>In progress of translating…(373)</v>
          </cell>
        </row>
        <row r="374">
          <cell r="A374" t="str">
            <v>CharName_DualWarrior</v>
          </cell>
          <cell r="B374" t="str">
            <v>듀얼워리어</v>
          </cell>
          <cell r="C374" t="str">
            <v>DualWarrior</v>
          </cell>
        </row>
        <row r="375">
          <cell r="A375" t="str">
            <v>CharDesc_DualWarrior</v>
          </cell>
          <cell r="B375" t="str">
            <v>듀얼워리어의 설명 우다다다_x000D_
_x000D_
멀티타겟 프리셋으로 공격한다</v>
          </cell>
          <cell r="C375" t="str">
            <v>In progress of translating…(375)</v>
          </cell>
        </row>
        <row r="376">
          <cell r="A376" t="str">
            <v>CharName_GloryArmor</v>
          </cell>
          <cell r="B376" t="str">
            <v>글로리아머</v>
          </cell>
          <cell r="C376" t="str">
            <v>GloryArmor</v>
          </cell>
        </row>
        <row r="377">
          <cell r="A377" t="str">
            <v>CharDesc_GloryArmor</v>
          </cell>
          <cell r="B377" t="str">
            <v>글로리아머의 설명 우다다다_x000D_
_x000D_
멀티타겟 프리셋으로 공격한다</v>
          </cell>
          <cell r="C377" t="str">
            <v>In progress of translating…(377)</v>
          </cell>
        </row>
        <row r="378">
          <cell r="A378" t="str">
            <v>CharName_RpgKnight</v>
          </cell>
          <cell r="B378" t="str">
            <v>RPG나이트</v>
          </cell>
          <cell r="C378" t="str">
            <v>RpgKnight</v>
          </cell>
        </row>
        <row r="379">
          <cell r="A379" t="str">
            <v>CharDesc_RpgKnight</v>
          </cell>
          <cell r="B379" t="str">
            <v>RPG나이트의 설명 우다다다_x000D_
_x000D_
멀티타겟 프리셋으로 공격한다</v>
          </cell>
          <cell r="C379" t="str">
            <v>In progress of translating…(379)</v>
          </cell>
        </row>
        <row r="380">
          <cell r="A380" t="str">
            <v>CharName_DemonHuntress</v>
          </cell>
          <cell r="B380" t="str">
            <v>데몬헌트리스</v>
          </cell>
          <cell r="C380" t="str">
            <v>DemonHuntress</v>
          </cell>
        </row>
        <row r="381">
          <cell r="A381" t="str">
            <v>CharDesc_DemonHuntress</v>
          </cell>
          <cell r="B381" t="str">
            <v>데몬헌트리스의 설명 우다다다_x000D_
_x000D_
멀티타겟 프리셋으로 공격한다</v>
          </cell>
          <cell r="C381" t="str">
            <v>In progress of translating…(381)</v>
          </cell>
        </row>
        <row r="382">
          <cell r="A382" t="str">
            <v>CharName_MobileFemale</v>
          </cell>
          <cell r="B382" t="str">
            <v>모바일피메일</v>
          </cell>
          <cell r="C382" t="str">
            <v>MobileFemale</v>
          </cell>
        </row>
        <row r="383">
          <cell r="A383" t="str">
            <v>CharDesc_MobileFemale</v>
          </cell>
          <cell r="B383" t="str">
            <v>모바일피메일의 설명 우다다다_x000D_
_x000D_
멀티타겟 프리셋으로 공격한다</v>
          </cell>
          <cell r="C383" t="str">
            <v>In progress of translating…(383)</v>
          </cell>
        </row>
        <row r="384">
          <cell r="A384" t="str">
            <v>CharName_CyborgCharacter</v>
          </cell>
          <cell r="B384" t="str">
            <v>사이보그캐릭터</v>
          </cell>
          <cell r="C384" t="str">
            <v>CyborgCharacter</v>
          </cell>
        </row>
        <row r="385">
          <cell r="A385" t="str">
            <v>CharDesc_CyborgCharacter</v>
          </cell>
          <cell r="B385" t="str">
            <v>사이보그캐릭터의 설명 우다다다_x000D_
_x000D_
멀티타겟 프리셋으로 공격한다</v>
          </cell>
          <cell r="C385" t="str">
            <v>In progress of translating…(385)</v>
          </cell>
        </row>
        <row r="386">
          <cell r="A386" t="str">
            <v>CharName_SandWarrior</v>
          </cell>
          <cell r="B386" t="str">
            <v>샌드워리어</v>
          </cell>
          <cell r="C386" t="str">
            <v>SandWarrior</v>
          </cell>
        </row>
        <row r="387">
          <cell r="A387" t="str">
            <v>CharDesc_SandWarrior</v>
          </cell>
          <cell r="B387" t="str">
            <v>샌드워리어의 설명 우다다다_x000D_
_x000D_
멀티타겟 프리셋으로 공격한다</v>
          </cell>
          <cell r="C387" t="str">
            <v>In progress of translating…(387)</v>
          </cell>
        </row>
        <row r="388">
          <cell r="A388" t="str">
            <v>CharName_BladeFanDancer</v>
          </cell>
          <cell r="B388" t="str">
            <v>블레이드팬댄서</v>
          </cell>
          <cell r="C388" t="str">
            <v>BladeFanDancer</v>
          </cell>
        </row>
        <row r="389">
          <cell r="A389" t="str">
            <v>CharDesc_BladeFanDancer</v>
          </cell>
          <cell r="B389" t="str">
            <v>블레이드팬댄서의 설명 우다다다_x000D_
_x000D_
멀티타겟 프리셋으로 공격한다</v>
          </cell>
          <cell r="C389" t="str">
            <v>In progress of translating…(389)</v>
          </cell>
        </row>
        <row r="390">
          <cell r="A390" t="str">
            <v>CharName_Syria</v>
          </cell>
          <cell r="B390" t="str">
            <v>시리아</v>
          </cell>
          <cell r="C390" t="str">
            <v>Syria</v>
          </cell>
        </row>
        <row r="391">
          <cell r="A391" t="str">
            <v>CharDesc_Syria</v>
          </cell>
          <cell r="B391" t="str">
            <v>시리아의 설명 우다다다_x000D_
_x000D_
멀티타겟 프리셋으로 공격한다</v>
          </cell>
          <cell r="C391" t="str">
            <v>In progress of translating…(391)</v>
          </cell>
        </row>
        <row r="392">
          <cell r="A392" t="str">
            <v>CharName_Linhi</v>
          </cell>
          <cell r="B392" t="str">
            <v>린하이</v>
          </cell>
          <cell r="C392" t="str">
            <v>Linhi</v>
          </cell>
        </row>
        <row r="393">
          <cell r="A393" t="str">
            <v>CharDesc_Linhi</v>
          </cell>
          <cell r="B393" t="str">
            <v>린하이의 설명 우다다다_x000D_
_x000D_
멀티타겟 프리셋으로 공격한다</v>
          </cell>
          <cell r="C393" t="str">
            <v>In progress of translating…(393)</v>
          </cell>
        </row>
        <row r="394">
          <cell r="A394" t="str">
            <v>CharName_NecromancerFour</v>
          </cell>
          <cell r="B394" t="str">
            <v>네크로맨서포</v>
          </cell>
          <cell r="C394" t="str">
            <v>NecromancerFour</v>
          </cell>
        </row>
        <row r="395">
          <cell r="A395" t="str">
            <v>CharDesc_NecromancerFour</v>
          </cell>
          <cell r="B395" t="str">
            <v>네크로맨서포의 설명 우다다다_x000D_
_x000D_
멀티타겟 프리셋으로 공격한다</v>
          </cell>
          <cell r="C395" t="str">
            <v>In progress of translating…(395)</v>
          </cell>
        </row>
        <row r="396">
          <cell r="A396" t="str">
            <v>CharName_GirlWarrior</v>
          </cell>
          <cell r="B396" t="str">
            <v>걸워리어</v>
          </cell>
          <cell r="C396" t="str">
            <v>GirlWarrior</v>
          </cell>
        </row>
        <row r="397">
          <cell r="A397" t="str">
            <v>CharDesc_GirlWarrior</v>
          </cell>
          <cell r="B397" t="str">
            <v>걸워리어의 설명 우다다다_x000D_
_x000D_
멀티타겟 프리셋으로 공격한다</v>
          </cell>
          <cell r="C397" t="str">
            <v>In progress of translating…(397)</v>
          </cell>
        </row>
        <row r="398">
          <cell r="A398" t="str">
            <v>CharName_GirlArcher</v>
          </cell>
          <cell r="B398" t="str">
            <v>걸아처</v>
          </cell>
          <cell r="C398" t="str">
            <v>GirlArcher</v>
          </cell>
        </row>
        <row r="399">
          <cell r="A399" t="str">
            <v>CharDesc_GirlArcher</v>
          </cell>
          <cell r="B399" t="str">
            <v>걸아처의 설명 우다다다_x000D_
_x000D_
멀티타겟 프리셋으로 공격한다</v>
          </cell>
          <cell r="C399" t="str">
            <v>In progress of translating…(399)</v>
          </cell>
        </row>
        <row r="400">
          <cell r="A400" t="str">
            <v>CharName_EnergyShieldRobot</v>
          </cell>
          <cell r="B400" t="str">
            <v>에너지실드로봇</v>
          </cell>
          <cell r="C400" t="str">
            <v>EnergyShieldRobot</v>
          </cell>
        </row>
        <row r="401">
          <cell r="A401" t="str">
            <v>CharDesc_EnergyShieldRobot</v>
          </cell>
          <cell r="B401" t="str">
            <v>에너지실드로봇의 설명 우다다다_x000D_
_x000D_
멀티타겟 프리셋으로 공격한다</v>
          </cell>
          <cell r="C401" t="str">
            <v>In progress of translating…(401)</v>
          </cell>
        </row>
        <row r="402">
          <cell r="A402" t="str">
            <v>CharName_IceMagician</v>
          </cell>
          <cell r="B402" t="str">
            <v>아이스매지션</v>
          </cell>
          <cell r="C402" t="str">
            <v>IceMagician</v>
          </cell>
        </row>
        <row r="403">
          <cell r="A403" t="str">
            <v>CharDesc_IceMagician</v>
          </cell>
          <cell r="B403" t="str">
            <v>아이스매지션의 설명 우다다다_x000D_
_x000D_
멀티타겟 프리셋으로 공격한다</v>
          </cell>
          <cell r="C403" t="str">
            <v>In progress of translating…(403)</v>
          </cell>
        </row>
        <row r="404">
          <cell r="A404" t="str">
            <v>CharName_AngelicWarrior</v>
          </cell>
          <cell r="B404" t="str">
            <v>앤젤릭워리어</v>
          </cell>
          <cell r="C404" t="str">
            <v>AngelicWarrior</v>
          </cell>
        </row>
        <row r="405">
          <cell r="A405" t="str">
            <v>CharDesc_AngelicWarrior</v>
          </cell>
          <cell r="B405" t="str">
            <v>앤젤릭워리어의 설명 우다다다_x000D_
_x000D_
멀티타겟 프리셋으로 공격한다</v>
          </cell>
          <cell r="C405" t="str">
            <v>In progress of translating…(405)</v>
          </cell>
        </row>
        <row r="406">
          <cell r="A406" t="str">
            <v>BossName_SlimeRabbit</v>
          </cell>
          <cell r="B406" t="str">
            <v>초록 토끼귀 슬라임</v>
          </cell>
          <cell r="C406" t="str">
            <v>Green Rabbit Slimes</v>
          </cell>
        </row>
        <row r="407">
          <cell r="A407" t="str">
            <v>BossName_SlimeRabbit_Red</v>
          </cell>
          <cell r="B407" t="str">
            <v>붉은 토끼귀 슬라임</v>
          </cell>
          <cell r="C407" t="str">
            <v>Red Rabbit Slimes</v>
          </cell>
        </row>
        <row r="408">
          <cell r="A408" t="str">
            <v>BossName_TerribleStump_Purple</v>
          </cell>
          <cell r="B408" t="str">
            <v>나무귀신</v>
          </cell>
          <cell r="C408" t="str">
            <v>Terrible Stump</v>
          </cell>
        </row>
        <row r="409">
          <cell r="A409" t="str">
            <v>BossName_PolygonalMetalon_Red</v>
          </cell>
          <cell r="B409" t="str">
            <v>외뿔 풍뎅이</v>
          </cell>
          <cell r="C409" t="str">
            <v>In progress of translating…(409)</v>
          </cell>
        </row>
        <row r="410">
          <cell r="A410" t="str">
            <v>BossName_SpiritKing</v>
          </cell>
          <cell r="B410" t="str">
            <v>스피릿 킹</v>
          </cell>
          <cell r="C410" t="str">
            <v>Spirit King</v>
          </cell>
        </row>
        <row r="411">
          <cell r="A411" t="str">
            <v>BossName_CuteUniq</v>
          </cell>
          <cell r="B411" t="str">
            <v>유니콘</v>
          </cell>
          <cell r="C411" t="str">
            <v>In progress of translating…(411)</v>
          </cell>
        </row>
        <row r="412">
          <cell r="A412" t="str">
            <v>BossName_RobotSphere</v>
          </cell>
          <cell r="B412" t="str">
            <v>로봇스피어 2체</v>
          </cell>
          <cell r="C412" t="str">
            <v>In progress of translating…(412)</v>
          </cell>
        </row>
        <row r="413">
          <cell r="A413" t="str">
            <v>BossName_CreatureStump_Brown</v>
          </cell>
          <cell r="B413" t="str">
            <v>크리처스텀프브라운</v>
          </cell>
          <cell r="C413" t="str">
            <v>In progress of translating…(413)</v>
          </cell>
        </row>
        <row r="414">
          <cell r="A414" t="str">
            <v>BossName_RpgDemon_Violet</v>
          </cell>
          <cell r="B414" t="str">
            <v>알피지데몬</v>
          </cell>
          <cell r="C414" t="str">
            <v>In progress of translating…(414)</v>
          </cell>
        </row>
        <row r="415">
          <cell r="A415" t="str">
            <v>BossName_BigBatCrab</v>
          </cell>
          <cell r="B415" t="str">
            <v>빅뱃크랩</v>
          </cell>
          <cell r="C415" t="str">
            <v>In progress of translating…(415)</v>
          </cell>
        </row>
        <row r="416">
          <cell r="A416" t="str">
            <v>BossName_DemonBladeLord</v>
          </cell>
          <cell r="B416" t="str">
            <v>데몬블레이드로드</v>
          </cell>
          <cell r="C416" t="str">
            <v>In progress of translating…(416)</v>
          </cell>
        </row>
        <row r="417">
          <cell r="A417" t="str">
            <v>BossName_FallenAngel</v>
          </cell>
          <cell r="B417" t="str">
            <v>폴른 앤젤</v>
          </cell>
          <cell r="C417" t="str">
            <v>In progress of translating…(417)</v>
          </cell>
        </row>
        <row r="418">
          <cell r="A418" t="str">
            <v>BossName_LowPolyCyc</v>
          </cell>
          <cell r="B418" t="str">
            <v>싸이클롭스</v>
          </cell>
          <cell r="C418" t="str">
            <v>In progress of translating…(418)</v>
          </cell>
        </row>
        <row r="419">
          <cell r="A419" t="str">
            <v>BossName_WarAssassin</v>
          </cell>
          <cell r="B419" t="str">
            <v>워어쌔신 3인방</v>
          </cell>
          <cell r="C419" t="str">
            <v>In progress of translating…(419)</v>
          </cell>
        </row>
        <row r="420">
          <cell r="A420" t="str">
            <v>BossName_EvilLich</v>
          </cell>
          <cell r="B420" t="str">
            <v>이블 리치왕</v>
          </cell>
          <cell r="C420" t="str">
            <v>In progress of translating…(420)</v>
          </cell>
        </row>
        <row r="421">
          <cell r="A421" t="str">
            <v>BossName_Zippermouth_Green</v>
          </cell>
          <cell r="B421" t="str">
            <v>지퍼 마우스</v>
          </cell>
          <cell r="C421" t="str">
            <v>In progress of translating…(421)</v>
          </cell>
        </row>
        <row r="422">
          <cell r="A422" t="str">
            <v>BossName_OneEyedWizard_Blue</v>
          </cell>
          <cell r="B422" t="str">
            <v>외눈 위저드</v>
          </cell>
          <cell r="C422" t="str">
            <v>In progress of translating…(422)</v>
          </cell>
        </row>
        <row r="423">
          <cell r="A423" t="str">
            <v>BossName_HeavyKnight_Yellow</v>
          </cell>
          <cell r="B423" t="str">
            <v>헤비나이트</v>
          </cell>
          <cell r="C423" t="str">
            <v>In progress of translating…(423)</v>
          </cell>
        </row>
        <row r="424">
          <cell r="A424" t="str">
            <v>BossName_ElfMage</v>
          </cell>
          <cell r="B424" t="str">
            <v>엘프 메이지</v>
          </cell>
          <cell r="C424" t="str">
            <v>In progress of translating…(424)</v>
          </cell>
        </row>
        <row r="425">
          <cell r="A425" t="str">
            <v>BossName_AngelStatue_Big</v>
          </cell>
          <cell r="B425" t="str">
            <v>타락한 천사 석상</v>
          </cell>
          <cell r="C425" t="str">
            <v>In progress of translating…(425)</v>
          </cell>
        </row>
        <row r="426">
          <cell r="A426" t="str">
            <v>BossDesc_SlimeRabbit</v>
          </cell>
          <cell r="B426" t="str">
            <v>친구들을 계속 불러내는 슬라임 무리입니다. 광역 공격을 할 수 있는 {0} 등 캐릭터를 사용하세요!</v>
          </cell>
          <cell r="C426" t="str">
            <v>In progress of translating…(426)</v>
          </cell>
        </row>
        <row r="427">
          <cell r="A427" t="str">
            <v>BossDesc_SlimeRabbit_Red</v>
          </cell>
          <cell r="B427" t="str">
            <v>좀 더 공격적인 슬라임 무리입니다. 광역 공격을 할 수 있는 {0} 등 캐릭터를 사용하세요!</v>
          </cell>
          <cell r="C427" t="str">
            <v>In progress of translating…(427)</v>
          </cell>
        </row>
        <row r="428">
          <cell r="A428" t="str">
            <v>BossDesc_TerribleStump_Purple</v>
          </cell>
          <cell r="B428" t="str">
            <v>화가 단단히 난 듯한 나무 귀신입니다. {0} 등 단일 개체에게 강한 캐릭터로 저지하세요!</v>
          </cell>
          <cell r="C428" t="str">
            <v>In progress of translating…(428)</v>
          </cell>
        </row>
        <row r="429">
          <cell r="A429" t="str">
            <v>BossDesc_PolygonalMetalon_Red</v>
          </cell>
          <cell r="B429" t="str">
            <v>거대한 몸집의 풍뎅이네요. {0} 등 단일 개체에게 강한 캐릭터로 저지하세요!</v>
          </cell>
          <cell r="C429" t="str">
            <v>In progress of translating…(429)</v>
          </cell>
        </row>
        <row r="430">
          <cell r="A430" t="str">
            <v>BossDesc_SpiritKing</v>
          </cell>
          <cell r="B430" t="str">
            <v>무시무시한 눈빛과 거대한 몸집을 가진 스피릿 킹입니다. {0} 등 큰 개체에게 공격할 수 있는 캐릭터를 써보세요!</v>
          </cell>
          <cell r="C430" t="str">
            <v>In progress of translating…(430)</v>
          </cell>
        </row>
        <row r="431">
          <cell r="A431" t="str">
            <v>BossDesc_CuteUniq</v>
          </cell>
          <cell r="B431" t="str">
            <v>돌진하여 공격하는 강력한 몬스터예요. {0} 등 근거리에서 강한 캐릭터로 저지하세요!</v>
          </cell>
          <cell r="C431" t="str">
            <v>In progress of translating…(431)</v>
          </cell>
        </row>
        <row r="432">
          <cell r="A432" t="str">
            <v>BossDesc_RobotSphere</v>
          </cell>
          <cell r="B432" t="str">
            <v>데굴데굴 굴러다니는 로봇이에요. {0} 등 근거리에서 강한 캐릭터를 써보세요!</v>
          </cell>
          <cell r="C432" t="str">
            <v>In progress of translating…(432)</v>
          </cell>
        </row>
        <row r="433">
          <cell r="A433" t="str">
            <v>BossDesc_CreatureStump_Brown</v>
          </cell>
          <cell r="B433" t="str">
            <v>떼로 몰려오네요. {0} 등 광역 개체에게 강한 캐릭터로 저지하세요!</v>
          </cell>
          <cell r="C433" t="str">
            <v>In progress of translating…(433)</v>
          </cell>
        </row>
        <row r="434">
          <cell r="A434" t="str">
            <v>BossDesc_RpgDemon_Violet</v>
          </cell>
          <cell r="B434" t="str">
            <v>단일 공격을 할 수 있는 {0} 등 캐릭터를 사용하세요!</v>
          </cell>
          <cell r="C434" t="str">
            <v>In progress of translating…(434)</v>
          </cell>
        </row>
        <row r="435">
          <cell r="A435" t="str">
            <v>BossDesc_BigBatCrab</v>
          </cell>
          <cell r="B435" t="str">
            <v>단일 공격을 할 수 있는 {0} 등 캐릭터를 사용하세요!</v>
          </cell>
          <cell r="C435" t="str">
            <v>In progress of translating…(435)</v>
          </cell>
        </row>
        <row r="436">
          <cell r="A436" t="str">
            <v>BossDesc_DemonBladeLord</v>
          </cell>
          <cell r="B436" t="str">
            <v>가만히 있을 때도 등 뒤의 마법 원형체가 공격을 하니 조심하세요! {0} 등 사거리를 유지할 수 있는 캐릭터를 쓰세요!</v>
          </cell>
          <cell r="C436" t="str">
            <v>In progress of translating…(436)</v>
          </cell>
        </row>
        <row r="437">
          <cell r="A437" t="str">
            <v>BossDesc_FallenAngel</v>
          </cell>
          <cell r="B437" t="str">
            <v>단일 공격을 할 수 있는 {0} 등 캐릭터를 사용하세요!</v>
          </cell>
          <cell r="C437" t="str">
            <v>In progress of translating…(437)</v>
          </cell>
        </row>
        <row r="438">
          <cell r="A438" t="str">
            <v>BossDesc_LowPolyCyc</v>
          </cell>
          <cell r="B438" t="str">
            <v>단일 공격을 할 수 있는 {0} 등 캐릭터를 사용하세요!</v>
          </cell>
          <cell r="C438" t="str">
            <v>In progress of translating…(438)</v>
          </cell>
        </row>
        <row r="439">
          <cell r="A439" t="str">
            <v>BossDesc_WarAssassin</v>
          </cell>
          <cell r="B439" t="str">
            <v>등 뒤로 순간이동하여 암살하는 악명 높은 3인방입니다. {0} 등 근거리에서 강한 캐릭터로 저지하세요!</v>
          </cell>
          <cell r="C439" t="str">
            <v>In progress of translating…(439)</v>
          </cell>
        </row>
        <row r="440">
          <cell r="A440" t="str">
            <v>BossDesc_EvilLich</v>
          </cell>
          <cell r="B440" t="str">
            <v>현혹하여 소환하는 스킬을 사용하는 리치왕입니다. {0} 등 다수 적에게 강한 캐릭터를 써보세요!</v>
          </cell>
          <cell r="C440" t="str">
            <v>In progress of translating…(440)</v>
          </cell>
        </row>
        <row r="441">
          <cell r="A441" t="str">
            <v>BossDesc_Zippermouth_Green</v>
          </cell>
          <cell r="B441" t="str">
            <v>입에 지퍼가 달린 몬스터예요. 입을 열면 빙그르르 위험한 공격을 하니 조심하세요. {0} 등 근거리에서 강한 캐릭터를 사용하세요!</v>
          </cell>
          <cell r="C441" t="str">
            <v>In progress of translating…(441)</v>
          </cell>
        </row>
        <row r="442">
          <cell r="A442" t="str">
            <v>BossDesc_OneEyedWizard_Blue</v>
          </cell>
          <cell r="B442" t="str">
            <v>신출귀몰 사라졌다 나타나네요. {0} 등 벽을 너머 공격할 수 있는 캐릭터로 상대하세요!</v>
          </cell>
          <cell r="C442" t="str">
            <v>In progress of translating…(442)</v>
          </cell>
        </row>
        <row r="443">
          <cell r="A443" t="str">
            <v>BossDesc_HeavyKnight_Yellow</v>
          </cell>
          <cell r="B443" t="str">
            <v>왼손으로 찌르기, 오른손으로 철퇴 끝에서 마법을 발사하네요. 근거리에서 강한 {0} 등 캐릭터를 사용하세요!</v>
          </cell>
          <cell r="C443" t="str">
            <v>In progress of translating…(443)</v>
          </cell>
        </row>
        <row r="444">
          <cell r="A444" t="str">
            <v>BossDesc_ElfMage</v>
          </cell>
          <cell r="B444" t="str">
            <v>엄청난 마법탄을 발사하는 적이에요 {0} 등 멀리서도 싸울 수 있는 캐릭터로 저지하세요!</v>
          </cell>
          <cell r="C444" t="str">
            <v>In progress of translating…(444)</v>
          </cell>
        </row>
        <row r="445">
          <cell r="A445" t="str">
            <v>BossDesc_AngelStatue_Big</v>
          </cell>
          <cell r="B445" t="str">
            <v>적이 어마어마한 융단 폭격을 날리네요. {0} 등 벽을 너머 공격할 수 있는 캐릭터를 써보세요!</v>
          </cell>
          <cell r="C445" t="str">
            <v>In progress of translating…(445)</v>
          </cell>
        </row>
        <row r="446">
          <cell r="A446" t="str">
            <v>PenaltyUIName_One</v>
          </cell>
          <cell r="B446" t="str">
            <v>&lt;color=#FF0000&gt;{0}&lt;/color&gt; 계열 캐릭터의 &lt;color=#FF0000&gt;대미지 피해 {1}배&lt;/color&gt;</v>
          </cell>
          <cell r="C446" t="str">
            <v>In progress of translating…(446)</v>
          </cell>
        </row>
        <row r="447">
          <cell r="A447" t="str">
            <v>PenaltyUIMind_One</v>
          </cell>
          <cell r="B447" t="str">
            <v>던전의 으스스한 기운으로 &lt;color=#FF0000&gt;{0}&lt;/color&gt; 계열이 &lt;color=#FF0000&gt;더 많은 대미지&lt;/color&gt;를 입게 됩니다</v>
          </cell>
          <cell r="C447" t="str">
            <v>In progress of translating…(447)</v>
          </cell>
        </row>
        <row r="448">
          <cell r="A448" t="str">
            <v>PenaltyUIRepre_OneOfTwo</v>
          </cell>
          <cell r="B448" t="str">
            <v>&lt;color=#FF0000&gt;{0}&lt;/color&gt; 또는 &lt;color=#FF0000&gt;{1}&lt;/color&gt; 계열 캐릭터의 &lt;color=#FF0000&gt;대미지 피해 {2}배&lt;/color&gt;</v>
          </cell>
          <cell r="C448" t="str">
            <v>In progress of translating…(448)</v>
          </cell>
        </row>
        <row r="449">
          <cell r="A449" t="str">
            <v>PenaltyUIName_Two</v>
          </cell>
          <cell r="B449" t="str">
            <v>&lt;color=#FF0000&gt;{0}&lt;/color&gt;, &lt;color=#FF0000&gt;{1}&lt;/color&gt; 계열 캐릭터의 &lt;color=#FF0000&gt;대미지 피해 {2}배&lt;/color&gt;</v>
          </cell>
          <cell r="C449" t="str">
            <v>In progress of translating…(449)</v>
          </cell>
        </row>
        <row r="450">
          <cell r="A450" t="str">
            <v>PenaltyUIMind_Two</v>
          </cell>
          <cell r="B450" t="str">
            <v>던전의 으스스한 기운으로 &lt;color=#FF0000&gt;{0}&lt;/color&gt;, &lt;color=#FF0000&gt;{1}&lt;/color&gt; 계열이 &lt;color=#FF0000&gt;더 많은 대미지&lt;/color&gt;를 입게 됩니다</v>
          </cell>
          <cell r="C450" t="str">
            <v>In progress of translating…(450)</v>
          </cell>
        </row>
        <row r="451">
          <cell r="A451" t="str">
            <v>PenaltyUIRepre_TwoOfFour</v>
          </cell>
          <cell r="B451" t="str">
            <v>&lt;color=#FF0000&gt;{0}&lt;/color&gt;, &lt;color=#FF0000&gt;{1}&lt;/color&gt;, &lt;color=#FF0000&gt;{2}&lt;/color&gt;, &lt;color=#FF0000&gt;{3}&lt;/color&gt; 계열 중 &lt;color=#FF0000&gt;{4} 계열&lt;/color&gt; 캐릭터의 &lt;color=#FF0000&gt;대미지 피해 {5}배&lt;/color&gt;</v>
          </cell>
          <cell r="C451" t="str">
            <v>In progress of translating…(451)</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PotentialTable"/>
      <sheetName val="ExtraStatTable"/>
      <sheetName val="DyeingTable"/>
      <sheetName val="WingLookTable"/>
      <sheetName val="WingPowerTable"/>
    </sheetNames>
    <sheetDataSet>
      <sheetData sheetId="0"/>
      <sheetData sheetId="1"/>
      <sheetData sheetId="2">
        <row r="3">
          <cell r="B3">
            <v>600</v>
          </cell>
          <cell r="C3">
            <v>150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1000</v>
          </cell>
          <cell r="B2" t="str">
            <v>잔몹</v>
          </cell>
        </row>
        <row r="3">
          <cell r="A3">
            <v>1001</v>
          </cell>
        </row>
        <row r="4">
          <cell r="A4">
            <v>1002</v>
          </cell>
        </row>
        <row r="5">
          <cell r="A5">
            <v>1003</v>
          </cell>
        </row>
        <row r="6">
          <cell r="A6">
            <v>1004</v>
          </cell>
        </row>
        <row r="7">
          <cell r="A7">
            <v>5000</v>
          </cell>
          <cell r="B7" t="str">
            <v>중보</v>
          </cell>
        </row>
        <row r="8">
          <cell r="A8">
            <v>5001</v>
          </cell>
        </row>
        <row r="9">
          <cell r="A9">
            <v>5002</v>
          </cell>
        </row>
        <row r="10">
          <cell r="A10">
            <v>5003</v>
          </cell>
        </row>
        <row r="11">
          <cell r="A11">
            <v>5004</v>
          </cell>
        </row>
        <row r="12">
          <cell r="A12">
            <v>6000</v>
          </cell>
          <cell r="B12" t="str">
            <v>최종보스</v>
          </cell>
        </row>
        <row r="13">
          <cell r="A13">
            <v>6001</v>
          </cell>
        </row>
        <row r="14">
          <cell r="A14">
            <v>6002</v>
          </cell>
        </row>
        <row r="15">
          <cell r="A15">
            <v>6003</v>
          </cell>
        </row>
        <row r="16">
          <cell r="A16">
            <v>6004</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4.2</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6.6000000000000005</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1</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1.4</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1.75</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0.45</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0.65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SystemUI_Info</v>
          </cell>
          <cell r="B7">
            <v>1</v>
          </cell>
          <cell r="C7" t="str">
            <v>안내</v>
          </cell>
          <cell r="D7" t="str">
            <v>Information</v>
          </cell>
        </row>
        <row r="8">
          <cell r="A8" t="str">
            <v>SystemUI_DisconnectServer</v>
          </cell>
          <cell r="B8">
            <v>1</v>
          </cell>
          <cell r="C8" t="str">
            <v>서버와의 접속이 원활하지 않습니다.
프로그램을 재시작합니다.</v>
          </cell>
          <cell r="D8" t="str">
            <v>Bad connection
Restarting the app</v>
          </cell>
        </row>
        <row r="9">
          <cell r="A9" t="str">
            <v>SystemUI_Reconnect</v>
          </cell>
          <cell r="B9">
            <v>1</v>
          </cell>
          <cell r="C9" t="str">
            <v>서버와의 접속이 원활하지 않습니다. 재시도하시겠습니까?
취소 시 프로그램을 재시작합니다.</v>
          </cell>
          <cell r="D9" t="str">
            <v>In progress of translating…(9)</v>
          </cell>
        </row>
        <row r="10">
          <cell r="A10" t="str">
            <v>SystemUI_Mainternance</v>
          </cell>
          <cell r="B10">
            <v>1</v>
          </cell>
          <cell r="C10" t="str">
            <v>서버 점검 중입니다.</v>
          </cell>
          <cell r="D10" t="str">
            <v>We're on a mainternance</v>
          </cell>
        </row>
        <row r="11">
          <cell r="A11" t="str">
            <v>SystemUI_MainternanceDetail</v>
          </cell>
          <cell r="B11">
            <v>1</v>
          </cell>
          <cell r="C11" t="str">
            <v>5월 29일 화요일 오전 3시부터 대략 11시까지 정기 점검 예정입니다. 이 동안 서버 및 웹 서비스 등을 사용하실 수 없습니다.
감사합니다.</v>
          </cell>
          <cell r="D11" t="str">
            <v>We will be performing scheduled maintenance on Tuesday, May 29th. Maintenance will begin at 3:00 AM PDT and conclude at approximately 11:00 AM PDT. During this time, servers and many web services will be unavailable.
Thank you for your patience.</v>
          </cell>
        </row>
        <row r="12">
          <cell r="A12" t="str">
            <v>SystemUI_Downloading</v>
          </cell>
          <cell r="B12">
            <v>1</v>
          </cell>
          <cell r="C12" t="str">
            <v>다운로드 중</v>
          </cell>
          <cell r="D12" t="str">
            <v>Downloading</v>
          </cell>
        </row>
        <row r="13">
          <cell r="A13" t="str">
            <v>SystemUI_Banned</v>
          </cell>
          <cell r="B13">
            <v>1</v>
          </cell>
          <cell r="C13" t="str">
            <v>비정상적 플레이가 관찰되어 일정 기간 로그인할 수 없습니다.</v>
          </cell>
          <cell r="D13" t="str">
            <v>In progress of translating…(13)</v>
          </cell>
        </row>
        <row r="14">
          <cell r="A14" t="str">
            <v>GameUI_SignIn</v>
          </cell>
          <cell r="B14">
            <v>1</v>
          </cell>
          <cell r="C14" t="str">
            <v>계정연동</v>
          </cell>
          <cell r="D14" t="str">
            <v>Sign In</v>
          </cell>
        </row>
        <row r="15">
          <cell r="A15" t="str">
            <v>GameUI_RomanNumber1</v>
          </cell>
          <cell r="B15">
            <v>1</v>
          </cell>
          <cell r="C15" t="str">
            <v>I</v>
          </cell>
          <cell r="D15" t="str">
            <v>I</v>
          </cell>
        </row>
        <row r="16">
          <cell r="A16" t="str">
            <v>GameUI_RomanNumber2</v>
          </cell>
          <cell r="B16">
            <v>1</v>
          </cell>
          <cell r="C16" t="str">
            <v>II</v>
          </cell>
          <cell r="D16" t="str">
            <v>II</v>
          </cell>
        </row>
        <row r="17">
          <cell r="A17" t="str">
            <v>GameUI_RomanNumber3</v>
          </cell>
          <cell r="B17">
            <v>1</v>
          </cell>
          <cell r="C17" t="str">
            <v>III</v>
          </cell>
          <cell r="D17" t="str">
            <v>III</v>
          </cell>
        </row>
        <row r="18">
          <cell r="A18" t="str">
            <v>GameUI_RomanNumber4</v>
          </cell>
          <cell r="B18">
            <v>1</v>
          </cell>
          <cell r="C18" t="str">
            <v>IV</v>
          </cell>
          <cell r="D18" t="str">
            <v>IV</v>
          </cell>
        </row>
        <row r="19">
          <cell r="A19" t="str">
            <v>GameUI_RomanNumber5</v>
          </cell>
          <cell r="B19">
            <v>1</v>
          </cell>
          <cell r="C19" t="str">
            <v>V</v>
          </cell>
          <cell r="D19" t="str">
            <v>V</v>
          </cell>
        </row>
        <row r="20">
          <cell r="A20" t="str">
            <v>GameUI_RomanNumber6</v>
          </cell>
          <cell r="B20">
            <v>1</v>
          </cell>
          <cell r="C20" t="str">
            <v>VI</v>
          </cell>
          <cell r="D20" t="str">
            <v>VI</v>
          </cell>
        </row>
        <row r="21">
          <cell r="A21" t="str">
            <v>GameUI_RomanNumber7</v>
          </cell>
          <cell r="B21">
            <v>1</v>
          </cell>
          <cell r="C21" t="str">
            <v>VII</v>
          </cell>
          <cell r="D21" t="str">
            <v>VII</v>
          </cell>
        </row>
        <row r="22">
          <cell r="A22" t="str">
            <v>GameUI_RomanNumber8</v>
          </cell>
          <cell r="B22">
            <v>1</v>
          </cell>
          <cell r="C22" t="str">
            <v>VIII</v>
          </cell>
          <cell r="D22" t="str">
            <v>VIII</v>
          </cell>
        </row>
        <row r="23">
          <cell r="A23" t="str">
            <v>GameUI_RomanNumber9</v>
          </cell>
          <cell r="B23">
            <v>1</v>
          </cell>
          <cell r="C23" t="str">
            <v>IX</v>
          </cell>
          <cell r="D23" t="str">
            <v>IX</v>
          </cell>
        </row>
        <row r="24">
          <cell r="A24" t="str">
            <v>GameUI_RomanNumber10</v>
          </cell>
          <cell r="B24">
            <v>1</v>
          </cell>
          <cell r="C24" t="str">
            <v>X</v>
          </cell>
          <cell r="D24" t="str">
            <v>X</v>
          </cell>
        </row>
        <row r="25">
          <cell r="A25" t="str">
            <v>GameUI_RomanNumber11</v>
          </cell>
          <cell r="B25">
            <v>1</v>
          </cell>
          <cell r="C25" t="str">
            <v>XI</v>
          </cell>
          <cell r="D25" t="str">
            <v>XI</v>
          </cell>
        </row>
        <row r="26">
          <cell r="A26" t="str">
            <v>GameUI_RomanNumber12</v>
          </cell>
          <cell r="B26">
            <v>1</v>
          </cell>
          <cell r="C26" t="str">
            <v>XII</v>
          </cell>
          <cell r="D26" t="str">
            <v>XII</v>
          </cell>
        </row>
        <row r="27">
          <cell r="A27" t="str">
            <v>GameUI_RomanNumber13</v>
          </cell>
          <cell r="B27">
            <v>1</v>
          </cell>
          <cell r="C27" t="str">
            <v>XIII</v>
          </cell>
          <cell r="D27" t="str">
            <v>XIII</v>
          </cell>
        </row>
        <row r="28">
          <cell r="A28" t="str">
            <v>GameUI_RomanNumber14</v>
          </cell>
          <cell r="B28">
            <v>1</v>
          </cell>
          <cell r="C28" t="str">
            <v>XIV</v>
          </cell>
          <cell r="D28" t="str">
            <v>XIV</v>
          </cell>
        </row>
        <row r="29">
          <cell r="A29" t="str">
            <v>GameUI_RomanNumber15</v>
          </cell>
          <cell r="B29">
            <v>1</v>
          </cell>
          <cell r="C29" t="str">
            <v>XV</v>
          </cell>
          <cell r="D29" t="str">
            <v>XV</v>
          </cell>
        </row>
        <row r="30">
          <cell r="A30" t="str">
            <v>GameUI_RomanNumber16</v>
          </cell>
          <cell r="B30">
            <v>1</v>
          </cell>
          <cell r="C30" t="str">
            <v>XVI</v>
          </cell>
          <cell r="D30" t="str">
            <v>XVI</v>
          </cell>
        </row>
        <row r="31">
          <cell r="A31" t="str">
            <v>GameUI_RomanNumber17</v>
          </cell>
          <cell r="B31">
            <v>1</v>
          </cell>
          <cell r="C31" t="str">
            <v>XVII</v>
          </cell>
          <cell r="D31" t="str">
            <v>XVII</v>
          </cell>
        </row>
        <row r="32">
          <cell r="A32" t="str">
            <v>GameUI_RomanNumber18</v>
          </cell>
          <cell r="B32">
            <v>1</v>
          </cell>
          <cell r="C32" t="str">
            <v>XVIII</v>
          </cell>
          <cell r="D32" t="str">
            <v>XVIII</v>
          </cell>
        </row>
        <row r="33">
          <cell r="A33" t="str">
            <v>GameUI_RomanNumber19</v>
          </cell>
          <cell r="B33">
            <v>1</v>
          </cell>
          <cell r="C33" t="str">
            <v>XIX</v>
          </cell>
          <cell r="D33" t="str">
            <v>XIX</v>
          </cell>
        </row>
        <row r="34">
          <cell r="A34" t="str">
            <v>GameUI_RomanNumber20</v>
          </cell>
          <cell r="B34">
            <v>1</v>
          </cell>
          <cell r="C34" t="str">
            <v>XX</v>
          </cell>
          <cell r="D34" t="str">
            <v>XX</v>
          </cell>
        </row>
        <row r="35">
          <cell r="A35" t="str">
            <v>GameUI_RomanNumber21</v>
          </cell>
          <cell r="B35">
            <v>1</v>
          </cell>
          <cell r="C35" t="str">
            <v>XXI</v>
          </cell>
          <cell r="D35" t="str">
            <v>XXI</v>
          </cell>
        </row>
        <row r="36">
          <cell r="A36" t="str">
            <v>GameUI_RomanNumber22</v>
          </cell>
          <cell r="B36">
            <v>1</v>
          </cell>
          <cell r="C36" t="str">
            <v>XXII</v>
          </cell>
          <cell r="D36" t="str">
            <v>XXII</v>
          </cell>
        </row>
        <row r="37">
          <cell r="A37" t="str">
            <v>GameUI_RomanNumber23</v>
          </cell>
          <cell r="B37">
            <v>1</v>
          </cell>
          <cell r="C37" t="str">
            <v>XXIII</v>
          </cell>
          <cell r="D37" t="str">
            <v>XXIII</v>
          </cell>
        </row>
        <row r="38">
          <cell r="A38" t="str">
            <v>GameUI_RomanNumber24</v>
          </cell>
          <cell r="B38">
            <v>1</v>
          </cell>
          <cell r="C38" t="str">
            <v>XXIV</v>
          </cell>
          <cell r="D38" t="str">
            <v>XXIV</v>
          </cell>
        </row>
        <row r="39">
          <cell r="A39" t="str">
            <v>GameUI_RomanNumber25</v>
          </cell>
          <cell r="B39">
            <v>1</v>
          </cell>
          <cell r="C39" t="str">
            <v>XXV</v>
          </cell>
          <cell r="D39" t="str">
            <v>XXV</v>
          </cell>
        </row>
        <row r="40">
          <cell r="A40" t="str">
            <v>GameUI_RomanNumber26</v>
          </cell>
          <cell r="B40">
            <v>1</v>
          </cell>
          <cell r="C40" t="str">
            <v>XXVI</v>
          </cell>
          <cell r="D40" t="str">
            <v>XXVI</v>
          </cell>
        </row>
        <row r="41">
          <cell r="A41" t="str">
            <v>GameUI_RomanNumber27</v>
          </cell>
          <cell r="B41">
            <v>1</v>
          </cell>
          <cell r="C41" t="str">
            <v>XXVII</v>
          </cell>
          <cell r="D41" t="str">
            <v>XXVII</v>
          </cell>
        </row>
        <row r="42">
          <cell r="A42" t="str">
            <v>GameUI_RomanNumber28</v>
          </cell>
          <cell r="B42">
            <v>1</v>
          </cell>
          <cell r="C42" t="str">
            <v>XXVIII</v>
          </cell>
          <cell r="D42" t="str">
            <v>XXVIII</v>
          </cell>
        </row>
        <row r="43">
          <cell r="A43" t="str">
            <v>GameUI_RomanNumber29</v>
          </cell>
          <cell r="B43">
            <v>1</v>
          </cell>
          <cell r="C43" t="str">
            <v>XXIX</v>
          </cell>
          <cell r="D43" t="str">
            <v>XXIX</v>
          </cell>
        </row>
        <row r="44">
          <cell r="A44" t="str">
            <v>GameUI_RomanNumber30</v>
          </cell>
          <cell r="B44">
            <v>1</v>
          </cell>
          <cell r="C44" t="str">
            <v>XXX</v>
          </cell>
          <cell r="D44" t="str">
            <v>XXX</v>
          </cell>
        </row>
        <row r="45">
          <cell r="A45" t="str">
            <v>GameUI_Magic</v>
          </cell>
          <cell r="B45">
            <v>1</v>
          </cell>
          <cell r="C45" t="str">
            <v>마법</v>
          </cell>
          <cell r="D45" t="str">
            <v>Magic</v>
          </cell>
        </row>
        <row r="46">
          <cell r="A46" t="str">
            <v>GameUI_Machine</v>
          </cell>
          <cell r="B46">
            <v>1</v>
          </cell>
          <cell r="C46" t="str">
            <v>기계</v>
          </cell>
          <cell r="D46" t="str">
            <v>Machine</v>
          </cell>
        </row>
        <row r="47">
          <cell r="A47" t="str">
            <v>GameUI_Nature</v>
          </cell>
          <cell r="B47">
            <v>1</v>
          </cell>
          <cell r="C47" t="str">
            <v>자연</v>
          </cell>
          <cell r="D47" t="str">
            <v>Nature</v>
          </cell>
        </row>
        <row r="48">
          <cell r="A48" t="str">
            <v>GameUI_Qigong</v>
          </cell>
          <cell r="B48">
            <v>1</v>
          </cell>
          <cell r="C48" t="str">
            <v>기공</v>
          </cell>
          <cell r="D48" t="str">
            <v>Qigong</v>
          </cell>
        </row>
        <row r="49">
          <cell r="A49" t="str">
            <v>GameUI_CharGrade0</v>
          </cell>
          <cell r="B49">
            <v>1</v>
          </cell>
          <cell r="C49" t="str">
            <v>일반</v>
          </cell>
          <cell r="D49" t="str">
            <v>Normal</v>
          </cell>
        </row>
        <row r="50">
          <cell r="A50" t="str">
            <v>GameUI_CharGrade1</v>
          </cell>
          <cell r="B50">
            <v>1</v>
          </cell>
          <cell r="C50" t="str">
            <v>영웅</v>
          </cell>
          <cell r="D50" t="str">
            <v>Heroic</v>
          </cell>
        </row>
        <row r="51">
          <cell r="A51" t="str">
            <v>GameUI_CharGrade2</v>
          </cell>
          <cell r="B51">
            <v>1</v>
          </cell>
          <cell r="C51" t="str">
            <v>전설</v>
          </cell>
          <cell r="D51" t="str">
            <v>Legendary</v>
          </cell>
        </row>
        <row r="52">
          <cell r="A52" t="str">
            <v>GameUI_EquipGrade0</v>
          </cell>
          <cell r="B52">
            <v>1</v>
          </cell>
          <cell r="C52" t="str">
            <v>일반</v>
          </cell>
          <cell r="D52" t="str">
            <v>Normal</v>
          </cell>
        </row>
        <row r="53">
          <cell r="A53" t="str">
            <v>GameUI_EquipGrade1</v>
          </cell>
          <cell r="B53">
            <v>1</v>
          </cell>
          <cell r="C53" t="str">
            <v>희귀</v>
          </cell>
          <cell r="D53" t="str">
            <v>Rare</v>
          </cell>
        </row>
        <row r="54">
          <cell r="A54" t="str">
            <v>GameUI_EquipGrade2</v>
          </cell>
          <cell r="B54">
            <v>1</v>
          </cell>
          <cell r="C54" t="str">
            <v>영웅</v>
          </cell>
          <cell r="D54" t="str">
            <v>Heroic</v>
          </cell>
        </row>
        <row r="55">
          <cell r="A55" t="str">
            <v>GameUI_EquipGrade3</v>
          </cell>
          <cell r="B55">
            <v>1</v>
          </cell>
          <cell r="C55" t="str">
            <v>에픽</v>
          </cell>
          <cell r="D55" t="str">
            <v>Epic</v>
          </cell>
        </row>
        <row r="56">
          <cell r="A56" t="str">
            <v>GameUI_EquipGrade4</v>
          </cell>
          <cell r="B56">
            <v>1</v>
          </cell>
          <cell r="C56" t="str">
            <v>전설</v>
          </cell>
          <cell r="D56" t="str">
            <v>Legendary</v>
          </cell>
        </row>
        <row r="57">
          <cell r="A57" t="str">
            <v>GameUI_InfoInvokeReal</v>
          </cell>
          <cell r="C57" t="str">
            <v>청약철회는 구매일로부터 7일 이내 가능(단, 아이템이 게시되거나 사용 시 청약철회가 제한됨)
법정대리인 동의 없는 미성년자명의 결제 시 취소가능</v>
          </cell>
          <cell r="D57" t="str">
            <v>In progress of translating…(57)</v>
          </cell>
        </row>
        <row r="58">
          <cell r="A58" t="str">
            <v>GameUI_DiamondDesc</v>
          </cell>
          <cell r="B58">
            <v>1</v>
          </cell>
          <cell r="C58" t="str">
            <v>&lt;color=#80FF80&gt;보석&lt;/color&gt;은 상점에서 상자, 특별 상품을 구매하는데 사용됩니다.
일일퀘스트 상자에서 보석을 획득하거나 상점에서 구매하세요!</v>
          </cell>
          <cell r="D58" t="str">
            <v>In progress of translating…(58)</v>
          </cell>
        </row>
        <row r="59">
          <cell r="A59" t="str">
            <v>GameUI_GoldDesc</v>
          </cell>
          <cell r="B59">
            <v>1</v>
          </cell>
          <cell r="C59" t="str">
            <v>&lt;color=#80FF80&gt;골드&lt;/color&gt;는 캐릭터 업그레이드에 사용됩니다.
적을 처치하거나 상자를 열어서 골드를 획득할 수 있습니다!</v>
          </cell>
          <cell r="D59" t="str">
            <v>In progress of translating…(59)</v>
          </cell>
        </row>
        <row r="60">
          <cell r="A60" t="str">
            <v>GameUI_Lv</v>
          </cell>
          <cell r="B60">
            <v>1</v>
          </cell>
          <cell r="C60" t="str">
            <v>Lv. {0}</v>
          </cell>
          <cell r="D60" t="str">
            <v>Lv. {0}</v>
          </cell>
        </row>
        <row r="61">
          <cell r="A61" t="str">
            <v>GameUI_LevelPackLv</v>
          </cell>
          <cell r="B61">
            <v>1</v>
          </cell>
          <cell r="C61" t="str">
            <v>Lv. &lt;size=30&gt;{0}&lt;/size&gt;</v>
          </cell>
          <cell r="D61" t="str">
            <v>Lv. &lt;size=30&gt;{0}&lt;/size&gt;</v>
          </cell>
        </row>
        <row r="62">
          <cell r="A62" t="str">
            <v>GameUI_ExitGame</v>
          </cell>
          <cell r="B62">
            <v>1</v>
          </cell>
          <cell r="C62" t="str">
            <v>나가기</v>
          </cell>
          <cell r="D62" t="str">
            <v>Exit</v>
          </cell>
        </row>
        <row r="63">
          <cell r="A63" t="str">
            <v>GameUI_ExitGameDescription</v>
          </cell>
          <cell r="B63">
            <v>1</v>
          </cell>
          <cell r="C63" t="str">
            <v>게임을 종료하시겠습니까?</v>
          </cell>
          <cell r="D63" t="str">
            <v>Quit the game?</v>
          </cell>
        </row>
        <row r="64">
          <cell r="A64" t="str">
            <v>GameUI_BackToLobby</v>
          </cell>
          <cell r="B64">
            <v>1</v>
          </cell>
          <cell r="C64" t="str">
            <v>나가기</v>
          </cell>
          <cell r="D64" t="str">
            <v>Exit</v>
          </cell>
        </row>
        <row r="65">
          <cell r="A65" t="str">
            <v>GameUI_BackToLobbyDescription</v>
          </cell>
          <cell r="B65">
            <v>1</v>
          </cell>
          <cell r="C65" t="str">
            <v>현재 획득한 골드, 아이템 등은 획득할 수 없습니다.
전투를 중지하시겠습니까?</v>
          </cell>
          <cell r="D65" t="str">
            <v>You cannot get gold, items you got til now.
Sure to quit the battle?</v>
          </cell>
        </row>
        <row r="66">
          <cell r="A66" t="str">
            <v>GameUI_RefillEnergy</v>
          </cell>
          <cell r="B66">
            <v>1</v>
          </cell>
          <cell r="C66" t="str">
            <v>입장 시 &lt;color=#FF8080&gt;5 에너지&lt;/color&gt;가 필요합니다.
충전하시겠습니까?
&lt;color=#80FF80&gt;+30 에너지&lt;/color&gt;</v>
          </cell>
          <cell r="D66" t="str">
            <v>In progress of translating…(66)</v>
          </cell>
        </row>
        <row r="67">
          <cell r="A67" t="str">
            <v>GameUI_NotEnoughDiamond</v>
          </cell>
          <cell r="C67" t="str">
            <v>보석이 부족합니다</v>
          </cell>
          <cell r="D67" t="str">
            <v>Not enough Gems</v>
          </cell>
        </row>
        <row r="68">
          <cell r="A68" t="str">
            <v>GameUI_TouchToMove</v>
          </cell>
          <cell r="B68">
            <v>1</v>
          </cell>
          <cell r="C68" t="str">
            <v>터치하여 이동하세요</v>
          </cell>
          <cell r="D68" t="str">
            <v>Touch to move</v>
          </cell>
        </row>
        <row r="69">
          <cell r="A69" t="str">
            <v>GameUI_BossReady</v>
          </cell>
          <cell r="B69">
            <v>1</v>
          </cell>
          <cell r="C69" t="str">
            <v>보스에 대비하세요</v>
          </cell>
          <cell r="D69" t="str">
            <v>Prepare for the boss</v>
          </cell>
        </row>
        <row r="70">
          <cell r="A70" t="str">
            <v>GameUI_PossibleAfterTraining</v>
          </cell>
          <cell r="B70">
            <v>1</v>
          </cell>
          <cell r="C70" t="str">
            <v>훈련 챕터 클리어 후 진행 가능</v>
          </cell>
          <cell r="D70" t="str">
            <v>Possible to play after the training chapter</v>
          </cell>
        </row>
        <row r="71">
          <cell r="A71" t="str">
            <v>GameUI_GameSetting</v>
          </cell>
          <cell r="B71">
            <v>1</v>
          </cell>
          <cell r="C71" t="str">
            <v>게임설정</v>
          </cell>
          <cell r="D71" t="str">
            <v>Game Setting</v>
          </cell>
        </row>
        <row r="72">
          <cell r="A72" t="str">
            <v>GameUI_EmptyLevelPack</v>
          </cell>
          <cell r="B72">
            <v>1</v>
          </cell>
          <cell r="C72" t="str">
            <v>획득한 전투팩이 없습니다</v>
          </cell>
          <cell r="D72" t="str">
            <v>Empty Battle Pack</v>
          </cell>
        </row>
        <row r="73">
          <cell r="A73" t="str">
            <v>GameUI_SoundFX</v>
          </cell>
          <cell r="B73">
            <v>1</v>
          </cell>
          <cell r="C73" t="str">
            <v>효과음</v>
          </cell>
          <cell r="D73" t="str">
            <v>Sound FX</v>
          </cell>
        </row>
        <row r="74">
          <cell r="A74" t="str">
            <v>GameUI_Music</v>
          </cell>
          <cell r="B74">
            <v>1</v>
          </cell>
          <cell r="C74" t="str">
            <v>BGM</v>
          </cell>
          <cell r="D74" t="str">
            <v>BGM</v>
          </cell>
        </row>
        <row r="75">
          <cell r="A75" t="str">
            <v>GameUI_UltimateWithDoubleTap</v>
          </cell>
          <cell r="B75">
            <v>1</v>
          </cell>
          <cell r="C75" t="str">
            <v>전투 중 더블탭으로 궁극기 사용</v>
          </cell>
          <cell r="D75" t="str">
            <v>Use Ultimate Skill with double-tap during battle</v>
          </cell>
        </row>
        <row r="76">
          <cell r="A76" t="str">
            <v>GameUI_FixUltimateIcon</v>
          </cell>
          <cell r="B76">
            <v>1</v>
          </cell>
          <cell r="C76" t="str">
            <v>궁극기 아이콘 위치 고정</v>
          </cell>
          <cell r="D76" t="str">
            <v>Fixed Ultimate Skill position</v>
          </cell>
        </row>
        <row r="77">
          <cell r="A77" t="str">
            <v>GameUI_SystemSetting</v>
          </cell>
          <cell r="B77">
            <v>1</v>
          </cell>
          <cell r="C77" t="str">
            <v>시스템설정</v>
          </cell>
          <cell r="D77" t="str">
            <v>System Setting</v>
          </cell>
        </row>
        <row r="78">
          <cell r="A78" t="str">
            <v>GameUI_Language</v>
          </cell>
          <cell r="B78">
            <v>1</v>
          </cell>
          <cell r="C78" t="str">
            <v>언어</v>
          </cell>
          <cell r="D78" t="str">
            <v>Language</v>
          </cell>
        </row>
        <row r="79">
          <cell r="A79" t="str">
            <v>GameUI_Language_KOR</v>
          </cell>
          <cell r="B79">
            <v>1</v>
          </cell>
          <cell r="C79" t="str">
            <v>한국어</v>
          </cell>
          <cell r="D79" t="str">
            <v>Korean</v>
          </cell>
        </row>
        <row r="80">
          <cell r="A80" t="str">
            <v>GameUI_Language_ENG</v>
          </cell>
          <cell r="B80">
            <v>1</v>
          </cell>
          <cell r="C80" t="str">
            <v>영어</v>
          </cell>
          <cell r="D80" t="str">
            <v>English</v>
          </cell>
        </row>
        <row r="81">
          <cell r="A81" t="str">
            <v>GameUI_Confirm</v>
          </cell>
          <cell r="B81">
            <v>1</v>
          </cell>
          <cell r="C81" t="str">
            <v>확인</v>
          </cell>
          <cell r="D81" t="str">
            <v>Confirm</v>
          </cell>
        </row>
        <row r="82">
          <cell r="A82" t="str">
            <v>GameUI_ChangeLanguageDesc</v>
          </cell>
          <cell r="B82">
            <v>1</v>
          </cell>
          <cell r="C82" t="str">
            <v>언어를 변경하시겠습니까?</v>
          </cell>
          <cell r="D82" t="str">
            <v>Would you change the language?</v>
          </cell>
        </row>
        <row r="83">
          <cell r="A83" t="str">
            <v>GameUI_FrameRate</v>
          </cell>
          <cell r="B83">
            <v>1</v>
          </cell>
          <cell r="C83" t="str">
            <v>재생 속도</v>
          </cell>
          <cell r="D83" t="str">
            <v>Frame Rate</v>
          </cell>
        </row>
        <row r="84">
          <cell r="A84" t="str">
            <v>GameUI_Shop</v>
          </cell>
          <cell r="B84">
            <v>1</v>
          </cell>
          <cell r="C84" t="str">
            <v>상점</v>
          </cell>
          <cell r="D84" t="str">
            <v>Shop</v>
          </cell>
        </row>
        <row r="85">
          <cell r="A85" t="str">
            <v>GameUI_ChapterText</v>
          </cell>
          <cell r="B85">
            <v>1</v>
          </cell>
          <cell r="C85" t="str">
            <v>챕터</v>
          </cell>
          <cell r="D85" t="str">
            <v>Chapters</v>
          </cell>
        </row>
        <row r="86">
          <cell r="A86" t="str">
            <v>GameUI_Character</v>
          </cell>
          <cell r="B86">
            <v>1</v>
          </cell>
          <cell r="C86" t="str">
            <v>캐릭터</v>
          </cell>
          <cell r="D86" t="str">
            <v>Characters</v>
          </cell>
        </row>
        <row r="87">
          <cell r="A87" t="str">
            <v>GameUI_Mail</v>
          </cell>
          <cell r="B87">
            <v>1</v>
          </cell>
          <cell r="C87" t="str">
            <v>우편함</v>
          </cell>
          <cell r="D87" t="str">
            <v>Inbox</v>
          </cell>
        </row>
        <row r="88">
          <cell r="A88" t="str">
            <v>GameUI_Research</v>
          </cell>
          <cell r="B88">
            <v>1</v>
          </cell>
          <cell r="C88" t="str">
            <v>연구</v>
          </cell>
          <cell r="D88" t="str">
            <v>Research</v>
          </cell>
        </row>
        <row r="89">
          <cell r="A89" t="str">
            <v>GameUI_Challenge</v>
          </cell>
          <cell r="B89">
            <v>1</v>
          </cell>
          <cell r="C89" t="str">
            <v>도전</v>
          </cell>
          <cell r="D89" t="str">
            <v>Challenge</v>
          </cell>
        </row>
        <row r="90">
          <cell r="A90" t="str">
            <v>GameUI_Revert</v>
          </cell>
          <cell r="B90">
            <v>1</v>
          </cell>
          <cell r="C90" t="str">
            <v>환원</v>
          </cell>
          <cell r="D90" t="str">
            <v>Revert</v>
          </cell>
        </row>
        <row r="91">
          <cell r="A91" t="str">
            <v>GameUI_Swappable</v>
          </cell>
          <cell r="B91">
            <v>1</v>
          </cell>
          <cell r="C91" t="str">
            <v>교체 가능</v>
          </cell>
          <cell r="D91" t="str">
            <v>Can be swapped</v>
          </cell>
        </row>
        <row r="92">
          <cell r="A92" t="str">
            <v>GameUI_EnterInfo</v>
          </cell>
          <cell r="B92">
            <v>1</v>
          </cell>
          <cell r="C92" t="str">
            <v>입장 안내</v>
          </cell>
          <cell r="D92" t="str">
            <v>Entry Info</v>
          </cell>
        </row>
        <row r="93">
          <cell r="A93" t="str">
            <v>GameUI_EnterInfoDesc</v>
          </cell>
          <cell r="B93">
            <v>1</v>
          </cell>
          <cell r="C93" t="str">
            <v>현재 캐릭터의 파워레벨이 부족합니다
캐릭터를 변경하시겠습니까?</v>
          </cell>
          <cell r="D93" t="str">
            <v>Not enough Power Level
Change the player?</v>
          </cell>
        </row>
        <row r="94">
          <cell r="A94" t="str">
            <v>GameUI_EnterRecommendDesc</v>
          </cell>
          <cell r="B94">
            <v>1</v>
          </cell>
          <cell r="C94" t="str">
            <v>더 적합한 추천 캐릭터가 있습니다
캐릭터를 변경하시겠습니까?</v>
          </cell>
          <cell r="D94" t="str">
            <v>There is a more suitable recommended chracter
Change the player?</v>
          </cell>
        </row>
        <row r="95">
          <cell r="A95" t="str">
            <v>GameUI_EnterTooPowerfulDesc</v>
          </cell>
          <cell r="B95">
            <v>1</v>
          </cell>
          <cell r="C95" t="str">
            <v>현재 캐릭터의 파워레벨이 너무 높아 보상을 얻을 수 없습니다
캐릭터를 변경하시겠습니까?</v>
          </cell>
          <cell r="D95" t="str">
            <v>In progress of translating…(95)</v>
          </cell>
        </row>
        <row r="96">
          <cell r="A96" t="str">
            <v>GameUI_ChangeCharacter</v>
          </cell>
          <cell r="B96">
            <v>1</v>
          </cell>
          <cell r="C96" t="str">
            <v>캐릭터 교체</v>
          </cell>
          <cell r="D96" t="str">
            <v>Change Character</v>
          </cell>
        </row>
        <row r="97">
          <cell r="A97" t="str">
            <v>GameUI_Chapter</v>
          </cell>
          <cell r="B97">
            <v>1</v>
          </cell>
          <cell r="C97" t="str">
            <v>CHAPTER &lt;size=46&gt;{0}&lt;/size&gt;</v>
          </cell>
          <cell r="D97" t="str">
            <v>CHAPTER &lt;size=46&gt;{0}&lt;/size&gt;</v>
          </cell>
        </row>
        <row r="98">
          <cell r="A98" t="str">
            <v>GameUI_ChapterInIndicator</v>
          </cell>
          <cell r="B98">
            <v>1</v>
          </cell>
          <cell r="C98" t="str">
            <v>{0} 챕터{1}</v>
          </cell>
          <cell r="D98" t="str">
            <v>Chapter {0}{1}</v>
          </cell>
        </row>
        <row r="99">
          <cell r="A99" t="str">
            <v>GameUI_ChapterIndicatorParam</v>
          </cell>
          <cell r="C99" t="str">
            <v xml:space="preserve"> 카오스 모드</v>
          </cell>
          <cell r="D99" t="str">
            <v>, Chaos Mode</v>
          </cell>
        </row>
        <row r="100">
          <cell r="A100" t="str">
            <v>GameUI_ChaosMode</v>
          </cell>
          <cell r="B100">
            <v>1</v>
          </cell>
          <cell r="C100" t="str">
            <v>카오스 모드</v>
          </cell>
          <cell r="D100" t="str">
            <v>Chaos Mode</v>
          </cell>
        </row>
        <row r="101">
          <cell r="A101" t="str">
            <v>GameUI_ChaosModeDesc</v>
          </cell>
          <cell r="B101">
            <v>1</v>
          </cell>
          <cell r="C101" t="str">
            <v>게이트필라가 불안정하여 지정된 곳으로 이동할 수 없고 마구잡이로 이동하게 됩니다. 5회를 채워서 안정화시키면 정상챕터에 도전할 수 있습니다.</v>
          </cell>
          <cell r="D101" t="str">
            <v>In progress of translating…(101)</v>
          </cell>
        </row>
        <row r="102">
          <cell r="A102" t="str">
            <v>GameUI_SuggestedPowerLevel</v>
          </cell>
          <cell r="B102">
            <v>1</v>
          </cell>
          <cell r="C102" t="str">
            <v>권장 파워레벨</v>
          </cell>
          <cell r="D102" t="str">
            <v>Recommended Power Level</v>
          </cell>
        </row>
        <row r="103">
          <cell r="A103" t="str">
            <v>GameUI_NumberRange</v>
          </cell>
          <cell r="B103">
            <v>1</v>
          </cell>
          <cell r="C103" t="str">
            <v>{0}~{1}</v>
          </cell>
          <cell r="D103" t="str">
            <v>{0}-{1}</v>
          </cell>
        </row>
        <row r="104">
          <cell r="A104" t="str">
            <v>GameUI_Power</v>
          </cell>
          <cell r="B104">
            <v>1</v>
          </cell>
          <cell r="C104" t="str">
            <v>&lt;color=#E0E0E0&gt;POWER&lt;/color&gt; &lt;size=17&gt;{0}&lt;/size&gt;</v>
          </cell>
          <cell r="D104" t="str">
            <v>&lt;color=#E0E0E0&gt;POWER&lt;/color&gt; &lt;size=17&gt;{0}&lt;/size&gt;</v>
          </cell>
        </row>
        <row r="105">
          <cell r="A105" t="str">
            <v>GameUI_Suggested</v>
          </cell>
          <cell r="B105">
            <v>1</v>
          </cell>
          <cell r="C105" t="str">
            <v>추천캐릭터</v>
          </cell>
          <cell r="D105" t="str">
            <v>Recommended</v>
          </cell>
        </row>
        <row r="106">
          <cell r="A106" t="str">
            <v>GameUI_FirstSwapHealNotApplied</v>
          </cell>
          <cell r="B106">
            <v>1</v>
          </cell>
          <cell r="C106" t="str">
            <v>이미 전투에 참가했던 캐릭터는 회복되지 않습니다</v>
          </cell>
          <cell r="D106" t="str">
            <v>Characters already in combat will not recover</v>
          </cell>
        </row>
        <row r="107">
          <cell r="A107" t="str">
            <v>GameUI_TooPowerfulToReward</v>
          </cell>
          <cell r="B107">
            <v>1</v>
          </cell>
          <cell r="C107" t="str">
            <v>파워레벨이 너무 차이나서 보상을 얻을 수 없습니다</v>
          </cell>
          <cell r="D107" t="str">
            <v>In progress of translating…(107)</v>
          </cell>
        </row>
        <row r="108">
          <cell r="A108" t="str">
            <v>GameUI_NowPlayingCharacter</v>
          </cell>
          <cell r="B108">
            <v>1</v>
          </cell>
          <cell r="C108" t="str">
            <v>현재 플레이 중인 캐릭터입니다</v>
          </cell>
          <cell r="D108" t="str">
            <v>Now playing!</v>
          </cell>
        </row>
        <row r="109">
          <cell r="A109" t="str">
            <v>GameUI_BattleEnd</v>
          </cell>
          <cell r="B109">
            <v>1</v>
          </cell>
          <cell r="C109" t="str">
            <v>전투 종료</v>
          </cell>
          <cell r="D109" t="str">
            <v>Battle End</v>
          </cell>
        </row>
        <row r="110">
          <cell r="A110" t="str">
            <v>GameUI_Stage</v>
          </cell>
          <cell r="C110" t="str">
            <v>스테이지</v>
          </cell>
          <cell r="D110" t="str">
            <v>Stage</v>
          </cell>
        </row>
        <row r="111">
          <cell r="A111" t="str">
            <v>GameUI_StageNumbers</v>
          </cell>
          <cell r="C111" t="str">
            <v>&lt;size=36&gt;{0}&lt;/size&gt;/{1}</v>
          </cell>
          <cell r="D111" t="str">
            <v>&lt;size=36&gt;{0}&lt;/size&gt;/{1}</v>
          </cell>
        </row>
        <row r="112">
          <cell r="A112" t="str">
            <v>GameUI_GoldReward</v>
          </cell>
          <cell r="C112" t="str">
            <v>획득 골드</v>
          </cell>
          <cell r="D112" t="str">
            <v>Gold Reward</v>
          </cell>
        </row>
        <row r="113">
          <cell r="A113" t="str">
            <v>GameUI_ItemReward</v>
          </cell>
          <cell r="C113" t="str">
            <v>획득 아이템</v>
          </cell>
          <cell r="D113" t="str">
            <v>Item Reward</v>
          </cell>
        </row>
        <row r="114">
          <cell r="A114" t="str">
            <v>GameUI_Completed</v>
          </cell>
          <cell r="C114" t="str">
            <v>&lt;color=#808080&gt;완료됨&lt;/color&gt;</v>
          </cell>
          <cell r="D114" t="str">
            <v>&lt;color=#808080&gt;Completed&lt;/color&gt;</v>
          </cell>
        </row>
        <row r="115">
          <cell r="A115" t="str">
            <v>GameUI_SealDesc</v>
          </cell>
          <cell r="C115" t="str">
            <v>보스급 몬스터를 처치하여 인장을 얻고 일일 퀘스트 상자를 열 수 있습니다</v>
          </cell>
          <cell r="D115" t="str">
            <v>In progress of translating…(115)</v>
          </cell>
        </row>
        <row r="116">
          <cell r="A116" t="str">
            <v>GameUI_Invincible</v>
          </cell>
          <cell r="B116">
            <v>1</v>
          </cell>
          <cell r="C116" t="str">
            <v>무적!</v>
          </cell>
          <cell r="D116" t="str">
            <v>INVINCIBLE!</v>
          </cell>
        </row>
        <row r="117">
          <cell r="A117" t="str">
            <v>GameUI_Miss</v>
          </cell>
          <cell r="B117">
            <v>1</v>
          </cell>
          <cell r="C117" t="str">
            <v>빗맞음</v>
          </cell>
          <cell r="D117" t="str">
            <v>MISS</v>
          </cell>
        </row>
        <row r="118">
          <cell r="A118" t="str">
            <v>GameUI_Headshot</v>
          </cell>
          <cell r="B118">
            <v>1</v>
          </cell>
          <cell r="C118" t="str">
            <v>즉사!</v>
          </cell>
          <cell r="D118" t="str">
            <v>DEATH!</v>
          </cell>
        </row>
        <row r="119">
          <cell r="A119" t="str">
            <v>GameUI_ImmortalWill</v>
          </cell>
          <cell r="B119">
            <v>1</v>
          </cell>
          <cell r="C119" t="str">
            <v>불사!</v>
          </cell>
          <cell r="D119" t="str">
            <v>IMMORTAL!</v>
          </cell>
        </row>
        <row r="120">
          <cell r="A120" t="str">
            <v>GameUI_ReduceContinuousDmg</v>
          </cell>
          <cell r="B120">
            <v>1</v>
          </cell>
          <cell r="C120" t="str">
            <v>연타 저항!</v>
          </cell>
          <cell r="D120" t="str">
            <v>RESIST REPEAT!</v>
          </cell>
        </row>
        <row r="121">
          <cell r="A121" t="str">
            <v>GameUI_DefenseStrongDmg</v>
          </cell>
          <cell r="B121">
            <v>1</v>
          </cell>
          <cell r="C121" t="str">
            <v>강공격 방어!</v>
          </cell>
          <cell r="D121" t="str">
            <v>RESIST STRONG!</v>
          </cell>
        </row>
        <row r="122">
          <cell r="A122" t="str">
            <v>GameUI_HealSp</v>
          </cell>
          <cell r="B122">
            <v>1</v>
          </cell>
          <cell r="C122" t="str">
            <v>SP 회복!</v>
          </cell>
          <cell r="D122" t="str">
            <v>Got SP!</v>
          </cell>
        </row>
        <row r="123">
          <cell r="A123" t="str">
            <v>GameUI_PaybackSp</v>
          </cell>
          <cell r="B123">
            <v>1</v>
          </cell>
          <cell r="C123" t="str">
            <v>페이백!</v>
          </cell>
          <cell r="D123" t="str">
            <v>PAYBACK!</v>
          </cell>
        </row>
        <row r="124">
          <cell r="A124" t="str">
            <v>GameUI_Critical</v>
          </cell>
          <cell r="B124">
            <v>1</v>
          </cell>
          <cell r="C124" t="str">
            <v>치명타!</v>
          </cell>
          <cell r="D124" t="str">
            <v>CRITICAL!</v>
          </cell>
        </row>
        <row r="125">
          <cell r="A125" t="str">
            <v>TimeSpaceUI_Low</v>
          </cell>
          <cell r="B125">
            <v>1</v>
          </cell>
          <cell r="C125" t="str">
            <v>소</v>
          </cell>
          <cell r="D125" t="str">
            <v>Low</v>
          </cell>
        </row>
        <row r="126">
          <cell r="A126" t="str">
            <v>TimeSpaceUI_Medium</v>
          </cell>
          <cell r="B126">
            <v>1</v>
          </cell>
          <cell r="C126" t="str">
            <v>중</v>
          </cell>
          <cell r="D126" t="str">
            <v>Medium</v>
          </cell>
        </row>
        <row r="127">
          <cell r="A127" t="str">
            <v>TimeSpaceUI_High</v>
          </cell>
          <cell r="B127">
            <v>1</v>
          </cell>
          <cell r="C127" t="str">
            <v>대</v>
          </cell>
          <cell r="D127" t="str">
            <v>High</v>
          </cell>
        </row>
        <row r="128">
          <cell r="A128" t="str">
            <v>TimeSpaceUI_Ultra</v>
          </cell>
          <cell r="B128">
            <v>1</v>
          </cell>
          <cell r="C128" t="str">
            <v>극대</v>
          </cell>
          <cell r="D128" t="str">
            <v>Ultra</v>
          </cell>
        </row>
        <row r="129">
          <cell r="A129" t="str">
            <v>TimeSpaceUI_ExtraUltra</v>
          </cell>
          <cell r="B129">
            <v>1</v>
          </cell>
          <cell r="C129" t="str">
            <v>초극대</v>
          </cell>
          <cell r="D129" t="str">
            <v>ExtraUltra</v>
          </cell>
        </row>
        <row r="130">
          <cell r="A130" t="str">
            <v>PowerSourceUI_ComeHere</v>
          </cell>
          <cell r="B130">
            <v>1</v>
          </cell>
          <cell r="C130" t="str">
            <v>가까이 다가가 힘의 원천으로부터 축복을 받으세요</v>
          </cell>
          <cell r="D130" t="str">
            <v>Get close to be blessed from Power Source</v>
          </cell>
        </row>
        <row r="131">
          <cell r="A131" t="str">
            <v>PowerSourceUI_Heal</v>
          </cell>
          <cell r="B131">
            <v>1</v>
          </cell>
          <cell r="C131" t="str">
            <v>힘의 원천으로부터 눈부신 빛이 흘러나옵니다</v>
          </cell>
          <cell r="D131" t="str">
            <v>The bright light flows from Power Source</v>
          </cell>
        </row>
        <row r="132">
          <cell r="A132" t="str">
            <v>AfterSwapUI_Heal</v>
          </cell>
          <cell r="B132">
            <v>1</v>
          </cell>
          <cell r="C132" t="str">
            <v>출전 보너스로 일정량 체력과 SP를 회복합니다</v>
          </cell>
          <cell r="D132" t="str">
            <v>Entering in the battle field gets you healed HP and SP</v>
          </cell>
        </row>
        <row r="133">
          <cell r="A133" t="str">
            <v>MindTextUI_FarAtkFallenAngel</v>
          </cell>
          <cell r="B133">
            <v>1</v>
          </cell>
          <cell r="C133" t="str">
            <v>거리가 멀어지면 돌진 공격을 사용하는 듯 하다!</v>
          </cell>
          <cell r="D133" t="str">
            <v>It looks like Fallen Angel uses Charge Attack when being far!</v>
          </cell>
        </row>
        <row r="134">
          <cell r="A134" t="str">
            <v>MindTextUI_OneAngelStatue_Big</v>
          </cell>
          <cell r="B134">
            <v>1</v>
          </cell>
          <cell r="C134" t="str">
            <v>천사 석상이 문지기를 잃어 분노의 공격을 퍼붓기 시작합니다!</v>
          </cell>
          <cell r="D134" t="str">
            <v>In progress of translating…(134)</v>
          </cell>
        </row>
        <row r="135">
          <cell r="A135" t="str">
            <v>GameUI_Exclusive</v>
          </cell>
          <cell r="B135">
            <v>1</v>
          </cell>
          <cell r="C135" t="str">
            <v>전용</v>
          </cell>
          <cell r="D135" t="str">
            <v>Exclusive</v>
          </cell>
        </row>
        <row r="136">
          <cell r="A136" t="str">
            <v>GameUI_SelectLevelPack</v>
          </cell>
          <cell r="B136">
            <v>1</v>
          </cell>
          <cell r="C136" t="str">
            <v>전투팩을 선택하세요</v>
          </cell>
          <cell r="D136" t="str">
            <v>Choose a Battle Pack</v>
          </cell>
        </row>
        <row r="137">
          <cell r="A137" t="str">
            <v>GameUI_BossClearReward</v>
          </cell>
          <cell r="B137">
            <v>1</v>
          </cell>
          <cell r="C137" t="str">
            <v>보스 클리어 보상</v>
          </cell>
          <cell r="D137" t="str">
            <v>Boss Clear Reward</v>
          </cell>
        </row>
        <row r="138">
          <cell r="A138" t="str">
            <v>GameUI_NoHitClearReward</v>
          </cell>
          <cell r="B138">
            <v>1</v>
          </cell>
          <cell r="C138" t="str">
            <v>&lt;color=#FFC080&gt;노히트&lt;/color&gt; 클리어 보상</v>
          </cell>
          <cell r="D138" t="str">
            <v>&lt;color=#FFC080&gt;No Hit&lt;/color&gt; Clear Reward</v>
          </cell>
        </row>
        <row r="139">
          <cell r="A139" t="str">
            <v>GameUI_GetExclusiveLevelPack</v>
          </cell>
          <cell r="B139">
            <v>1</v>
          </cell>
          <cell r="C139" t="str">
            <v>{0}레벨 달성! 전용 전투팩 지급</v>
          </cell>
          <cell r="D139" t="str">
            <v>Reached level {0}! Got an exclusive Battle Pack</v>
          </cell>
        </row>
        <row r="140">
          <cell r="A140" t="str">
            <v>GameUI_LevelPack</v>
          </cell>
          <cell r="B140">
            <v>1</v>
          </cell>
          <cell r="C140" t="str">
            <v>전투팩</v>
          </cell>
          <cell r="D140" t="str">
            <v>Battle Pack</v>
          </cell>
        </row>
        <row r="141">
          <cell r="A141" t="str">
            <v>GameUI_Seal</v>
          </cell>
          <cell r="B141">
            <v>1</v>
          </cell>
          <cell r="C141" t="str">
            <v>인장</v>
          </cell>
          <cell r="D141" t="str">
            <v>Seal</v>
          </cell>
        </row>
        <row r="142">
          <cell r="A142" t="str">
            <v>GameUI_NoHitLevelPack</v>
          </cell>
          <cell r="B142">
            <v>1</v>
          </cell>
          <cell r="C142" t="str">
            <v>&lt;color=#FFC080&gt;노히트&lt;/color&gt; 전투팩</v>
          </cell>
          <cell r="D142" t="str">
            <v>&lt;color=#FFC080&gt;No Hit&lt;/color&gt; Battle Pack</v>
          </cell>
        </row>
        <row r="143">
          <cell r="A143" t="str">
            <v>LevelPackUIName_Atk</v>
          </cell>
          <cell r="B143">
            <v>1</v>
          </cell>
          <cell r="C143" t="str">
            <v>공격력</v>
          </cell>
          <cell r="D143" t="str">
            <v>Attack Boost</v>
          </cell>
        </row>
        <row r="144">
          <cell r="A144" t="str">
            <v>LevelPackUIName_AtkBetter</v>
          </cell>
          <cell r="B144">
            <v>1</v>
          </cell>
          <cell r="C144" t="str">
            <v>&lt;color=#FFC080&gt;상급&lt;/color&gt; 공격력</v>
          </cell>
          <cell r="D144" t="str">
            <v>&lt;color=#FFC080&gt;Better&lt;/color&gt; Attack Boost</v>
          </cell>
        </row>
        <row r="145">
          <cell r="A145" t="str">
            <v>LevelPackUIName_AtkBetterForGanfaul</v>
          </cell>
          <cell r="B145">
            <v>1</v>
          </cell>
          <cell r="C145" t="str">
            <v>&lt;color=#FFC080&gt;구원자의 힘&lt;/color&gt;</v>
          </cell>
          <cell r="D145" t="str">
            <v>&lt;color=#FFC080&gt;Better&lt;/color&gt; Attack Boost</v>
          </cell>
        </row>
        <row r="146">
          <cell r="A146" t="str">
            <v>LevelPackUIName_AtkBetterForBei</v>
          </cell>
          <cell r="B146">
            <v>1</v>
          </cell>
          <cell r="C146" t="str">
            <v>&lt;color=#FFC080&gt;불꽃의 노래&lt;/color&gt;</v>
          </cell>
          <cell r="D146" t="str">
            <v>&lt;color=#FFC080&gt;Better&lt;/color&gt; Attack Boost</v>
          </cell>
        </row>
        <row r="147">
          <cell r="A147" t="str">
            <v>LevelPackUIName_AtkBest</v>
          </cell>
          <cell r="B147">
            <v>1</v>
          </cell>
          <cell r="C147" t="str">
            <v>&lt;color=#FFC080&gt;최상급&lt;/color&gt; 공격력</v>
          </cell>
          <cell r="D147" t="str">
            <v>&lt;color=#FFC080&gt;Best&lt;/color&gt; Attack Boost</v>
          </cell>
        </row>
        <row r="148">
          <cell r="A148" t="str">
            <v>LevelPackUIName_AtkSpeed</v>
          </cell>
          <cell r="B148">
            <v>1</v>
          </cell>
          <cell r="C148" t="str">
            <v>공격 속도</v>
          </cell>
          <cell r="D148" t="str">
            <v>Attack Speed Boost</v>
          </cell>
        </row>
        <row r="149">
          <cell r="A149" t="str">
            <v>LevelPackUIName_AtkSpeedBetter</v>
          </cell>
          <cell r="B149">
            <v>1</v>
          </cell>
          <cell r="C149" t="str">
            <v>&lt;color=#FFC080&gt;상급&lt;/color&gt; 공격 속도</v>
          </cell>
          <cell r="D149" t="str">
            <v>In progress of translating…(149)</v>
          </cell>
        </row>
        <row r="150">
          <cell r="A150" t="str">
            <v>LevelPackUIName_AtkSpeedBetterForBigBatSuccubus</v>
          </cell>
          <cell r="B150">
            <v>1</v>
          </cell>
          <cell r="C150" t="str">
            <v>&lt;color=#FFC080&gt;야수의 민첩함&lt;/color&gt;</v>
          </cell>
          <cell r="D150" t="str">
            <v>In progress of translating…(150)</v>
          </cell>
        </row>
        <row r="151">
          <cell r="A151" t="str">
            <v>LevelPackUIName_AtkSpeedBest</v>
          </cell>
          <cell r="B151">
            <v>1</v>
          </cell>
          <cell r="C151" t="str">
            <v>&lt;color=#FFC080&gt;최상급&lt;/color&gt; 공격 속도</v>
          </cell>
          <cell r="D151" t="str">
            <v>In progress of translating…(151)</v>
          </cell>
        </row>
        <row r="152">
          <cell r="A152" t="str">
            <v>LevelPackUIName_Crit</v>
          </cell>
          <cell r="B152">
            <v>1</v>
          </cell>
          <cell r="C152" t="str">
            <v>치명타 공격</v>
          </cell>
          <cell r="D152" t="str">
            <v>In progress of translating…(152)</v>
          </cell>
        </row>
        <row r="153">
          <cell r="A153" t="str">
            <v>LevelPackUIName_CritBetter</v>
          </cell>
          <cell r="B153">
            <v>1</v>
          </cell>
          <cell r="C153" t="str">
            <v>&lt;color=#FFC080&gt;상급&lt;/color&gt; 치명타 공격</v>
          </cell>
          <cell r="D153" t="str">
            <v>In progress of translating…(153)</v>
          </cell>
        </row>
        <row r="154">
          <cell r="A154" t="str">
            <v>LevelPackUIName_CritBest</v>
          </cell>
          <cell r="B154">
            <v>1</v>
          </cell>
          <cell r="C154" t="str">
            <v>&lt;color=#FFC080&gt;최상급&lt;/color&gt; 치명타 공격</v>
          </cell>
          <cell r="D154" t="str">
            <v>In progress of translating…(154)</v>
          </cell>
        </row>
        <row r="155">
          <cell r="A155" t="str">
            <v>LevelPackUIName_MaxHp</v>
          </cell>
          <cell r="B155">
            <v>1</v>
          </cell>
          <cell r="C155" t="str">
            <v>최대 체력</v>
          </cell>
          <cell r="D155" t="str">
            <v>In progress of translating…(155)</v>
          </cell>
        </row>
        <row r="156">
          <cell r="A156" t="str">
            <v>LevelPackUIName_MaxHpBetter</v>
          </cell>
          <cell r="B156">
            <v>1</v>
          </cell>
          <cell r="C156" t="str">
            <v>&lt;color=#FFC080&gt;상급&lt;/color&gt; 최대 체력</v>
          </cell>
          <cell r="D156" t="str">
            <v>In progress of translating…(156)</v>
          </cell>
        </row>
        <row r="157">
          <cell r="A157" t="str">
            <v>LevelPackUIName_MaxHpBest</v>
          </cell>
          <cell r="B157">
            <v>1</v>
          </cell>
          <cell r="C157" t="str">
            <v>&lt;color=#FFC080&gt;최상급&lt;/color&gt; 최대 체력</v>
          </cell>
          <cell r="D157" t="str">
            <v>In progress of translating…(157)</v>
          </cell>
        </row>
        <row r="158">
          <cell r="A158" t="str">
            <v>LevelPackUIName_ReduceDmgProjectile</v>
          </cell>
          <cell r="B158">
            <v>1</v>
          </cell>
          <cell r="C158" t="str">
            <v>발사체 대미지 감소</v>
          </cell>
          <cell r="D158" t="str">
            <v>In progress of translating…(158)</v>
          </cell>
        </row>
        <row r="159">
          <cell r="A159" t="str">
            <v>LevelPackUIName_ReduceDmgProjectileBetter</v>
          </cell>
          <cell r="B159">
            <v>1</v>
          </cell>
          <cell r="C159" t="str">
            <v>&lt;color=#FFC080&gt;상급&lt;/color&gt; 발사체 대미지 감소</v>
          </cell>
          <cell r="D159" t="str">
            <v>In progress of translating…(159)</v>
          </cell>
        </row>
        <row r="160">
          <cell r="A160" t="str">
            <v>LevelPackUIName_ReduceDmgMelee</v>
          </cell>
          <cell r="B160">
            <v>1</v>
          </cell>
          <cell r="C160" t="str">
            <v>근접공격 대미지 감소</v>
          </cell>
          <cell r="D160" t="str">
            <v>In progress of translating…(160)</v>
          </cell>
        </row>
        <row r="161">
          <cell r="A161" t="str">
            <v>LevelPackUIName_ReduceDmgMeleeBetter</v>
          </cell>
          <cell r="B161">
            <v>1</v>
          </cell>
          <cell r="C161" t="str">
            <v>&lt;color=#FFC080&gt;상급&lt;/color&gt; 근접공격 대미지 감소</v>
          </cell>
          <cell r="D161" t="str">
            <v>In progress of translating…(161)</v>
          </cell>
        </row>
        <row r="162">
          <cell r="A162" t="str">
            <v>LevelPackUIName_ReduceDmgClose</v>
          </cell>
          <cell r="B162">
            <v>1</v>
          </cell>
          <cell r="C162" t="str">
            <v>충돌 대미지 감소</v>
          </cell>
          <cell r="D162" t="str">
            <v>In progress of translating…(162)</v>
          </cell>
        </row>
        <row r="163">
          <cell r="A163" t="str">
            <v>LevelPackUIName_ReduceDmgCloseBetter</v>
          </cell>
          <cell r="B163">
            <v>1</v>
          </cell>
          <cell r="C163" t="str">
            <v>&lt;color=#FFC080&gt;상급&lt;/color&gt; 충돌 대미지 감소</v>
          </cell>
          <cell r="D163" t="str">
            <v>In progress of translating…(163)</v>
          </cell>
        </row>
        <row r="164">
          <cell r="A164" t="str">
            <v>LevelPackUIName_ReduceDmgTrap</v>
          </cell>
          <cell r="B164">
            <v>1</v>
          </cell>
          <cell r="C164" t="str">
            <v>트랩 대미지 감소</v>
          </cell>
          <cell r="D164" t="str">
            <v>In progress of translating…(164)</v>
          </cell>
        </row>
        <row r="165">
          <cell r="A165" t="str">
            <v>LevelPackUIName_ReduceDmgTrapBetter</v>
          </cell>
          <cell r="B165">
            <v>1</v>
          </cell>
          <cell r="C165" t="str">
            <v>&lt;color=#FFC080&gt;상급&lt;/color&gt; 트랩 대미지 감소</v>
          </cell>
          <cell r="D165" t="str">
            <v>In progress of translating…(165)</v>
          </cell>
        </row>
        <row r="166">
          <cell r="A166" t="str">
            <v>LevelPackUIName_ReduceContinuousDmg</v>
          </cell>
          <cell r="B166">
            <v>1</v>
          </cell>
          <cell r="C166" t="str">
            <v>&lt;color=#FFC080&gt;연타 저항&lt;/color&gt;</v>
          </cell>
          <cell r="D166" t="str">
            <v>In progress of translating…(166)</v>
          </cell>
        </row>
        <row r="167">
          <cell r="A167" t="str">
            <v>LevelPackUIName_DefenseStrongDmg</v>
          </cell>
          <cell r="B167">
            <v>1</v>
          </cell>
          <cell r="C167" t="str">
            <v>&lt;color=#FFC080&gt;강공격 방어&lt;/color&gt;</v>
          </cell>
          <cell r="D167" t="str">
            <v>In progress of translating…(167)</v>
          </cell>
        </row>
        <row r="168">
          <cell r="A168" t="str">
            <v>LevelPackUIName_ExtraGold</v>
          </cell>
          <cell r="B168">
            <v>1</v>
          </cell>
          <cell r="C168" t="str">
            <v>골드 획득량 증가</v>
          </cell>
          <cell r="D168" t="str">
            <v>In progress of translating…(168)</v>
          </cell>
        </row>
        <row r="169">
          <cell r="A169" t="str">
            <v>LevelPackUIName_ExtraGoldBetter</v>
          </cell>
          <cell r="B169">
            <v>1</v>
          </cell>
          <cell r="C169" t="str">
            <v>&lt;color=#FFC080&gt;상급&lt;/color&gt; 골드 획득량 증가</v>
          </cell>
          <cell r="D169" t="str">
            <v>In progress of translating…(169)</v>
          </cell>
        </row>
        <row r="170">
          <cell r="A170" t="str">
            <v>LevelPackUIName_ItemChanceBoost</v>
          </cell>
          <cell r="B170">
            <v>1</v>
          </cell>
          <cell r="C170" t="str">
            <v>아이템 확률 증가</v>
          </cell>
          <cell r="D170" t="str">
            <v>In progress of translating…(170)</v>
          </cell>
        </row>
        <row r="171">
          <cell r="A171" t="str">
            <v>LevelPackUIName_ItemChanceBoostBetter</v>
          </cell>
          <cell r="B171">
            <v>1</v>
          </cell>
          <cell r="C171" t="str">
            <v>&lt;color=#FFC080&gt;상급&lt;/color&gt; 아이템 확률 증가</v>
          </cell>
          <cell r="D171" t="str">
            <v>In progress of translating…(171)</v>
          </cell>
        </row>
        <row r="172">
          <cell r="A172" t="str">
            <v>LevelPackUIName_HealChanceBoost</v>
          </cell>
          <cell r="B172">
            <v>1</v>
          </cell>
          <cell r="C172" t="str">
            <v>회복구슬 확률 증가</v>
          </cell>
          <cell r="D172" t="str">
            <v>In progress of translating…(172)</v>
          </cell>
        </row>
        <row r="173">
          <cell r="A173" t="str">
            <v>LevelPackUIName_HealChanceBoostBetter</v>
          </cell>
          <cell r="B173">
            <v>1</v>
          </cell>
          <cell r="C173" t="str">
            <v>&lt;color=#FFC080&gt;상급&lt;/color&gt; 회복구슬 확률 증가</v>
          </cell>
          <cell r="D173" t="str">
            <v>In progress of translating…(173)</v>
          </cell>
        </row>
        <row r="174">
          <cell r="A174" t="str">
            <v>LevelPackUIName_MonsterThrough</v>
          </cell>
          <cell r="B174">
            <v>1</v>
          </cell>
          <cell r="C174" t="str">
            <v>&lt;color=#FFC080&gt;몬스터 관통샷&lt;/color&gt;</v>
          </cell>
          <cell r="D174" t="str">
            <v>In progress of translating…(174)</v>
          </cell>
        </row>
        <row r="175">
          <cell r="A175" t="str">
            <v>LevelPackUIName_Ricochet</v>
          </cell>
          <cell r="B175">
            <v>1</v>
          </cell>
          <cell r="C175" t="str">
            <v>&lt;color=#FFC080&gt;체인샷&lt;/color&gt;</v>
          </cell>
          <cell r="D175" t="str">
            <v>In progress of translating…(175)</v>
          </cell>
        </row>
        <row r="176">
          <cell r="A176" t="str">
            <v>LevelPackUIName_BounceWallQuad</v>
          </cell>
          <cell r="B176">
            <v>1</v>
          </cell>
          <cell r="C176" t="str">
            <v>&lt;color=#FFC080&gt;벽 반사샷&lt;/color&gt;</v>
          </cell>
          <cell r="D176" t="str">
            <v>In progress of translating…(176)</v>
          </cell>
        </row>
        <row r="177">
          <cell r="A177" t="str">
            <v>LevelPackUIName_Parallel</v>
          </cell>
          <cell r="B177">
            <v>1</v>
          </cell>
          <cell r="C177" t="str">
            <v>&lt;color=#FFC080&gt;전방샷&lt;/color&gt;</v>
          </cell>
          <cell r="D177" t="str">
            <v>In progress of translating…(177)</v>
          </cell>
        </row>
        <row r="178">
          <cell r="A178" t="str">
            <v>LevelPackUIName_DiagonalNwayGenerator</v>
          </cell>
          <cell r="B178">
            <v>1</v>
          </cell>
          <cell r="C178" t="str">
            <v>&lt;color=#FFC080&gt;대각샷&lt;/color&gt;</v>
          </cell>
          <cell r="D178" t="str">
            <v>In progress of translating…(178)</v>
          </cell>
        </row>
        <row r="179">
          <cell r="A179" t="str">
            <v>LevelPackUIName_LeftRightNwayGenerator</v>
          </cell>
          <cell r="B179">
            <v>1</v>
          </cell>
          <cell r="C179" t="str">
            <v>&lt;color=#FFC080&gt;좌우샷&lt;/color&gt;</v>
          </cell>
          <cell r="D179" t="str">
            <v>In progress of translating…(179)</v>
          </cell>
        </row>
        <row r="180">
          <cell r="A180" t="str">
            <v>LevelPackUIName_BackNwayGenerator</v>
          </cell>
          <cell r="B180">
            <v>1</v>
          </cell>
          <cell r="C180" t="str">
            <v>&lt;color=#FFC080&gt;후방샷&lt;/color&gt;</v>
          </cell>
          <cell r="D180" t="str">
            <v>In progress of translating…(180)</v>
          </cell>
        </row>
        <row r="181">
          <cell r="A181" t="str">
            <v>LevelPackUIName_Repeat</v>
          </cell>
          <cell r="B181">
            <v>1</v>
          </cell>
          <cell r="C181" t="str">
            <v>&lt;color=#FFC080&gt;반복 공격&lt;/color&gt;</v>
          </cell>
          <cell r="D181" t="str">
            <v>In progress of translating…(181)</v>
          </cell>
        </row>
        <row r="182">
          <cell r="A182" t="str">
            <v>LevelPackUIName_HealOnKill</v>
          </cell>
          <cell r="B182">
            <v>1</v>
          </cell>
          <cell r="C182" t="str">
            <v>몬스터 킬 시 회복</v>
          </cell>
          <cell r="D182" t="str">
            <v>In progress of translating…(182)</v>
          </cell>
        </row>
        <row r="183">
          <cell r="A183" t="str">
            <v>LevelPackUIName_HealOnKillBetter</v>
          </cell>
          <cell r="B183">
            <v>1</v>
          </cell>
          <cell r="C183" t="str">
            <v>&lt;color=#FFC080&gt;상급&lt;/color&gt; 몬스터 킬 시 회복</v>
          </cell>
          <cell r="D183" t="str">
            <v>In progress of translating…(183)</v>
          </cell>
        </row>
        <row r="184">
          <cell r="A184" t="str">
            <v>LevelPackUIName_AtkSpeedUpOnEncounter</v>
          </cell>
          <cell r="B184">
            <v>1</v>
          </cell>
          <cell r="C184" t="str">
            <v>적 조우 시
공격 속도 증가</v>
          </cell>
          <cell r="D184" t="str">
            <v>In progress of translating…(184)</v>
          </cell>
        </row>
        <row r="185">
          <cell r="A185" t="str">
            <v>LevelPackUIName_AtkSpeedUpOnEncounterBetter</v>
          </cell>
          <cell r="B185">
            <v>1</v>
          </cell>
          <cell r="C185" t="str">
            <v>&lt;color=#FFC080&gt;상급&lt;/color&gt; 적 조우 시
공격 속도 증가</v>
          </cell>
          <cell r="D185" t="str">
            <v>In progress of translating…(185)</v>
          </cell>
        </row>
        <row r="186">
          <cell r="A186" t="str">
            <v>LevelPackUIName_VampireOnAttack</v>
          </cell>
          <cell r="B186">
            <v>1</v>
          </cell>
          <cell r="C186" t="str">
            <v>공격 시 흡혈</v>
          </cell>
          <cell r="D186" t="str">
            <v>In progress of translating…(186)</v>
          </cell>
        </row>
        <row r="187">
          <cell r="A187" t="str">
            <v>LevelPackUIName_VampireOnAttackBetter</v>
          </cell>
          <cell r="B187">
            <v>1</v>
          </cell>
          <cell r="C187" t="str">
            <v>&lt;color=#FFC080&gt;상급&lt;/color&gt; 공격 시 흡혈</v>
          </cell>
          <cell r="D187" t="str">
            <v>In progress of translating…(187)</v>
          </cell>
        </row>
        <row r="188">
          <cell r="A188" t="str">
            <v>LevelPackUIName_RecoverOnAttacked</v>
          </cell>
          <cell r="B188">
            <v>1</v>
          </cell>
          <cell r="C188" t="str">
            <v>&lt;color=#FFC080&gt;피격 시 HP 리젠&lt;/color&gt;</v>
          </cell>
          <cell r="D188" t="str">
            <v>In progress of translating…(188)</v>
          </cell>
        </row>
        <row r="189">
          <cell r="A189" t="str">
            <v>LevelPackUIName_ReflectOnAttacked</v>
          </cell>
          <cell r="B189">
            <v>1</v>
          </cell>
          <cell r="C189" t="str">
            <v>피격 시 반사</v>
          </cell>
          <cell r="D189" t="str">
            <v>In progress of translating…(189)</v>
          </cell>
        </row>
        <row r="190">
          <cell r="A190" t="str">
            <v>LevelPackUIName_ReflectOnAttackedBetter</v>
          </cell>
          <cell r="B190">
            <v>1</v>
          </cell>
          <cell r="C190" t="str">
            <v>&lt;color=#FFC080&gt;상급&lt;/color&gt; 피격 시 반사</v>
          </cell>
          <cell r="D190" t="str">
            <v>In progress of translating…(190)</v>
          </cell>
        </row>
        <row r="191">
          <cell r="A191" t="str">
            <v>LevelPackUIName_AtkUpOnLowerHp</v>
          </cell>
          <cell r="B191">
            <v>1</v>
          </cell>
          <cell r="C191" t="str">
            <v>HP 낮을수록
공격력 증가</v>
          </cell>
          <cell r="D191" t="str">
            <v>In progress of translating…(191)</v>
          </cell>
        </row>
        <row r="192">
          <cell r="A192" t="str">
            <v>LevelPackUIName_AtkUpOnLowerHpBetter</v>
          </cell>
          <cell r="B192">
            <v>1</v>
          </cell>
          <cell r="C192" t="str">
            <v>&lt;color=#FFC080&gt;상급&lt;/color&gt; HP 낮을수록
공격력 증가</v>
          </cell>
          <cell r="D192" t="str">
            <v>In progress of translating…(192)</v>
          </cell>
        </row>
        <row r="193">
          <cell r="A193" t="str">
            <v>LevelPackUIName_CritDmgUpOnLowerHp</v>
          </cell>
          <cell r="B193">
            <v>1</v>
          </cell>
          <cell r="C193" t="str">
            <v>적 HP 낮을수록
치명타 대미지 증가</v>
          </cell>
          <cell r="D193" t="str">
            <v>In progress of translating…(193)</v>
          </cell>
        </row>
        <row r="194">
          <cell r="A194" t="str">
            <v>LevelPackUIName_CritDmgUpOnLowerHpBetter</v>
          </cell>
          <cell r="B194">
            <v>1</v>
          </cell>
          <cell r="C194" t="str">
            <v>&lt;color=#FFC080&gt;상급&lt;/color&gt; 적 HP 낮을수록
치명타 대미지 증가</v>
          </cell>
          <cell r="D194" t="str">
            <v>In progress of translating…(194)</v>
          </cell>
        </row>
        <row r="195">
          <cell r="A195" t="str">
            <v>LevelPackUIName_InstantKill</v>
          </cell>
          <cell r="B195">
            <v>1</v>
          </cell>
          <cell r="C195" t="str">
            <v>일정확률로 즉사</v>
          </cell>
          <cell r="D195" t="str">
            <v>In progress of translating…(195)</v>
          </cell>
        </row>
        <row r="196">
          <cell r="A196" t="str">
            <v>LevelPackUIName_InstantKillBetter</v>
          </cell>
          <cell r="B196">
            <v>1</v>
          </cell>
          <cell r="C196" t="str">
            <v>&lt;color=#FFC080&gt;상급&lt;/color&gt; 일정확률로 즉사</v>
          </cell>
          <cell r="D196" t="str">
            <v>In progress of translating…(196)</v>
          </cell>
        </row>
        <row r="197">
          <cell r="A197" t="str">
            <v>LevelPackUIName_ImmortalWill</v>
          </cell>
          <cell r="B197">
            <v>1</v>
          </cell>
          <cell r="C197" t="str">
            <v>불사의 의지</v>
          </cell>
          <cell r="D197" t="str">
            <v>In progress of translating…(197)</v>
          </cell>
        </row>
        <row r="198">
          <cell r="A198" t="str">
            <v>LevelPackUIName_ImmortalWillBetter</v>
          </cell>
          <cell r="B198">
            <v>1</v>
          </cell>
          <cell r="C198" t="str">
            <v>&lt;color=#FFC080&gt;상급&lt;/color&gt; 불사의 의지</v>
          </cell>
          <cell r="D198" t="str">
            <v>In progress of translating…(198)</v>
          </cell>
        </row>
        <row r="199">
          <cell r="A199" t="str">
            <v>LevelPackUIName_HealAreaOnEncounter</v>
          </cell>
          <cell r="B199">
            <v>1</v>
          </cell>
          <cell r="C199" t="str">
            <v>&lt;color=#FFC080&gt;적 조우 시 회복지대&lt;/color&gt;</v>
          </cell>
          <cell r="D199" t="str">
            <v>In progress of translating…(199)</v>
          </cell>
        </row>
        <row r="200">
          <cell r="A200" t="str">
            <v>LevelPackUIName_MoveSpeedUpOnAttacked</v>
          </cell>
          <cell r="B200">
            <v>1</v>
          </cell>
          <cell r="C200" t="str">
            <v>&lt;color=#FFC080&gt;피격 시
이동 속도 증가&lt;/color&gt;</v>
          </cell>
          <cell r="D200" t="str">
            <v>In progress of translating…(200)</v>
          </cell>
        </row>
        <row r="201">
          <cell r="A201" t="str">
            <v>LevelPackUIName_MoveSpeedUpOnKill</v>
          </cell>
          <cell r="B201">
            <v>1</v>
          </cell>
          <cell r="C201" t="str">
            <v>&lt;color=#FFC080&gt;킬 시
이동 속도 증가&lt;/color&gt;</v>
          </cell>
          <cell r="D201" t="str">
            <v>In progress of translating…(201)</v>
          </cell>
        </row>
        <row r="202">
          <cell r="A202" t="str">
            <v>LevelPackUIName_MineOnMove</v>
          </cell>
          <cell r="B202">
            <v>1</v>
          </cell>
          <cell r="C202" t="str">
            <v>&lt;color=#FFC080&gt;이동 중 오브 설치&lt;/color&gt;</v>
          </cell>
          <cell r="D202" t="str">
            <v>In progress of translating…(202)</v>
          </cell>
        </row>
        <row r="203">
          <cell r="A203" t="str">
            <v>LevelPackUIName_SlowHitObject</v>
          </cell>
          <cell r="B203">
            <v>1</v>
          </cell>
          <cell r="C203" t="str">
            <v>발사체 속도 감소</v>
          </cell>
          <cell r="D203" t="str">
            <v>In progress of translating…(203)</v>
          </cell>
        </row>
        <row r="204">
          <cell r="A204" t="str">
            <v>LevelPackUIName_SlowHitObjectBetter</v>
          </cell>
          <cell r="B204">
            <v>1</v>
          </cell>
          <cell r="C204" t="str">
            <v>&lt;color=#FFC080&gt;상급&lt;/color&gt; 발사체 속도 감소</v>
          </cell>
          <cell r="D204" t="str">
            <v>In progress of translating…(204)</v>
          </cell>
        </row>
        <row r="205">
          <cell r="A205" t="str">
            <v>LevelPackUIName_Paralyze</v>
          </cell>
          <cell r="B205">
            <v>1</v>
          </cell>
          <cell r="C205" t="str">
            <v>&lt;color=#FFC080&gt;마비 효과&lt;/color&gt;</v>
          </cell>
          <cell r="D205" t="str">
            <v>In progress of translating…(205)</v>
          </cell>
        </row>
        <row r="206">
          <cell r="A206" t="str">
            <v>LevelPackUIName_Hold</v>
          </cell>
          <cell r="B206">
            <v>1</v>
          </cell>
          <cell r="C206" t="str">
            <v>&lt;color=#FFC080&gt;이동 불가 효과&lt;/color&gt;</v>
          </cell>
          <cell r="D206" t="str">
            <v>In progress of translating…(206)</v>
          </cell>
        </row>
        <row r="207">
          <cell r="A207" t="str">
            <v>LevelPackUIName_Transport</v>
          </cell>
          <cell r="B207">
            <v>1</v>
          </cell>
          <cell r="C207" t="str">
            <v>&lt;color=#FFC080&gt;몬스터 전이 효과&lt;/color&gt;</v>
          </cell>
          <cell r="D207" t="str">
            <v>In progress of translating…(207)</v>
          </cell>
        </row>
        <row r="208">
          <cell r="A208" t="str">
            <v>LevelPackUIName_SummonShield</v>
          </cell>
          <cell r="B208">
            <v>1</v>
          </cell>
          <cell r="C208" t="str">
            <v>&lt;color=#FFC080&gt;쉴드 소환&lt;/color&gt;</v>
          </cell>
          <cell r="D208" t="str">
            <v>In progress of translating…(208)</v>
          </cell>
        </row>
        <row r="209">
          <cell r="A209" t="str">
            <v>LevelPackUIName_HealSpOnAttack</v>
          </cell>
          <cell r="B209">
            <v>1</v>
          </cell>
          <cell r="C209" t="str">
            <v>공격 시 궁게이지 획득</v>
          </cell>
          <cell r="D209" t="str">
            <v>In progress of translating…(209)</v>
          </cell>
        </row>
        <row r="210">
          <cell r="A210" t="str">
            <v>LevelPackUIName_HealSpOnAttackBetter</v>
          </cell>
          <cell r="B210">
            <v>1</v>
          </cell>
          <cell r="C210" t="str">
            <v>&lt;color=#FFC080&gt;상급&lt;/color&gt; 공격 시 궁게이지 획득</v>
          </cell>
          <cell r="D210" t="str">
            <v>In progress of translating…(210)</v>
          </cell>
        </row>
        <row r="211">
          <cell r="A211" t="str">
            <v>LevelPackUIName_PaybackSp</v>
          </cell>
          <cell r="B211">
            <v>1</v>
          </cell>
          <cell r="C211" t="str">
            <v>&lt;color=#FFC080&gt;궁게이지 페이백&lt;/color&gt;</v>
          </cell>
          <cell r="D211" t="str">
            <v>In progress of translating…(211)</v>
          </cell>
        </row>
        <row r="212">
          <cell r="A212" t="str">
            <v>LevelPackUIDesc_Atk</v>
          </cell>
          <cell r="B212">
            <v>1</v>
          </cell>
          <cell r="C212" t="str">
            <v>공격력이 증가합니다</v>
          </cell>
          <cell r="D212" t="str">
            <v>In progress of translating…(212)</v>
          </cell>
        </row>
        <row r="213">
          <cell r="A213" t="str">
            <v>LevelPackUIDesc_AtkBetter</v>
          </cell>
          <cell r="B213">
            <v>1</v>
          </cell>
          <cell r="C213" t="str">
            <v>공격력이 많이 증가합니다</v>
          </cell>
          <cell r="D213" t="str">
            <v>In progress of translating…(213)</v>
          </cell>
        </row>
        <row r="214">
          <cell r="A214" t="str">
            <v>LevelPackUIDesc_AtkBest</v>
          </cell>
          <cell r="B214">
            <v>1</v>
          </cell>
          <cell r="C214" t="str">
            <v>공격력이 매우 많이 증가합니다</v>
          </cell>
          <cell r="D214" t="str">
            <v>In progress of translating…(214)</v>
          </cell>
        </row>
        <row r="215">
          <cell r="A215" t="str">
            <v>LevelPackUIDesc_AtkSpeed</v>
          </cell>
          <cell r="B215">
            <v>1</v>
          </cell>
          <cell r="C215" t="str">
            <v>공격 속도가 증가합니다</v>
          </cell>
          <cell r="D215" t="str">
            <v>In progress of translating…(215)</v>
          </cell>
        </row>
        <row r="216">
          <cell r="A216" t="str">
            <v>LevelPackUIDesc_AtkSpeedBetter</v>
          </cell>
          <cell r="B216">
            <v>1</v>
          </cell>
          <cell r="C216" t="str">
            <v>공격 속도가 많이 증가합니다</v>
          </cell>
          <cell r="D216" t="str">
            <v>In progress of translating…(216)</v>
          </cell>
        </row>
        <row r="217">
          <cell r="A217" t="str">
            <v>LevelPackUIDesc_AtkSpeedBest</v>
          </cell>
          <cell r="B217">
            <v>1</v>
          </cell>
          <cell r="C217" t="str">
            <v>공격 속도가 매우 많이 증가합니다</v>
          </cell>
          <cell r="D217" t="str">
            <v>In progress of translating…(217)</v>
          </cell>
        </row>
        <row r="218">
          <cell r="A218" t="str">
            <v>LevelPackUIDesc_Crit</v>
          </cell>
          <cell r="B218">
            <v>1</v>
          </cell>
          <cell r="C218" t="str">
            <v>치명타 확률과 치명타 대미지가 증가합니다</v>
          </cell>
          <cell r="D218" t="str">
            <v>In progress of translating…(218)</v>
          </cell>
        </row>
        <row r="219">
          <cell r="A219" t="str">
            <v>LevelPackUIDesc_CritBetter</v>
          </cell>
          <cell r="B219">
            <v>1</v>
          </cell>
          <cell r="C219" t="str">
            <v>치명타 확률과 치명타 대미지가 많이 증가합니다</v>
          </cell>
          <cell r="D219" t="str">
            <v>In progress of translating…(219)</v>
          </cell>
        </row>
        <row r="220">
          <cell r="A220" t="str">
            <v>LevelPackUIDesc_CritBest</v>
          </cell>
          <cell r="B220">
            <v>1</v>
          </cell>
          <cell r="C220" t="str">
            <v>치명타 확률과 치명타 대미지가 매우 많이 증가합니다</v>
          </cell>
          <cell r="D220" t="str">
            <v>In progress of translating…(220)</v>
          </cell>
        </row>
        <row r="221">
          <cell r="A221" t="str">
            <v>LevelPackUIDesc_MaxHp</v>
          </cell>
          <cell r="B221">
            <v>1</v>
          </cell>
          <cell r="C221" t="str">
            <v>최대 체력이 증가합니다</v>
          </cell>
          <cell r="D221" t="str">
            <v>In progress of translating…(221)</v>
          </cell>
        </row>
        <row r="222">
          <cell r="A222" t="str">
            <v>LevelPackUIDesc_MaxHpBetter</v>
          </cell>
          <cell r="B222">
            <v>1</v>
          </cell>
          <cell r="C222" t="str">
            <v>최대 체력이 많이 증가합니다</v>
          </cell>
          <cell r="D222" t="str">
            <v>In progress of translating…(222)</v>
          </cell>
        </row>
        <row r="223">
          <cell r="A223" t="str">
            <v>LevelPackUIDesc_MaxHpBest</v>
          </cell>
          <cell r="B223">
            <v>1</v>
          </cell>
          <cell r="C223" t="str">
            <v>최대 체력이 매우 많이 증가합니다</v>
          </cell>
          <cell r="D223" t="str">
            <v>In progress of translating…(223)</v>
          </cell>
        </row>
        <row r="224">
          <cell r="A224" t="str">
            <v>LevelPackUIDesc_ReduceDmgProjectile</v>
          </cell>
          <cell r="B224">
            <v>1</v>
          </cell>
          <cell r="C224" t="str">
            <v>발사체의 대미지가 감소합니다</v>
          </cell>
          <cell r="D224" t="str">
            <v>In progress of translating…(224)</v>
          </cell>
        </row>
        <row r="225">
          <cell r="A225" t="str">
            <v>LevelPackUIDesc_ReduceDmgProjectileBetter</v>
          </cell>
          <cell r="B225">
            <v>1</v>
          </cell>
          <cell r="C225" t="str">
            <v>발사체의 대미지가 더 많이 감소합니다</v>
          </cell>
          <cell r="D225" t="str">
            <v>In progress of translating…(225)</v>
          </cell>
        </row>
        <row r="226">
          <cell r="A226" t="str">
            <v>LevelPackUIDesc_ReduceDmgMelee</v>
          </cell>
          <cell r="B226">
            <v>1</v>
          </cell>
          <cell r="C226" t="str">
            <v>근접공격의 대미지가 감소합니다</v>
          </cell>
          <cell r="D226" t="str">
            <v>In progress of translating…(226)</v>
          </cell>
        </row>
        <row r="227">
          <cell r="A227" t="str">
            <v>LevelPackUIDesc_ReduceDmgMeleeBetter</v>
          </cell>
          <cell r="B227">
            <v>1</v>
          </cell>
          <cell r="C227" t="str">
            <v>근접공격의 대미지가 더 많이 감소합니다</v>
          </cell>
          <cell r="D227" t="str">
            <v>In progress of translating…(227)</v>
          </cell>
        </row>
        <row r="228">
          <cell r="A228" t="str">
            <v>LevelPackUIDesc_ReduceDmgClose</v>
          </cell>
          <cell r="B228">
            <v>1</v>
          </cell>
          <cell r="C228" t="str">
            <v>몬스터와 충돌 시 대미지가 감소합니다</v>
          </cell>
          <cell r="D228" t="str">
            <v>In progress of translating…(228)</v>
          </cell>
        </row>
        <row r="229">
          <cell r="A229" t="str">
            <v>LevelPackUIDesc_ReduceDmgCloseBetter</v>
          </cell>
          <cell r="B229">
            <v>1</v>
          </cell>
          <cell r="C229" t="str">
            <v>몬스터와 충돌 시 대미지가 더 많이 감소합니다</v>
          </cell>
          <cell r="D229" t="str">
            <v>In progress of translating…(229)</v>
          </cell>
        </row>
        <row r="230">
          <cell r="A230" t="str">
            <v>LevelPackUIDesc_ReduceDmgTrap</v>
          </cell>
          <cell r="B230">
            <v>1</v>
          </cell>
          <cell r="C230" t="str">
            <v>트랩의 대미지가 감소합니다</v>
          </cell>
          <cell r="D230" t="str">
            <v>In progress of translating…(230)</v>
          </cell>
        </row>
        <row r="231">
          <cell r="A231" t="str">
            <v>LevelPackUIDesc_ReduceDmgTrapBetter</v>
          </cell>
          <cell r="B231">
            <v>1</v>
          </cell>
          <cell r="C231" t="str">
            <v>트랩의 대미지가 더 많이 감소합니다</v>
          </cell>
          <cell r="D231" t="str">
            <v>In progress of translating…(231)</v>
          </cell>
        </row>
        <row r="232">
          <cell r="A232" t="str">
            <v>LevelPackUIDesc_ReduceContinuousDmg</v>
          </cell>
          <cell r="B232">
            <v>1</v>
          </cell>
          <cell r="C232" t="str">
            <v>몬스터에게 피격 시 짧은 시간 동안 대미지가 감소합니다</v>
          </cell>
          <cell r="D232" t="str">
            <v>In progress of translating…(232)</v>
          </cell>
        </row>
        <row r="233">
          <cell r="A233" t="str">
            <v>LevelPackUIDesc_DefenseStrongDmg</v>
          </cell>
          <cell r="B233">
            <v>1</v>
          </cell>
          <cell r="C233" t="str">
            <v>대미지가 최대 체력의 일정량을 넘지 않습니다</v>
          </cell>
          <cell r="D233" t="str">
            <v>In progress of translating…(233)</v>
          </cell>
        </row>
        <row r="234">
          <cell r="A234" t="str">
            <v>LevelPackUIDesc_ExtraGold</v>
          </cell>
          <cell r="B234">
            <v>1</v>
          </cell>
          <cell r="C234" t="str">
            <v>골드 획득량이 증가합니다</v>
          </cell>
          <cell r="D234" t="str">
            <v>In progress of translating…(234)</v>
          </cell>
        </row>
        <row r="235">
          <cell r="A235" t="str">
            <v>LevelPackUIDesc_ExtraGoldBetter</v>
          </cell>
          <cell r="B235">
            <v>1</v>
          </cell>
          <cell r="C235" t="str">
            <v>골드 획득량이 더 많이 증가합니다</v>
          </cell>
          <cell r="D235" t="str">
            <v>In progress of translating…(235)</v>
          </cell>
        </row>
        <row r="236">
          <cell r="A236" t="str">
            <v>LevelPackUIDesc_ItemChanceBoost</v>
          </cell>
          <cell r="B236">
            <v>1</v>
          </cell>
          <cell r="C236" t="str">
            <v>아이템 획득 확률이 증가합니다</v>
          </cell>
          <cell r="D236" t="str">
            <v>In progress of translating…(236)</v>
          </cell>
        </row>
        <row r="237">
          <cell r="A237" t="str">
            <v>LevelPackUIDesc_ItemChanceBoostBetter</v>
          </cell>
          <cell r="B237">
            <v>1</v>
          </cell>
          <cell r="C237" t="str">
            <v>아이템 획득 확률이 더 많이 증가합니다</v>
          </cell>
          <cell r="D237" t="str">
            <v>In progress of translating…(237)</v>
          </cell>
        </row>
        <row r="238">
          <cell r="A238" t="str">
            <v>LevelPackUIDesc_HealChanceBoost</v>
          </cell>
          <cell r="B238">
            <v>1</v>
          </cell>
          <cell r="C238" t="str">
            <v>회복구슬 획득 확률이 증가합니다</v>
          </cell>
          <cell r="D238" t="str">
            <v>In progress of translating…(238)</v>
          </cell>
        </row>
        <row r="239">
          <cell r="A239" t="str">
            <v>LevelPackUIDesc_HealChanceBoostBetter</v>
          </cell>
          <cell r="B239">
            <v>1</v>
          </cell>
          <cell r="C239" t="str">
            <v>회복구슬 획득 확률이 더 많이 증가합니다</v>
          </cell>
          <cell r="D239" t="str">
            <v>In progress of translating…(239)</v>
          </cell>
        </row>
        <row r="240">
          <cell r="A240" t="str">
            <v>LevelPackUIDesc_MonsterThrough</v>
          </cell>
          <cell r="B240">
            <v>1</v>
          </cell>
          <cell r="C240" t="str">
            <v>평타 공격이 몬스터를 더 많이 관통합니다</v>
          </cell>
          <cell r="D240" t="str">
            <v>In progress of translating…(240)</v>
          </cell>
        </row>
        <row r="241">
          <cell r="A241" t="str">
            <v>LevelPackUIDesc_Ricochet</v>
          </cell>
          <cell r="B241">
            <v>1</v>
          </cell>
          <cell r="C241" t="str">
            <v>평타 공격이 더 많이 몬스터 명중 후 다른 몬스터로 향해갑니다</v>
          </cell>
          <cell r="D241" t="str">
            <v>In progress of translating…(241)</v>
          </cell>
        </row>
        <row r="242">
          <cell r="A242" t="str">
            <v>LevelPackUIDesc_BounceWallQuad</v>
          </cell>
          <cell r="B242">
            <v>1</v>
          </cell>
          <cell r="C242" t="str">
            <v>평타 공격이 더 많이 벽에 튕겨 날아갑니다</v>
          </cell>
          <cell r="D242" t="str">
            <v>In progress of translating…(242)</v>
          </cell>
        </row>
        <row r="243">
          <cell r="A243" t="str">
            <v>LevelPackUIDesc_Parallel</v>
          </cell>
          <cell r="B243">
            <v>1</v>
          </cell>
          <cell r="C243" t="str">
            <v>평타 공격이 전방으로 더 발사됩니다</v>
          </cell>
          <cell r="D243" t="str">
            <v>In progress of translating…(243)</v>
          </cell>
        </row>
        <row r="244">
          <cell r="A244" t="str">
            <v>LevelPackUIDesc_DiagonalNwayGenerator</v>
          </cell>
          <cell r="B244">
            <v>1</v>
          </cell>
          <cell r="C244" t="str">
            <v>평타 공격이 대각으로 더 발사됩니다</v>
          </cell>
          <cell r="D244" t="str">
            <v>In progress of translating…(244)</v>
          </cell>
        </row>
        <row r="245">
          <cell r="A245" t="str">
            <v>LevelPackUIDesc_LeftRightNwayGenerator</v>
          </cell>
          <cell r="B245">
            <v>1</v>
          </cell>
          <cell r="C245" t="str">
            <v>평타 공격이 좌우로 더 발사됩니다</v>
          </cell>
          <cell r="D245" t="str">
            <v>In progress of translating…(245)</v>
          </cell>
        </row>
        <row r="246">
          <cell r="A246" t="str">
            <v>LevelPackUIDesc_BackNwayGenerator</v>
          </cell>
          <cell r="B246">
            <v>1</v>
          </cell>
          <cell r="C246" t="str">
            <v>평타 공격이 후방으로 더 발사됩니다</v>
          </cell>
          <cell r="D246" t="str">
            <v>In progress of translating…(246)</v>
          </cell>
        </row>
        <row r="247">
          <cell r="A247" t="str">
            <v>LevelPackUIDesc_Repeat</v>
          </cell>
          <cell r="B247">
            <v>1</v>
          </cell>
          <cell r="C247" t="str">
            <v>평타 공격이 한 번 더 반복됩니다</v>
          </cell>
          <cell r="D247" t="str">
            <v>In progress of translating…(247)</v>
          </cell>
        </row>
        <row r="248">
          <cell r="A248" t="str">
            <v>LevelPackUIDesc_HealOnKill</v>
          </cell>
          <cell r="B248">
            <v>1</v>
          </cell>
          <cell r="C248" t="str">
            <v>몬스터를 죽일 때 회복합니다</v>
          </cell>
          <cell r="D248" t="str">
            <v>In progress of translating…(248)</v>
          </cell>
        </row>
        <row r="249">
          <cell r="A249" t="str">
            <v>LevelPackUIDesc_HealOnKillBetter</v>
          </cell>
          <cell r="B249">
            <v>1</v>
          </cell>
          <cell r="C249" t="str">
            <v>몬스터를 죽일 때 더 많이 회복합니다</v>
          </cell>
          <cell r="D249" t="str">
            <v>In progress of translating…(249)</v>
          </cell>
        </row>
        <row r="250">
          <cell r="A250" t="str">
            <v>LevelPackUIDesc_AtkSpeedUpOnEncounter</v>
          </cell>
          <cell r="B250">
            <v>1</v>
          </cell>
          <cell r="C250" t="str">
            <v>몬스터 조우 시 공격 속도가 증가합니다</v>
          </cell>
          <cell r="D250" t="str">
            <v>In progress of translating…(250)</v>
          </cell>
        </row>
        <row r="251">
          <cell r="A251" t="str">
            <v>LevelPackUIDesc_AtkSpeedUpOnEncounterBetter</v>
          </cell>
          <cell r="B251">
            <v>1</v>
          </cell>
          <cell r="C251" t="str">
            <v>몬스터 조우 시 공격 속도가 더 많이 증가합니다</v>
          </cell>
          <cell r="D251" t="str">
            <v>In progress of translating…(251)</v>
          </cell>
        </row>
        <row r="252">
          <cell r="A252" t="str">
            <v>LevelPackUIDesc_VampireOnAttack</v>
          </cell>
          <cell r="B252">
            <v>1</v>
          </cell>
          <cell r="C252" t="str">
            <v>몬스터 공격 시 대미지의 일부를 흡수합니다</v>
          </cell>
          <cell r="D252" t="str">
            <v>In progress of translating…(252)</v>
          </cell>
        </row>
        <row r="253">
          <cell r="A253" t="str">
            <v>LevelPackUIDesc_VampireOnAttackBetter</v>
          </cell>
          <cell r="B253">
            <v>1</v>
          </cell>
          <cell r="C253" t="str">
            <v>몬스터 공격 시 대미지의 일부를 더 많이 흡수합니다</v>
          </cell>
          <cell r="D253" t="str">
            <v>In progress of translating…(253)</v>
          </cell>
        </row>
        <row r="254">
          <cell r="A254" t="str">
            <v>LevelPackUIDesc_RecoverOnAttacked</v>
          </cell>
          <cell r="B254">
            <v>1</v>
          </cell>
          <cell r="C254" t="str">
            <v>HP를 잃을 때 대미지의 일부를 서서히 회복합니다</v>
          </cell>
          <cell r="D254" t="str">
            <v>In progress of translating…(254)</v>
          </cell>
        </row>
        <row r="255">
          <cell r="A255" t="str">
            <v>LevelPackUIDesc_ReflectOnAttacked</v>
          </cell>
          <cell r="B255">
            <v>1</v>
          </cell>
          <cell r="C255" t="str">
            <v>몬스터에게 피격 시 대미지의 일부를 반사합니다</v>
          </cell>
          <cell r="D255" t="str">
            <v>In progress of translating…(255)</v>
          </cell>
        </row>
        <row r="256">
          <cell r="A256" t="str">
            <v>LevelPackUIDesc_ReflectOnAttackedBetter</v>
          </cell>
          <cell r="B256">
            <v>1</v>
          </cell>
          <cell r="C256" t="str">
            <v>몬스터에게 피격 시 대미지의 일부를 더 많이 반사합니다</v>
          </cell>
          <cell r="D256" t="str">
            <v>In progress of translating…(256)</v>
          </cell>
        </row>
        <row r="257">
          <cell r="A257" t="str">
            <v>LevelPackUIDesc_AtkUpOnLowerHp</v>
          </cell>
          <cell r="B257">
            <v>1</v>
          </cell>
          <cell r="C257" t="str">
            <v>HP가 낮을수록 공격력이 증가합니다</v>
          </cell>
          <cell r="D257" t="str">
            <v>In progress of translating…(257)</v>
          </cell>
        </row>
        <row r="258">
          <cell r="A258" t="str">
            <v>LevelPackUIDesc_AtkUpOnLowerHpBetter</v>
          </cell>
          <cell r="B258">
            <v>1</v>
          </cell>
          <cell r="C258" t="str">
            <v>HP가 낮을수록 공격력이 더 많이 증가합니다</v>
          </cell>
          <cell r="D258" t="str">
            <v>In progress of translating…(258)</v>
          </cell>
        </row>
        <row r="259">
          <cell r="A259" t="str">
            <v>LevelPackUIDesc_CritDmgUpOnLowerHp</v>
          </cell>
          <cell r="B259">
            <v>1</v>
          </cell>
          <cell r="C259" t="str">
            <v>상대의 HP가 낮을수록 치명타 대미지가 증가합니다</v>
          </cell>
          <cell r="D259" t="str">
            <v>In progress of translating…(259)</v>
          </cell>
        </row>
        <row r="260">
          <cell r="A260" t="str">
            <v>LevelPackUIDesc_CritDmgUpOnLowerHpBetter</v>
          </cell>
          <cell r="B260">
            <v>1</v>
          </cell>
          <cell r="C260" t="str">
            <v>상대의 HP가 낮을수록 치명타 대미지가 더 많이 증가합니다</v>
          </cell>
          <cell r="D260" t="str">
            <v>In progress of translating…(260)</v>
          </cell>
        </row>
        <row r="261">
          <cell r="A261" t="str">
            <v>LevelPackUIDesc_InstantKill</v>
          </cell>
          <cell r="B261">
            <v>1</v>
          </cell>
          <cell r="C261" t="str">
            <v>몬스터를 확률로 한 방에 죽입니다</v>
          </cell>
          <cell r="D261" t="str">
            <v>In progress of translating…(261)</v>
          </cell>
        </row>
        <row r="262">
          <cell r="A262" t="str">
            <v>LevelPackUIDesc_InstantKillBetter</v>
          </cell>
          <cell r="B262">
            <v>1</v>
          </cell>
          <cell r="C262" t="str">
            <v>몬스터를 더 높은 확률로 한 방에 죽입니다</v>
          </cell>
          <cell r="D262" t="str">
            <v>In progress of translating…(262)</v>
          </cell>
        </row>
        <row r="263">
          <cell r="A263" t="str">
            <v>LevelPackUIDesc_ImmortalWill</v>
          </cell>
          <cell r="B263">
            <v>1</v>
          </cell>
          <cell r="C263" t="str">
            <v>HP가 0 이 될 때 확률로 살아납니다</v>
          </cell>
          <cell r="D263" t="str">
            <v>In progress of translating…(263)</v>
          </cell>
        </row>
        <row r="264">
          <cell r="A264" t="str">
            <v>LevelPackUIDesc_ImmortalWillBetter</v>
          </cell>
          <cell r="B264">
            <v>1</v>
          </cell>
          <cell r="C264" t="str">
            <v>HP가 0 이 될 때 더 높은 확률로 살아납니다</v>
          </cell>
          <cell r="D264" t="str">
            <v>In progress of translating…(264)</v>
          </cell>
        </row>
        <row r="265">
          <cell r="A265" t="str">
            <v>LevelPackUIDesc_HealAreaOnEncounter</v>
          </cell>
          <cell r="B265">
            <v>1</v>
          </cell>
          <cell r="C265" t="str">
            <v>몬스터 조우 시 회복지대가 생성됩니다</v>
          </cell>
          <cell r="D265" t="str">
            <v>In progress of translating…(265)</v>
          </cell>
        </row>
        <row r="266">
          <cell r="A266" t="str">
            <v>LevelPackUIDesc_MoveSpeedUpOnAttacked</v>
          </cell>
          <cell r="B266">
            <v>1</v>
          </cell>
          <cell r="C266" t="str">
            <v>HP를 잃을 때 이동 속도가 증가합니다</v>
          </cell>
          <cell r="D266" t="str">
            <v>In progress of translating…(266)</v>
          </cell>
        </row>
        <row r="267">
          <cell r="A267" t="str">
            <v>LevelPackUIDesc_MoveSpeedUpOnKill</v>
          </cell>
          <cell r="B267">
            <v>1</v>
          </cell>
          <cell r="C267" t="str">
            <v>몬스터를 죽일 때 이동 속도가 증가합니다</v>
          </cell>
          <cell r="D267" t="str">
            <v>In progress of translating…(267)</v>
          </cell>
        </row>
        <row r="268">
          <cell r="A268" t="str">
            <v>LevelPackUIDesc_MineOnMove</v>
          </cell>
          <cell r="B268">
            <v>1</v>
          </cell>
          <cell r="C268" t="str">
            <v>이동 시 공격구체를 설치합니다</v>
          </cell>
          <cell r="D268" t="str">
            <v>In progress of translating…(268)</v>
          </cell>
        </row>
        <row r="269">
          <cell r="A269" t="str">
            <v>LevelPackUIDesc_SlowHitObject</v>
          </cell>
          <cell r="B269">
            <v>1</v>
          </cell>
          <cell r="C269" t="str">
            <v>몬스터의 발사체 속도가 줄어듭니다</v>
          </cell>
          <cell r="D269" t="str">
            <v>In progress of translating…(269)</v>
          </cell>
        </row>
        <row r="270">
          <cell r="A270" t="str">
            <v>LevelPackUIDesc_SlowHitObjectBetter</v>
          </cell>
          <cell r="B270">
            <v>1</v>
          </cell>
          <cell r="C270" t="str">
            <v>몬스터의 발사체 속도가 더 많이 줄어듭니다</v>
          </cell>
          <cell r="D270" t="str">
            <v>In progress of translating…(270)</v>
          </cell>
        </row>
        <row r="271">
          <cell r="A271" t="str">
            <v>LevelPackUIDesc_Paralyze</v>
          </cell>
          <cell r="B271">
            <v>1</v>
          </cell>
          <cell r="C271" t="str">
            <v>공격에 마비 효과를 부여합니다</v>
          </cell>
          <cell r="D271" t="str">
            <v>In progress of translating…(271)</v>
          </cell>
        </row>
        <row r="272">
          <cell r="A272" t="str">
            <v>LevelPackUIDesc_Hold</v>
          </cell>
          <cell r="B272">
            <v>1</v>
          </cell>
          <cell r="C272" t="str">
            <v>공격에 이동 불가 효과를 부여합니다</v>
          </cell>
          <cell r="D272" t="str">
            <v>In progress of translating…(272)</v>
          </cell>
        </row>
        <row r="273">
          <cell r="A273" t="str">
            <v>LevelPackUIDesc_Transport</v>
          </cell>
          <cell r="B273">
            <v>1</v>
          </cell>
          <cell r="C273" t="str">
            <v>공격에 몬스터 전이 효과를 부여합니다</v>
          </cell>
          <cell r="D273" t="str">
            <v>In progress of translating…(273)</v>
          </cell>
        </row>
        <row r="274">
          <cell r="A274" t="str">
            <v>LevelPackUIDesc_SummonShield</v>
          </cell>
          <cell r="B274">
            <v>1</v>
          </cell>
          <cell r="C274" t="str">
            <v>주기적으로 발사체를 막는 쉴드를 소환합니다</v>
          </cell>
          <cell r="D274" t="str">
            <v>In progress of translating…(274)</v>
          </cell>
        </row>
        <row r="275">
          <cell r="A275" t="str">
            <v>LevelPackUIDesc_HealSpOnAttack</v>
          </cell>
          <cell r="B275">
            <v>1</v>
          </cell>
          <cell r="C275" t="str">
            <v>몬스터 공격 시 확률로 궁극기 게이지를 획득합니다</v>
          </cell>
          <cell r="D275" t="str">
            <v>In progress of translating…(275)</v>
          </cell>
        </row>
        <row r="276">
          <cell r="A276" t="str">
            <v>LevelPackUIDesc_HealSpOnAttackBetter</v>
          </cell>
          <cell r="B276">
            <v>1</v>
          </cell>
          <cell r="C276" t="str">
            <v>몬스터 공격 시 더 높은 확률로 궁극기 게이지를 획득합니다</v>
          </cell>
          <cell r="D276" t="str">
            <v>In progress of translating…(276)</v>
          </cell>
        </row>
        <row r="277">
          <cell r="A277" t="str">
            <v>LevelPackUIDesc_PaybackSp</v>
          </cell>
          <cell r="B277">
            <v>1</v>
          </cell>
          <cell r="C277" t="str">
            <v>궁극기 사용 시 일부 궁극기 게이지를 돌려받습니다</v>
          </cell>
          <cell r="D277" t="str">
            <v>In progress of translating…(277)</v>
          </cell>
        </row>
        <row r="278">
          <cell r="A278" t="str">
            <v>Chapter1Name</v>
          </cell>
          <cell r="B278">
            <v>1</v>
          </cell>
          <cell r="C278" t="str">
            <v>드넓은 평야</v>
          </cell>
          <cell r="D278" t="str">
            <v>In progress of translating…(278)</v>
          </cell>
        </row>
        <row r="279">
          <cell r="A279" t="str">
            <v>Chapter2Name</v>
          </cell>
          <cell r="B279">
            <v>1</v>
          </cell>
          <cell r="C279" t="str">
            <v>드넓은 평야2</v>
          </cell>
          <cell r="D279" t="str">
            <v>In progress of translating…(279)</v>
          </cell>
        </row>
        <row r="280">
          <cell r="A280" t="str">
            <v>Chapter3Name</v>
          </cell>
          <cell r="B280">
            <v>1</v>
          </cell>
          <cell r="C280" t="str">
            <v>드넓은 평야3</v>
          </cell>
          <cell r="D280" t="str">
            <v>In progress of translating…(280)</v>
          </cell>
        </row>
        <row r="281">
          <cell r="A281" t="str">
            <v>Chapter4Name</v>
          </cell>
          <cell r="B281">
            <v>1</v>
          </cell>
          <cell r="C281" t="str">
            <v>드넓은 평야4</v>
          </cell>
          <cell r="D281" t="str">
            <v>In progress of translating…(281)</v>
          </cell>
        </row>
        <row r="282">
          <cell r="A282" t="str">
            <v>Chapter5Name</v>
          </cell>
          <cell r="B282">
            <v>1</v>
          </cell>
          <cell r="C282" t="str">
            <v>드넓은 평야5</v>
          </cell>
          <cell r="D282" t="str">
            <v>In progress of translating…(282)</v>
          </cell>
        </row>
        <row r="283">
          <cell r="A283" t="str">
            <v>Chapter6Name</v>
          </cell>
          <cell r="B283">
            <v>1</v>
          </cell>
          <cell r="C283" t="str">
            <v>드넓은 평야6</v>
          </cell>
          <cell r="D283" t="str">
            <v>In progress of translating…(283)</v>
          </cell>
        </row>
        <row r="284">
          <cell r="A284" t="str">
            <v>Chapter7Name</v>
          </cell>
          <cell r="B284">
            <v>1</v>
          </cell>
          <cell r="C284" t="str">
            <v>드넓은 평야7</v>
          </cell>
          <cell r="D284" t="str">
            <v>In progress of translating…(284)</v>
          </cell>
        </row>
        <row r="285">
          <cell r="A285" t="str">
            <v>Chapter8Name</v>
          </cell>
          <cell r="B285">
            <v>1</v>
          </cell>
          <cell r="C285" t="str">
            <v>드넓은 평야8</v>
          </cell>
          <cell r="D285" t="str">
            <v>In progress of translating…(285)</v>
          </cell>
        </row>
        <row r="286">
          <cell r="A286" t="str">
            <v>Chapter9Name</v>
          </cell>
          <cell r="B286">
            <v>1</v>
          </cell>
          <cell r="C286" t="str">
            <v>드넓은 평야9</v>
          </cell>
          <cell r="D286" t="str">
            <v>In progress of translating…(286)</v>
          </cell>
        </row>
        <row r="287">
          <cell r="A287" t="str">
            <v>Chapter10Name</v>
          </cell>
          <cell r="B287">
            <v>1</v>
          </cell>
          <cell r="C287" t="str">
            <v>드넓은 평야10</v>
          </cell>
          <cell r="D287" t="str">
            <v>In progress of translating…(287)</v>
          </cell>
        </row>
        <row r="288">
          <cell r="A288" t="str">
            <v>Chapter11Name</v>
          </cell>
          <cell r="B288">
            <v>1</v>
          </cell>
          <cell r="C288" t="str">
            <v>드넓은 평야11</v>
          </cell>
          <cell r="D288" t="str">
            <v>In progress of translating…(288)</v>
          </cell>
        </row>
        <row r="289">
          <cell r="A289" t="str">
            <v>Chapter12Name</v>
          </cell>
          <cell r="B289">
            <v>1</v>
          </cell>
          <cell r="C289" t="str">
            <v>드넓은 평야12</v>
          </cell>
          <cell r="D289" t="str">
            <v>In progress of translating…(289)</v>
          </cell>
        </row>
        <row r="290">
          <cell r="A290" t="str">
            <v>Chapter13Name</v>
          </cell>
          <cell r="B290">
            <v>1</v>
          </cell>
          <cell r="C290" t="str">
            <v>드넓은 평야13</v>
          </cell>
          <cell r="D290" t="str">
            <v>In progress of translating…(290)</v>
          </cell>
        </row>
        <row r="291">
          <cell r="A291" t="str">
            <v>Chapter14Name</v>
          </cell>
          <cell r="B291">
            <v>1</v>
          </cell>
          <cell r="C291" t="str">
            <v>드넓은 평야14</v>
          </cell>
          <cell r="D291" t="str">
            <v>In progress of translating…(291)</v>
          </cell>
        </row>
        <row r="292">
          <cell r="A292" t="str">
            <v>Chapter15Name</v>
          </cell>
          <cell r="B292">
            <v>1</v>
          </cell>
          <cell r="C292" t="str">
            <v>드넓은 평야15</v>
          </cell>
          <cell r="D292" t="str">
            <v>In progress of translating…(292)</v>
          </cell>
        </row>
        <row r="293">
          <cell r="A293" t="str">
            <v>Chapter16Name</v>
          </cell>
          <cell r="B293">
            <v>1</v>
          </cell>
          <cell r="C293" t="str">
            <v>드넓은 평야16</v>
          </cell>
          <cell r="D293" t="str">
            <v>In progress of translating…(293)</v>
          </cell>
        </row>
        <row r="294">
          <cell r="A294" t="str">
            <v>Chapter17Name</v>
          </cell>
          <cell r="B294">
            <v>1</v>
          </cell>
          <cell r="C294" t="str">
            <v>드넓은 평야17</v>
          </cell>
          <cell r="D294" t="str">
            <v>In progress of translating…(294)</v>
          </cell>
        </row>
        <row r="295">
          <cell r="A295" t="str">
            <v>Chapter18Name</v>
          </cell>
          <cell r="B295">
            <v>1</v>
          </cell>
          <cell r="C295" t="str">
            <v>드넓은 평야18</v>
          </cell>
          <cell r="D295" t="str">
            <v>In progress of translating…(295)</v>
          </cell>
        </row>
        <row r="296">
          <cell r="A296" t="str">
            <v>Chapter19Name</v>
          </cell>
          <cell r="B296">
            <v>1</v>
          </cell>
          <cell r="C296" t="str">
            <v>드넓은 평야19</v>
          </cell>
          <cell r="D296" t="str">
            <v>In progress of translating…(296)</v>
          </cell>
        </row>
        <row r="297">
          <cell r="A297" t="str">
            <v>Chapter20Name</v>
          </cell>
          <cell r="B297">
            <v>1</v>
          </cell>
          <cell r="C297" t="str">
            <v>드넓은 평야20</v>
          </cell>
          <cell r="D297" t="str">
            <v>In progress of translating…(297)</v>
          </cell>
        </row>
        <row r="298">
          <cell r="A298" t="str">
            <v>Chapter21Name</v>
          </cell>
          <cell r="B298">
            <v>1</v>
          </cell>
          <cell r="C298" t="str">
            <v>드넓은 평야21</v>
          </cell>
          <cell r="D298" t="str">
            <v>In progress of translating…(298)</v>
          </cell>
        </row>
        <row r="299">
          <cell r="A299" t="str">
            <v>Chapter22Name</v>
          </cell>
          <cell r="B299">
            <v>1</v>
          </cell>
          <cell r="C299" t="str">
            <v>드넓은 평야22</v>
          </cell>
          <cell r="D299" t="str">
            <v>In progress of translating…(299)</v>
          </cell>
        </row>
        <row r="300">
          <cell r="A300" t="str">
            <v>Chapter23Name</v>
          </cell>
          <cell r="B300">
            <v>1</v>
          </cell>
          <cell r="C300" t="str">
            <v>드넓은 평야23</v>
          </cell>
          <cell r="D300" t="str">
            <v>In progress of translating…(300)</v>
          </cell>
        </row>
        <row r="301">
          <cell r="A301" t="str">
            <v>Chapter24Name</v>
          </cell>
          <cell r="B301">
            <v>1</v>
          </cell>
          <cell r="C301" t="str">
            <v>드넓은 평야24</v>
          </cell>
          <cell r="D301" t="str">
            <v>In progress of translating…(301)</v>
          </cell>
        </row>
        <row r="302">
          <cell r="A302" t="str">
            <v>Chapter25Name</v>
          </cell>
          <cell r="B302">
            <v>1</v>
          </cell>
          <cell r="C302" t="str">
            <v>드넓은 평야25</v>
          </cell>
          <cell r="D302" t="str">
            <v>In progress of translating…(302)</v>
          </cell>
        </row>
        <row r="303">
          <cell r="A303" t="str">
            <v>Chapter26Name</v>
          </cell>
          <cell r="B303">
            <v>1</v>
          </cell>
          <cell r="C303" t="str">
            <v>드넓은 평야26</v>
          </cell>
          <cell r="D303" t="str">
            <v>In progress of translating…(303)</v>
          </cell>
        </row>
        <row r="304">
          <cell r="A304" t="str">
            <v>Chapter27Name</v>
          </cell>
          <cell r="B304">
            <v>1</v>
          </cell>
          <cell r="C304" t="str">
            <v>드넓은 평야27</v>
          </cell>
          <cell r="D304" t="str">
            <v>In progress of translating…(304)</v>
          </cell>
        </row>
        <row r="305">
          <cell r="A305" t="str">
            <v>Chapter28Name</v>
          </cell>
          <cell r="B305">
            <v>1</v>
          </cell>
          <cell r="C305" t="str">
            <v>드넓은 평야28</v>
          </cell>
          <cell r="D305" t="str">
            <v>In progress of translating…(305)</v>
          </cell>
        </row>
        <row r="306">
          <cell r="A306" t="str">
            <v>Chapter29Name</v>
          </cell>
          <cell r="B306">
            <v>1</v>
          </cell>
          <cell r="C306" t="str">
            <v>드넓은 평야29</v>
          </cell>
          <cell r="D306" t="str">
            <v>In progress of translating…(306)</v>
          </cell>
        </row>
        <row r="307">
          <cell r="A307" t="str">
            <v>Chapter1Desc</v>
          </cell>
          <cell r="B307">
            <v>1</v>
          </cell>
          <cell r="C307" t="str">
            <v>하얀 눈보라는 휘날리는 설원입니다. 래빗 무리가 몰려오고 있으니 조심하세요!</v>
          </cell>
          <cell r="D307" t="str">
            <v>In progress of translating…(307)</v>
          </cell>
        </row>
        <row r="308">
          <cell r="A308" t="str">
            <v>Chapter2Desc</v>
          </cell>
          <cell r="B308">
            <v>1</v>
          </cell>
          <cell r="C308" t="str">
            <v>챕터2 디스크립션 {0} 등을 이용해서 저지하세요.</v>
          </cell>
          <cell r="D308" t="str">
            <v>In progress of translating…(308)</v>
          </cell>
        </row>
        <row r="309">
          <cell r="A309" t="str">
            <v>Chapter3Desc</v>
          </cell>
          <cell r="B309">
            <v>1</v>
          </cell>
          <cell r="C309" t="str">
            <v>챕터3 디스크립션 {0} 등을 이용해서 저지하세요.</v>
          </cell>
          <cell r="D309" t="str">
            <v>In progress of translating…(309)</v>
          </cell>
        </row>
        <row r="310">
          <cell r="A310" t="str">
            <v>Chapter4Desc</v>
          </cell>
          <cell r="B310">
            <v>1</v>
          </cell>
          <cell r="C310" t="str">
            <v>챕터4 디스크립션 {0} 등을 이용해서 저지하세요.</v>
          </cell>
          <cell r="D310" t="str">
            <v>In progress of translating…(310)</v>
          </cell>
        </row>
        <row r="311">
          <cell r="A311" t="str">
            <v>Chapter5Desc</v>
          </cell>
          <cell r="B311">
            <v>1</v>
          </cell>
          <cell r="C311" t="str">
            <v>챕터5 디스크립션 {0} 등을 이용해서 저지하세요.</v>
          </cell>
          <cell r="D311" t="str">
            <v>In progress of translating…(311)</v>
          </cell>
        </row>
        <row r="312">
          <cell r="A312" t="str">
            <v>Chapter6Desc</v>
          </cell>
          <cell r="B312">
            <v>1</v>
          </cell>
          <cell r="C312" t="str">
            <v>챕터6 디스크립션 {0} 등을 이용해서 저지하세요.</v>
          </cell>
          <cell r="D312" t="str">
            <v>In progress of translating…(312)</v>
          </cell>
        </row>
        <row r="313">
          <cell r="A313" t="str">
            <v>Chapter7Desc</v>
          </cell>
          <cell r="B313">
            <v>1</v>
          </cell>
          <cell r="C313" t="str">
            <v>6개의 관문을 통과해야 합니다 래빗 무리가 몰려오고 있으니 {0} 등을 이용해서 저지하세요.</v>
          </cell>
          <cell r="D313" t="str">
            <v>In progress of translating…(313)</v>
          </cell>
        </row>
        <row r="314">
          <cell r="A314" t="str">
            <v>Chapter8Desc</v>
          </cell>
          <cell r="B314">
            <v>1</v>
          </cell>
          <cell r="C314" t="str">
            <v>챕터8 디스크립션 {0} 등을 이용해서 저지하세요.</v>
          </cell>
          <cell r="D314" t="str">
            <v>In progress of translating…(314)</v>
          </cell>
        </row>
        <row r="315">
          <cell r="A315" t="str">
            <v>Chapter9Desc</v>
          </cell>
          <cell r="B315">
            <v>1</v>
          </cell>
          <cell r="C315" t="str">
            <v>챕터9 디스크립션 {0} 등을 이용해서 저지하세요.</v>
          </cell>
          <cell r="D315" t="str">
            <v>In progress of translating…(315)</v>
          </cell>
        </row>
        <row r="316">
          <cell r="A316" t="str">
            <v>Chapter10Desc</v>
          </cell>
          <cell r="B316">
            <v>1</v>
          </cell>
          <cell r="C316" t="str">
            <v>챕터10 디스크립션 {0} 등을 이용해서 저지하세요.</v>
          </cell>
          <cell r="D316" t="str">
            <v>In progress of translating…(316)</v>
          </cell>
        </row>
        <row r="317">
          <cell r="A317" t="str">
            <v>Chapter11Desc</v>
          </cell>
          <cell r="B317">
            <v>1</v>
          </cell>
          <cell r="C317" t="str">
            <v>챕터11 디스크립션 {0} 등을 이용해서 저지하세요.</v>
          </cell>
          <cell r="D317" t="str">
            <v>In progress of translating…(317)</v>
          </cell>
        </row>
        <row r="318">
          <cell r="A318" t="str">
            <v>Chapter12Desc</v>
          </cell>
          <cell r="B318">
            <v>1</v>
          </cell>
          <cell r="C318" t="str">
            <v>챕터12 디스크립션 {0} 등을 이용해서 저지하세요.</v>
          </cell>
          <cell r="D318" t="str">
            <v>In progress of translating…(318)</v>
          </cell>
        </row>
        <row r="319">
          <cell r="A319" t="str">
            <v>Chapter13Desc</v>
          </cell>
          <cell r="B319">
            <v>1</v>
          </cell>
          <cell r="C319" t="str">
            <v>챕터13 디스크립션 {0} 등을 이용해서 저지하세요.</v>
          </cell>
          <cell r="D319" t="str">
            <v>In progress of translating…(319)</v>
          </cell>
        </row>
        <row r="320">
          <cell r="A320" t="str">
            <v>Chapter14Desc</v>
          </cell>
          <cell r="B320">
            <v>1</v>
          </cell>
          <cell r="C320" t="str">
            <v>챕터14 디스크립션 {0} 등을 이용해서 저지하세요.</v>
          </cell>
          <cell r="D320" t="str">
            <v>In progress of translating…(320)</v>
          </cell>
        </row>
        <row r="321">
          <cell r="A321" t="str">
            <v>Chapter15Desc</v>
          </cell>
          <cell r="B321">
            <v>1</v>
          </cell>
          <cell r="C321" t="str">
            <v>챕터15 디스크립션 {0} 등을 이용해서 저지하세요.</v>
          </cell>
          <cell r="D321" t="str">
            <v>In progress of translating…(321)</v>
          </cell>
        </row>
        <row r="322">
          <cell r="A322" t="str">
            <v>Chapter16Desc</v>
          </cell>
          <cell r="B322">
            <v>1</v>
          </cell>
          <cell r="C322" t="str">
            <v>챕터16 디스크립션 {0} 등을 이용해서 저지하세요.</v>
          </cell>
          <cell r="D322" t="str">
            <v>In progress of translating…(322)</v>
          </cell>
        </row>
        <row r="323">
          <cell r="A323" t="str">
            <v>Chapter17Desc</v>
          </cell>
          <cell r="B323">
            <v>1</v>
          </cell>
          <cell r="C323" t="str">
            <v>챕터17 디스크립션 {0} 등을 이용해서 저지하세요.</v>
          </cell>
          <cell r="D323" t="str">
            <v>In progress of translating…(323)</v>
          </cell>
        </row>
        <row r="324">
          <cell r="A324" t="str">
            <v>Chapter18Desc</v>
          </cell>
          <cell r="B324">
            <v>1</v>
          </cell>
          <cell r="C324" t="str">
            <v>챕터18 디스크립션 {0} 등을 이용해서 저지하세요.</v>
          </cell>
          <cell r="D324" t="str">
            <v>In progress of translating…(324)</v>
          </cell>
        </row>
        <row r="325">
          <cell r="A325" t="str">
            <v>Chapter19Desc</v>
          </cell>
          <cell r="B325">
            <v>1</v>
          </cell>
          <cell r="C325" t="str">
            <v>챕터19 디스크립션 {0} 등을 이용해서 저지하세요.</v>
          </cell>
          <cell r="D325" t="str">
            <v>In progress of translating…(325)</v>
          </cell>
        </row>
        <row r="326">
          <cell r="A326" t="str">
            <v>Chapter20Desc</v>
          </cell>
          <cell r="B326">
            <v>1</v>
          </cell>
          <cell r="C326" t="str">
            <v>챕터20 디스크립션 {0} 등을 이용해서 저지하세요.</v>
          </cell>
          <cell r="D326" t="str">
            <v>In progress of translating…(326)</v>
          </cell>
        </row>
        <row r="327">
          <cell r="A327" t="str">
            <v>Chapter21Desc</v>
          </cell>
          <cell r="B327">
            <v>1</v>
          </cell>
          <cell r="C327" t="str">
            <v>챕터21 디스크립션 {0} 등을 이용해서 저지하세요.</v>
          </cell>
          <cell r="D327" t="str">
            <v>In progress of translating…(327)</v>
          </cell>
        </row>
        <row r="328">
          <cell r="A328" t="str">
            <v>Chapter22Desc</v>
          </cell>
          <cell r="B328">
            <v>1</v>
          </cell>
          <cell r="C328" t="str">
            <v>챕터22 디스크립션 {0} 등을 이용해서 저지하세요.</v>
          </cell>
          <cell r="D328" t="str">
            <v>In progress of translating…(328)</v>
          </cell>
        </row>
        <row r="329">
          <cell r="A329" t="str">
            <v>Chapter23Desc</v>
          </cell>
          <cell r="B329">
            <v>1</v>
          </cell>
          <cell r="C329" t="str">
            <v>챕터23 디스크립션 {0} 등을 이용해서 저지하세요.</v>
          </cell>
          <cell r="D329" t="str">
            <v>In progress of translating…(329)</v>
          </cell>
        </row>
        <row r="330">
          <cell r="A330" t="str">
            <v>Chapter24Desc</v>
          </cell>
          <cell r="B330">
            <v>1</v>
          </cell>
          <cell r="C330" t="str">
            <v>챕터24 디스크립션 {0} 등을 이용해서 저지하세요.</v>
          </cell>
          <cell r="D330" t="str">
            <v>In progress of translating…(330)</v>
          </cell>
        </row>
        <row r="331">
          <cell r="A331" t="str">
            <v>Chapter25Desc</v>
          </cell>
          <cell r="B331">
            <v>1</v>
          </cell>
          <cell r="C331" t="str">
            <v>챕터25 디스크립션 {0} 등을 이용해서 저지하세요.</v>
          </cell>
          <cell r="D331" t="str">
            <v>In progress of translating…(331)</v>
          </cell>
        </row>
        <row r="332">
          <cell r="A332" t="str">
            <v>Chapter26Desc</v>
          </cell>
          <cell r="B332">
            <v>1</v>
          </cell>
          <cell r="C332" t="str">
            <v>챕터26 디스크립션 {0} 등을 이용해서 저지하세요.</v>
          </cell>
          <cell r="D332" t="str">
            <v>In progress of translating…(332)</v>
          </cell>
        </row>
        <row r="333">
          <cell r="A333" t="str">
            <v>Chapter27Desc</v>
          </cell>
          <cell r="B333">
            <v>1</v>
          </cell>
          <cell r="C333" t="str">
            <v>챕터27 디스크립션 {0} 등을 이용해서 저지하세요.</v>
          </cell>
          <cell r="D333" t="str">
            <v>In progress of translating…(333)</v>
          </cell>
        </row>
        <row r="334">
          <cell r="A334" t="str">
            <v>Chapter28Desc</v>
          </cell>
          <cell r="B334">
            <v>1</v>
          </cell>
          <cell r="C334" t="str">
            <v>챕터28 디스크립션 {0} 등을 이용해서 저지하세요.</v>
          </cell>
          <cell r="D334" t="str">
            <v>In progress of translating…(334)</v>
          </cell>
        </row>
        <row r="335">
          <cell r="A335" t="str">
            <v>Chapter29Desc</v>
          </cell>
          <cell r="B335">
            <v>1</v>
          </cell>
          <cell r="C335" t="str">
            <v>챕터29 디스크립션 {0} 등을 이용해서 저지하세요.</v>
          </cell>
          <cell r="D335" t="str">
            <v>In progress of translating…(335)</v>
          </cell>
        </row>
        <row r="336">
          <cell r="A336" t="str">
            <v>CharName_Ganfaul</v>
          </cell>
          <cell r="B336">
            <v>1</v>
          </cell>
          <cell r="C336" t="str">
            <v>간파울</v>
          </cell>
          <cell r="D336" t="str">
            <v>Ganfaul</v>
          </cell>
        </row>
        <row r="337">
          <cell r="A337" t="str">
            <v>CharDesc_Ganfaul</v>
          </cell>
          <cell r="B337">
            <v>1</v>
          </cell>
          <cell r="C337"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37" t="str">
            <v>In progress of translating…(337)</v>
          </cell>
        </row>
        <row r="338">
          <cell r="A338" t="str">
            <v>CharName_KeepSeries</v>
          </cell>
          <cell r="B338">
            <v>1</v>
          </cell>
          <cell r="C338" t="str">
            <v>킵시리즈</v>
          </cell>
          <cell r="D338" t="str">
            <v>KeepSeries</v>
          </cell>
        </row>
        <row r="339">
          <cell r="A339" t="str">
            <v>CharDesc_KeepSeries</v>
          </cell>
          <cell r="B339">
            <v>1</v>
          </cell>
          <cell r="C339" t="str">
            <v>아이돌을 꿈꾸던 소녀였는데 결류자가 세상을 멸망시키려 하면서 꿈이 사라져버렸다. 간파울 아저씨가 구조한 첫번째 생존자.
간파울 아저씨가 구해온 플라즈마탄이 장착된 총을 사용한다.</v>
          </cell>
          <cell r="D339" t="str">
            <v>In progress of translating…(339)</v>
          </cell>
        </row>
        <row r="340">
          <cell r="A340" t="str">
            <v>CharName_BigBatSuccubus</v>
          </cell>
          <cell r="B340">
            <v>1</v>
          </cell>
          <cell r="C340" t="str">
            <v>빅뱃서큐버스</v>
          </cell>
          <cell r="D340" t="str">
            <v>Succubus</v>
          </cell>
        </row>
        <row r="341">
          <cell r="A341" t="str">
            <v>CharDesc_BigBatSuccubus</v>
          </cell>
          <cell r="B341">
            <v>1</v>
          </cell>
          <cell r="C341" t="str">
            <v>빅뱃서큐버스의 설명 우다다다
연타 공격을 사용한다</v>
          </cell>
          <cell r="D341" t="str">
            <v>In progress of translating…(341)</v>
          </cell>
        </row>
        <row r="342">
          <cell r="A342" t="str">
            <v>CharName_Bei</v>
          </cell>
          <cell r="B342">
            <v>1</v>
          </cell>
          <cell r="C342" t="str">
            <v>베이</v>
          </cell>
          <cell r="D342" t="str">
            <v>Bei</v>
          </cell>
        </row>
        <row r="343">
          <cell r="A343" t="str">
            <v>CharDesc_Bei</v>
          </cell>
          <cell r="B343">
            <v>1</v>
          </cell>
          <cell r="C343" t="str">
            <v>베이의 설명 우다다다
장판 공격을 사용한다</v>
          </cell>
          <cell r="D343" t="str">
            <v>In progress of translating…(343)</v>
          </cell>
        </row>
        <row r="344">
          <cell r="A344" t="str">
            <v>CharName_JellyFishGirl</v>
          </cell>
          <cell r="B344">
            <v>1</v>
          </cell>
          <cell r="C344" t="str">
            <v>젤리피쉬걸</v>
          </cell>
          <cell r="D344" t="str">
            <v>JellyFIshGirl</v>
          </cell>
        </row>
        <row r="345">
          <cell r="A345" t="str">
            <v>CharDesc_JellyFishGirl</v>
          </cell>
          <cell r="B345">
            <v>1</v>
          </cell>
          <cell r="C345" t="str">
            <v>젤리피쉬걸의 설명 우다다다
곡사로 공격한다</v>
          </cell>
          <cell r="D345" t="str">
            <v>In progress of translating…(345)</v>
          </cell>
        </row>
        <row r="346">
          <cell r="A346" t="str">
            <v>CharName_EarthMage</v>
          </cell>
          <cell r="B346">
            <v>1</v>
          </cell>
          <cell r="C346" t="str">
            <v>어스메이지</v>
          </cell>
          <cell r="D346" t="str">
            <v>EarthMage</v>
          </cell>
        </row>
        <row r="347">
          <cell r="A347" t="str">
            <v>CharDesc_EarthMage</v>
          </cell>
          <cell r="B347">
            <v>1</v>
          </cell>
          <cell r="C347" t="str">
            <v>어스메이지의 설명 우다다다
적의 미스를 무마시키는 백발백중 캐릭터</v>
          </cell>
          <cell r="D347" t="str">
            <v>In progress of translating…(347)</v>
          </cell>
        </row>
        <row r="348">
          <cell r="A348" t="str">
            <v>CharName_DynaMob</v>
          </cell>
          <cell r="B348">
            <v>1</v>
          </cell>
          <cell r="C348" t="str">
            <v>다이나몹</v>
          </cell>
          <cell r="D348" t="str">
            <v>DynaMob</v>
          </cell>
        </row>
        <row r="349">
          <cell r="A349" t="str">
            <v>CharDesc_DynaMob</v>
          </cell>
          <cell r="B349">
            <v>1</v>
          </cell>
          <cell r="C349"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49" t="str">
            <v>In progress of translating…(349)</v>
          </cell>
        </row>
        <row r="350">
          <cell r="A350" t="str">
            <v>CharName_SciFiWarrior</v>
          </cell>
          <cell r="B350">
            <v>1</v>
          </cell>
          <cell r="C350" t="str">
            <v>SF워리어</v>
          </cell>
          <cell r="D350" t="str">
            <v>SFWarrior</v>
          </cell>
        </row>
        <row r="351">
          <cell r="A351" t="str">
            <v>CharDesc_SciFiWarrior</v>
          </cell>
          <cell r="B351">
            <v>1</v>
          </cell>
          <cell r="C351" t="str">
            <v>SF워리어의 설명 우다다다
멀티타겟 프리셋으로 공격한다</v>
          </cell>
          <cell r="D351" t="str">
            <v>In progress of translating…(351)</v>
          </cell>
        </row>
        <row r="352">
          <cell r="A352" t="str">
            <v>CharName_ChaosElemental</v>
          </cell>
          <cell r="B352">
            <v>1</v>
          </cell>
          <cell r="C352" t="str">
            <v>카오스엘리멘탈</v>
          </cell>
          <cell r="D352" t="str">
            <v>ChaosElemental</v>
          </cell>
        </row>
        <row r="353">
          <cell r="A353" t="str">
            <v>CharDesc_ChaosElemental</v>
          </cell>
          <cell r="B353">
            <v>1</v>
          </cell>
          <cell r="C353" t="str">
            <v>카오스엘리멘탈의 설명 우다다다
멀티타겟 프리셋으로 공격한다</v>
          </cell>
          <cell r="D353" t="str">
            <v>In progress of translating…(353)</v>
          </cell>
        </row>
        <row r="354">
          <cell r="A354" t="str">
            <v>CharName_SuperHero</v>
          </cell>
          <cell r="B354">
            <v>1</v>
          </cell>
          <cell r="C354" t="str">
            <v>슈퍼히어로</v>
          </cell>
          <cell r="D354" t="str">
            <v>SuperHero</v>
          </cell>
        </row>
        <row r="355">
          <cell r="A355" t="str">
            <v>CharDesc_SuperHero</v>
          </cell>
          <cell r="B355">
            <v>1</v>
          </cell>
          <cell r="C355" t="str">
            <v>슈퍼히어로의 설명 우다다다
멀티타겟 프리셋으로 공격한다</v>
          </cell>
          <cell r="D355" t="str">
            <v>In progress of translating…(355)</v>
          </cell>
        </row>
        <row r="356">
          <cell r="A356" t="str">
            <v>CharName_Meryl</v>
          </cell>
          <cell r="B356">
            <v>1</v>
          </cell>
          <cell r="C356" t="str">
            <v>메릴</v>
          </cell>
          <cell r="D356" t="str">
            <v>Meryl</v>
          </cell>
        </row>
        <row r="357">
          <cell r="A357" t="str">
            <v>CharDesc_Meryl</v>
          </cell>
          <cell r="B357">
            <v>1</v>
          </cell>
          <cell r="C357" t="str">
            <v>메릴의 설명 우다다다
멀티타겟 프리셋으로 공격한다</v>
          </cell>
          <cell r="D357" t="str">
            <v>In progress of translating…(357)</v>
          </cell>
        </row>
        <row r="358">
          <cell r="A358" t="str">
            <v>CharName_GreekWarrior</v>
          </cell>
          <cell r="B358">
            <v>1</v>
          </cell>
          <cell r="C358" t="str">
            <v>그릭워리어</v>
          </cell>
          <cell r="D358" t="str">
            <v>GreekWarrior</v>
          </cell>
        </row>
        <row r="359">
          <cell r="A359" t="str">
            <v>CharDesc_GreekWarrior</v>
          </cell>
          <cell r="B359">
            <v>1</v>
          </cell>
          <cell r="C359" t="str">
            <v>그릭워리어의 설명 우다다다
멀티타겟 프리셋으로 공격한다</v>
          </cell>
          <cell r="D359" t="str">
            <v>In progress of translating…(359)</v>
          </cell>
        </row>
        <row r="360">
          <cell r="A360" t="str">
            <v>CharName_Akai</v>
          </cell>
          <cell r="B360">
            <v>1</v>
          </cell>
          <cell r="C360" t="str">
            <v>아카이</v>
          </cell>
          <cell r="D360" t="str">
            <v>Akai</v>
          </cell>
        </row>
        <row r="361">
          <cell r="A361" t="str">
            <v>CharDesc_Akai</v>
          </cell>
          <cell r="B361">
            <v>1</v>
          </cell>
          <cell r="C361" t="str">
            <v>아카이의 설명 우다다다
멀티타겟 프리셋으로 공격한다</v>
          </cell>
          <cell r="D361" t="str">
            <v>In progress of translating…(361)</v>
          </cell>
        </row>
        <row r="362">
          <cell r="A362" t="str">
            <v>CharName_Yuka</v>
          </cell>
          <cell r="B362">
            <v>1</v>
          </cell>
          <cell r="C362" t="str">
            <v>유카</v>
          </cell>
          <cell r="D362" t="str">
            <v>Yuka</v>
          </cell>
        </row>
        <row r="363">
          <cell r="A363" t="str">
            <v>CharDesc_Yuka</v>
          </cell>
          <cell r="B363">
            <v>1</v>
          </cell>
          <cell r="C363" t="str">
            <v>유카의 설명 우다다다
멀티타겟 프리셋으로 공격한다</v>
          </cell>
          <cell r="D363" t="str">
            <v>In progress of translating…(363)</v>
          </cell>
        </row>
        <row r="364">
          <cell r="A364" t="str">
            <v>CharName_SteampunkRobot</v>
          </cell>
          <cell r="B364">
            <v>1</v>
          </cell>
          <cell r="C364" t="str">
            <v>스팀펑크로봇</v>
          </cell>
          <cell r="D364" t="str">
            <v>SteampunkRobot</v>
          </cell>
        </row>
        <row r="365">
          <cell r="A365" t="str">
            <v>CharDesc_SteampunkRobot</v>
          </cell>
          <cell r="B365">
            <v>1</v>
          </cell>
          <cell r="C365" t="str">
            <v>스팀펑크로봇의 설명 우다다다
멀티타겟 프리셋으로 공격한다</v>
          </cell>
          <cell r="D365" t="str">
            <v>In progress of translating…(365)</v>
          </cell>
        </row>
        <row r="366">
          <cell r="A366" t="str">
            <v>CharName_Kachujin</v>
          </cell>
          <cell r="B366">
            <v>1</v>
          </cell>
          <cell r="C366" t="str">
            <v>카츄진</v>
          </cell>
          <cell r="D366" t="str">
            <v>Kachujin</v>
          </cell>
        </row>
        <row r="367">
          <cell r="A367" t="str">
            <v>CharDesc_Kachujin</v>
          </cell>
          <cell r="B367">
            <v>1</v>
          </cell>
          <cell r="C367" t="str">
            <v>카츄진의 설명 우다다다
멀티타겟 프리셋으로 공격한다</v>
          </cell>
          <cell r="D367" t="str">
            <v>In progress of translating…(367)</v>
          </cell>
        </row>
        <row r="368">
          <cell r="A368" t="str">
            <v>CharName_Medea</v>
          </cell>
          <cell r="B368">
            <v>1</v>
          </cell>
          <cell r="C368" t="str">
            <v>메디아</v>
          </cell>
          <cell r="D368" t="str">
            <v>Medea</v>
          </cell>
        </row>
        <row r="369">
          <cell r="A369" t="str">
            <v>CharDesc_Medea</v>
          </cell>
          <cell r="B369">
            <v>1</v>
          </cell>
          <cell r="C369" t="str">
            <v>메디아의 설명 우다다다
멀티타겟 프리셋으로 공격한다</v>
          </cell>
          <cell r="D369" t="str">
            <v>In progress of translating…(369)</v>
          </cell>
        </row>
        <row r="370">
          <cell r="A370" t="str">
            <v>CharName_Lola</v>
          </cell>
          <cell r="B370">
            <v>1</v>
          </cell>
          <cell r="C370" t="str">
            <v>롤라</v>
          </cell>
          <cell r="D370" t="str">
            <v>Lola</v>
          </cell>
        </row>
        <row r="371">
          <cell r="A371" t="str">
            <v>CharDesc_Lola</v>
          </cell>
          <cell r="B371">
            <v>1</v>
          </cell>
          <cell r="C371" t="str">
            <v>롤라의 설명 우다다다
멀티타겟 프리셋으로 공격한다</v>
          </cell>
          <cell r="D371" t="str">
            <v>In progress of translating…(371)</v>
          </cell>
        </row>
        <row r="372">
          <cell r="A372" t="str">
            <v>CharName_RockElemental</v>
          </cell>
          <cell r="B372">
            <v>1</v>
          </cell>
          <cell r="C372" t="str">
            <v>바위엘리멘탈</v>
          </cell>
          <cell r="D372" t="str">
            <v>RockElemental</v>
          </cell>
        </row>
        <row r="373">
          <cell r="A373" t="str">
            <v>CharDesc_RockElemental</v>
          </cell>
          <cell r="B373">
            <v>1</v>
          </cell>
          <cell r="C373" t="str">
            <v>바위엘리멘탈의 설명 우다다다
멀티타겟 프리셋으로 공격한다</v>
          </cell>
          <cell r="D373" t="str">
            <v>In progress of translating…(373)</v>
          </cell>
        </row>
        <row r="374">
          <cell r="A374" t="str">
            <v>CharName_Soldier</v>
          </cell>
          <cell r="B374">
            <v>1</v>
          </cell>
          <cell r="C374" t="str">
            <v>솔져</v>
          </cell>
          <cell r="D374" t="str">
            <v>Soldier</v>
          </cell>
        </row>
        <row r="375">
          <cell r="A375" t="str">
            <v>CharDesc_Soldier</v>
          </cell>
          <cell r="B375">
            <v>1</v>
          </cell>
          <cell r="C375" t="str">
            <v>솔져의 설명 우다다다
멀티타겟 프리셋으로 공격한다</v>
          </cell>
          <cell r="D375" t="str">
            <v>In progress of translating…(375)</v>
          </cell>
        </row>
        <row r="376">
          <cell r="A376" t="str">
            <v>CharName_DualWarrior</v>
          </cell>
          <cell r="B376">
            <v>1</v>
          </cell>
          <cell r="C376" t="str">
            <v>듀얼워리어</v>
          </cell>
          <cell r="D376" t="str">
            <v>DualWarrior</v>
          </cell>
        </row>
        <row r="377">
          <cell r="A377" t="str">
            <v>CharDesc_DualWarrior</v>
          </cell>
          <cell r="B377">
            <v>1</v>
          </cell>
          <cell r="C377" t="str">
            <v>듀얼워리어의 설명 우다다다
멀티타겟 프리셋으로 공격한다</v>
          </cell>
          <cell r="D377" t="str">
            <v>In progress of translating…(377)</v>
          </cell>
        </row>
        <row r="378">
          <cell r="A378" t="str">
            <v>CharName_GloryArmor</v>
          </cell>
          <cell r="B378">
            <v>1</v>
          </cell>
          <cell r="C378" t="str">
            <v>글로리아머</v>
          </cell>
          <cell r="D378" t="str">
            <v>GloryArmor</v>
          </cell>
        </row>
        <row r="379">
          <cell r="A379" t="str">
            <v>CharDesc_GloryArmor</v>
          </cell>
          <cell r="B379">
            <v>1</v>
          </cell>
          <cell r="C379" t="str">
            <v>글로리아머의 설명 우다다다
멀티타겟 프리셋으로 공격한다</v>
          </cell>
          <cell r="D379" t="str">
            <v>In progress of translating…(379)</v>
          </cell>
        </row>
        <row r="380">
          <cell r="A380" t="str">
            <v>CharName_RpgKnight</v>
          </cell>
          <cell r="B380">
            <v>1</v>
          </cell>
          <cell r="C380" t="str">
            <v>RPG나이트</v>
          </cell>
          <cell r="D380" t="str">
            <v>RpgKnight</v>
          </cell>
        </row>
        <row r="381">
          <cell r="A381" t="str">
            <v>CharDesc_RpgKnight</v>
          </cell>
          <cell r="B381">
            <v>1</v>
          </cell>
          <cell r="C381" t="str">
            <v>RPG나이트의 설명 우다다다
멀티타겟 프리셋으로 공격한다</v>
          </cell>
          <cell r="D381" t="str">
            <v>In progress of translating…(381)</v>
          </cell>
        </row>
        <row r="382">
          <cell r="A382" t="str">
            <v>CharName_DemonHuntress</v>
          </cell>
          <cell r="B382">
            <v>1</v>
          </cell>
          <cell r="C382" t="str">
            <v>데몬헌트리스</v>
          </cell>
          <cell r="D382" t="str">
            <v>DemonHuntress</v>
          </cell>
        </row>
        <row r="383">
          <cell r="A383" t="str">
            <v>CharDesc_DemonHuntress</v>
          </cell>
          <cell r="B383">
            <v>1</v>
          </cell>
          <cell r="C383" t="str">
            <v>데몬헌트리스의 설명 우다다다
멀티타겟 프리셋으로 공격한다</v>
          </cell>
          <cell r="D383" t="str">
            <v>In progress of translating…(383)</v>
          </cell>
        </row>
        <row r="384">
          <cell r="A384" t="str">
            <v>CharName_MobileFemale</v>
          </cell>
          <cell r="B384">
            <v>1</v>
          </cell>
          <cell r="C384" t="str">
            <v>모바일피메일</v>
          </cell>
          <cell r="D384" t="str">
            <v>MobileFemale</v>
          </cell>
        </row>
        <row r="385">
          <cell r="A385" t="str">
            <v>CharDesc_MobileFemale</v>
          </cell>
          <cell r="B385">
            <v>1</v>
          </cell>
          <cell r="C385" t="str">
            <v>모바일피메일의 설명 우다다다
멀티타겟 프리셋으로 공격한다</v>
          </cell>
          <cell r="D385" t="str">
            <v>In progress of translating…(385)</v>
          </cell>
        </row>
        <row r="386">
          <cell r="A386" t="str">
            <v>CharName_CyborgCharacter</v>
          </cell>
          <cell r="B386">
            <v>1</v>
          </cell>
          <cell r="C386" t="str">
            <v>사이보그캐릭터</v>
          </cell>
          <cell r="D386" t="str">
            <v>CyborgCharacter</v>
          </cell>
        </row>
        <row r="387">
          <cell r="A387" t="str">
            <v>CharDesc_CyborgCharacter</v>
          </cell>
          <cell r="B387">
            <v>1</v>
          </cell>
          <cell r="C387" t="str">
            <v>사이보그캐릭터의 설명 우다다다
멀티타겟 프리셋으로 공격한다</v>
          </cell>
          <cell r="D387" t="str">
            <v>In progress of translating…(387)</v>
          </cell>
        </row>
        <row r="388">
          <cell r="A388" t="str">
            <v>CharName_SandWarrior</v>
          </cell>
          <cell r="B388">
            <v>1</v>
          </cell>
          <cell r="C388" t="str">
            <v>샌드워리어</v>
          </cell>
          <cell r="D388" t="str">
            <v>SandWarrior</v>
          </cell>
        </row>
        <row r="389">
          <cell r="A389" t="str">
            <v>CharDesc_SandWarrior</v>
          </cell>
          <cell r="B389">
            <v>1</v>
          </cell>
          <cell r="C389" t="str">
            <v>샌드워리어의 설명 우다다다
멀티타겟 프리셋으로 공격한다</v>
          </cell>
          <cell r="D389" t="str">
            <v>In progress of translating…(389)</v>
          </cell>
        </row>
        <row r="390">
          <cell r="A390" t="str">
            <v>CharName_BladeFanDancer</v>
          </cell>
          <cell r="B390">
            <v>1</v>
          </cell>
          <cell r="C390" t="str">
            <v>블레이드팬댄서</v>
          </cell>
          <cell r="D390" t="str">
            <v>BladeFanDancer</v>
          </cell>
        </row>
        <row r="391">
          <cell r="A391" t="str">
            <v>CharDesc_BladeFanDancer</v>
          </cell>
          <cell r="B391">
            <v>1</v>
          </cell>
          <cell r="C391" t="str">
            <v>블레이드팬댄서의 설명 우다다다
멀티타겟 프리셋으로 공격한다</v>
          </cell>
          <cell r="D391" t="str">
            <v>In progress of translating…(391)</v>
          </cell>
        </row>
        <row r="392">
          <cell r="A392" t="str">
            <v>CharName_Syria</v>
          </cell>
          <cell r="B392">
            <v>1</v>
          </cell>
          <cell r="C392" t="str">
            <v>시리아</v>
          </cell>
          <cell r="D392" t="str">
            <v>Syria</v>
          </cell>
        </row>
        <row r="393">
          <cell r="A393" t="str">
            <v>CharDesc_Syria</v>
          </cell>
          <cell r="B393">
            <v>1</v>
          </cell>
          <cell r="C393" t="str">
            <v>시리아의 설명 우다다다
멀티타겟 프리셋으로 공격한다</v>
          </cell>
          <cell r="D393" t="str">
            <v>In progress of translating…(393)</v>
          </cell>
        </row>
        <row r="394">
          <cell r="A394" t="str">
            <v>CharName_Linhi</v>
          </cell>
          <cell r="B394">
            <v>1</v>
          </cell>
          <cell r="C394" t="str">
            <v>린하이</v>
          </cell>
          <cell r="D394" t="str">
            <v>Linhi</v>
          </cell>
        </row>
        <row r="395">
          <cell r="A395" t="str">
            <v>CharDesc_Linhi</v>
          </cell>
          <cell r="B395">
            <v>1</v>
          </cell>
          <cell r="C395" t="str">
            <v>린하이의 설명 우다다다
멀티타겟 프리셋으로 공격한다</v>
          </cell>
          <cell r="D395" t="str">
            <v>In progress of translating…(395)</v>
          </cell>
        </row>
        <row r="396">
          <cell r="A396" t="str">
            <v>CharName_NecromancerFour</v>
          </cell>
          <cell r="B396">
            <v>1</v>
          </cell>
          <cell r="C396" t="str">
            <v>네크로맨서포</v>
          </cell>
          <cell r="D396" t="str">
            <v>NecromancerFour</v>
          </cell>
        </row>
        <row r="397">
          <cell r="A397" t="str">
            <v>CharDesc_NecromancerFour</v>
          </cell>
          <cell r="B397">
            <v>1</v>
          </cell>
          <cell r="C397" t="str">
            <v>네크로맨서포의 설명 우다다다
멀티타겟 프리셋으로 공격한다</v>
          </cell>
          <cell r="D397" t="str">
            <v>In progress of translating…(397)</v>
          </cell>
        </row>
        <row r="398">
          <cell r="A398" t="str">
            <v>CharName_GirlWarrior</v>
          </cell>
          <cell r="B398">
            <v>1</v>
          </cell>
          <cell r="C398" t="str">
            <v>걸워리어</v>
          </cell>
          <cell r="D398" t="str">
            <v>GirlWarrior</v>
          </cell>
        </row>
        <row r="399">
          <cell r="A399" t="str">
            <v>CharDesc_GirlWarrior</v>
          </cell>
          <cell r="B399">
            <v>1</v>
          </cell>
          <cell r="C399" t="str">
            <v>걸워리어의 설명 우다다다
멀티타겟 프리셋으로 공격한다</v>
          </cell>
          <cell r="D399" t="str">
            <v>In progress of translating…(399)</v>
          </cell>
        </row>
        <row r="400">
          <cell r="A400" t="str">
            <v>CharName_GirlArcher</v>
          </cell>
          <cell r="B400">
            <v>1</v>
          </cell>
          <cell r="C400" t="str">
            <v>걸아처</v>
          </cell>
          <cell r="D400" t="str">
            <v>GirlArcher</v>
          </cell>
        </row>
        <row r="401">
          <cell r="A401" t="str">
            <v>CharDesc_GirlArcher</v>
          </cell>
          <cell r="B401">
            <v>1</v>
          </cell>
          <cell r="C401" t="str">
            <v>걸아처의 설명 우다다다
멀티타겟 프리셋으로 공격한다</v>
          </cell>
          <cell r="D401" t="str">
            <v>In progress of translating…(401)</v>
          </cell>
        </row>
        <row r="402">
          <cell r="A402" t="str">
            <v>CharName_EnergyShieldRobot</v>
          </cell>
          <cell r="B402">
            <v>1</v>
          </cell>
          <cell r="C402" t="str">
            <v>에너지실드로봇</v>
          </cell>
          <cell r="D402" t="str">
            <v>EnergyShieldRobot</v>
          </cell>
        </row>
        <row r="403">
          <cell r="A403" t="str">
            <v>CharDesc_EnergyShieldRobot</v>
          </cell>
          <cell r="B403">
            <v>1</v>
          </cell>
          <cell r="C403" t="str">
            <v>에너지실드로봇의 설명 우다다다
멀티타겟 프리셋으로 공격한다</v>
          </cell>
          <cell r="D403" t="str">
            <v>In progress of translating…(403)</v>
          </cell>
        </row>
        <row r="404">
          <cell r="A404" t="str">
            <v>CharName_IceMagician</v>
          </cell>
          <cell r="B404">
            <v>1</v>
          </cell>
          <cell r="C404" t="str">
            <v>아이스매지션</v>
          </cell>
          <cell r="D404" t="str">
            <v>IceMagician</v>
          </cell>
        </row>
        <row r="405">
          <cell r="A405" t="str">
            <v>CharDesc_IceMagician</v>
          </cell>
          <cell r="B405">
            <v>1</v>
          </cell>
          <cell r="C405" t="str">
            <v>아이스매지션의 설명 우다다다
멀티타겟 프리셋으로 공격한다</v>
          </cell>
          <cell r="D405" t="str">
            <v>In progress of translating…(405)</v>
          </cell>
        </row>
        <row r="406">
          <cell r="A406" t="str">
            <v>CharName_AngelicWarrior</v>
          </cell>
          <cell r="B406">
            <v>1</v>
          </cell>
          <cell r="C406" t="str">
            <v>앤젤릭워리어</v>
          </cell>
          <cell r="D406" t="str">
            <v>AngelicWarrior</v>
          </cell>
        </row>
        <row r="407">
          <cell r="A407" t="str">
            <v>CharDesc_AngelicWarrior</v>
          </cell>
          <cell r="B407">
            <v>1</v>
          </cell>
          <cell r="C407" t="str">
            <v>앤젤릭워리어의 설명 우다다다
멀티타겟 프리셋으로 공격한다</v>
          </cell>
          <cell r="D407" t="str">
            <v>In progress of translating…(407)</v>
          </cell>
        </row>
        <row r="408">
          <cell r="A408" t="str">
            <v>BossName_SlimeRabbit</v>
          </cell>
          <cell r="B408">
            <v>1</v>
          </cell>
          <cell r="C408" t="str">
            <v>초록 토끼귀 슬라임</v>
          </cell>
          <cell r="D408" t="str">
            <v>Green Rabbit Slimes</v>
          </cell>
        </row>
        <row r="409">
          <cell r="A409" t="str">
            <v>BossName_SlimeRabbit_Red</v>
          </cell>
          <cell r="B409">
            <v>1</v>
          </cell>
          <cell r="C409" t="str">
            <v>붉은 토끼귀 슬라임</v>
          </cell>
          <cell r="D409" t="str">
            <v>Red Rabbit Slimes</v>
          </cell>
        </row>
        <row r="410">
          <cell r="A410" t="str">
            <v>BossName_TerribleStump_Purple</v>
          </cell>
          <cell r="B410">
            <v>1</v>
          </cell>
          <cell r="C410" t="str">
            <v>나무귀신</v>
          </cell>
          <cell r="D410" t="str">
            <v>Terrible Stump</v>
          </cell>
        </row>
        <row r="411">
          <cell r="A411" t="str">
            <v>BossName_PolygonalMetalon_Red</v>
          </cell>
          <cell r="B411">
            <v>1</v>
          </cell>
          <cell r="C411" t="str">
            <v>외뿔 풍뎅이</v>
          </cell>
          <cell r="D411" t="str">
            <v>In progress of translating…(411)</v>
          </cell>
        </row>
        <row r="412">
          <cell r="A412" t="str">
            <v>BossName_SpiritKing</v>
          </cell>
          <cell r="B412">
            <v>1</v>
          </cell>
          <cell r="C412" t="str">
            <v>스피릿 킹</v>
          </cell>
          <cell r="D412" t="str">
            <v>Spirit King</v>
          </cell>
        </row>
        <row r="413">
          <cell r="A413" t="str">
            <v>BossName_CuteUniq</v>
          </cell>
          <cell r="B413">
            <v>1</v>
          </cell>
          <cell r="C413" t="str">
            <v>유니콘</v>
          </cell>
          <cell r="D413" t="str">
            <v>In progress of translating…(413)</v>
          </cell>
        </row>
        <row r="414">
          <cell r="A414" t="str">
            <v>BossName_RobotSphere</v>
          </cell>
          <cell r="B414">
            <v>1</v>
          </cell>
          <cell r="C414" t="str">
            <v>로봇스피어 2체</v>
          </cell>
          <cell r="D414" t="str">
            <v>In progress of translating…(414)</v>
          </cell>
        </row>
        <row r="415">
          <cell r="A415" t="str">
            <v>BossName_CreatureStump_Brown</v>
          </cell>
          <cell r="B415">
            <v>1</v>
          </cell>
          <cell r="C415" t="str">
            <v>크리처스텀프브라운</v>
          </cell>
          <cell r="D415" t="str">
            <v>In progress of translating…(415)</v>
          </cell>
        </row>
        <row r="416">
          <cell r="A416" t="str">
            <v>BossName_RpgDemon_Violet</v>
          </cell>
          <cell r="B416">
            <v>1</v>
          </cell>
          <cell r="C416" t="str">
            <v>알피지데몬</v>
          </cell>
          <cell r="D416" t="str">
            <v>In progress of translating…(416)</v>
          </cell>
        </row>
        <row r="417">
          <cell r="A417" t="str">
            <v>BossName_BigBatCrab</v>
          </cell>
          <cell r="B417">
            <v>1</v>
          </cell>
          <cell r="C417" t="str">
            <v>빅뱃크랩</v>
          </cell>
          <cell r="D417" t="str">
            <v>In progress of translating…(417)</v>
          </cell>
        </row>
        <row r="418">
          <cell r="A418" t="str">
            <v>BossName_DemonBladeLord</v>
          </cell>
          <cell r="B418">
            <v>1</v>
          </cell>
          <cell r="C418" t="str">
            <v>데몬블레이드로드</v>
          </cell>
          <cell r="D418" t="str">
            <v>In progress of translating…(418)</v>
          </cell>
        </row>
        <row r="419">
          <cell r="A419" t="str">
            <v>BossName_FallenAngel</v>
          </cell>
          <cell r="B419">
            <v>1</v>
          </cell>
          <cell r="C419" t="str">
            <v>폴른 앤젤</v>
          </cell>
          <cell r="D419" t="str">
            <v>In progress of translating…(419)</v>
          </cell>
        </row>
        <row r="420">
          <cell r="A420" t="str">
            <v>BossName_LowPolyCyc</v>
          </cell>
          <cell r="B420">
            <v>1</v>
          </cell>
          <cell r="C420" t="str">
            <v>싸이클롭스</v>
          </cell>
          <cell r="D420" t="str">
            <v>In progress of translating…(420)</v>
          </cell>
        </row>
        <row r="421">
          <cell r="A421" t="str">
            <v>BossName_WarAssassin</v>
          </cell>
          <cell r="B421">
            <v>1</v>
          </cell>
          <cell r="C421" t="str">
            <v>워어쌔신 3인방</v>
          </cell>
          <cell r="D421" t="str">
            <v>In progress of translating…(421)</v>
          </cell>
        </row>
        <row r="422">
          <cell r="A422" t="str">
            <v>BossName_EvilLich</v>
          </cell>
          <cell r="B422">
            <v>1</v>
          </cell>
          <cell r="C422" t="str">
            <v>이블 리치왕</v>
          </cell>
          <cell r="D422" t="str">
            <v>In progress of translating…(422)</v>
          </cell>
        </row>
        <row r="423">
          <cell r="A423" t="str">
            <v>BossName_Zippermouth_Green</v>
          </cell>
          <cell r="B423">
            <v>1</v>
          </cell>
          <cell r="C423" t="str">
            <v>지퍼 마우스</v>
          </cell>
          <cell r="D423" t="str">
            <v>In progress of translating…(423)</v>
          </cell>
        </row>
        <row r="424">
          <cell r="A424" t="str">
            <v>BossName_OneEyedWizard_Blue</v>
          </cell>
          <cell r="B424">
            <v>1</v>
          </cell>
          <cell r="C424" t="str">
            <v>외눈 위저드</v>
          </cell>
          <cell r="D424" t="str">
            <v>In progress of translating…(424)</v>
          </cell>
        </row>
        <row r="425">
          <cell r="A425" t="str">
            <v>BossName_HeavyKnight_Yellow</v>
          </cell>
          <cell r="B425">
            <v>1</v>
          </cell>
          <cell r="C425" t="str">
            <v>헤비나이트</v>
          </cell>
          <cell r="D425" t="str">
            <v>In progress of translating…(425)</v>
          </cell>
        </row>
        <row r="426">
          <cell r="A426" t="str">
            <v>BossName_ElfMage</v>
          </cell>
          <cell r="B426">
            <v>1</v>
          </cell>
          <cell r="C426" t="str">
            <v>엘프 메이지</v>
          </cell>
          <cell r="D426" t="str">
            <v>In progress of translating…(426)</v>
          </cell>
        </row>
        <row r="427">
          <cell r="A427" t="str">
            <v>BossName_AngelStatue_Big</v>
          </cell>
          <cell r="B427">
            <v>1</v>
          </cell>
          <cell r="C427" t="str">
            <v>타락한 천사 석상</v>
          </cell>
          <cell r="D427" t="str">
            <v>In progress of translating…(427)</v>
          </cell>
        </row>
        <row r="428">
          <cell r="A428" t="str">
            <v>BossDesc_SlimeRabbit</v>
          </cell>
          <cell r="B428">
            <v>1</v>
          </cell>
          <cell r="C428" t="str">
            <v>친구들을 계속 불러내는 슬라임 무리입니다. 광역 공격을 할 수 있는 {0} 등 캐릭터를 사용하세요!</v>
          </cell>
          <cell r="D428" t="str">
            <v>In progress of translating…(428)</v>
          </cell>
        </row>
        <row r="429">
          <cell r="A429" t="str">
            <v>BossDesc_SlimeRabbit_Red</v>
          </cell>
          <cell r="B429">
            <v>1</v>
          </cell>
          <cell r="C429" t="str">
            <v>좀 더 공격적인 슬라임 무리입니다. 광역 공격을 할 수 있는 {0} 등 캐릭터를 사용하세요!</v>
          </cell>
          <cell r="D429" t="str">
            <v>In progress of translating…(429)</v>
          </cell>
        </row>
        <row r="430">
          <cell r="A430" t="str">
            <v>BossDesc_TerribleStump_Purple</v>
          </cell>
          <cell r="B430">
            <v>1</v>
          </cell>
          <cell r="C430" t="str">
            <v>화가 단단히 난 듯한 나무 귀신입니다. {0} 등 단일 개체에게 강한 캐릭터로 저지하세요!</v>
          </cell>
          <cell r="D430" t="str">
            <v>In progress of translating…(430)</v>
          </cell>
        </row>
        <row r="431">
          <cell r="A431" t="str">
            <v>BossDesc_PolygonalMetalon_Red</v>
          </cell>
          <cell r="B431">
            <v>1</v>
          </cell>
          <cell r="C431" t="str">
            <v>거대한 몸집의 풍뎅이네요. {0} 등 단일 개체에게 강한 캐릭터로 저지하세요!</v>
          </cell>
          <cell r="D431" t="str">
            <v>In progress of translating…(431)</v>
          </cell>
        </row>
        <row r="432">
          <cell r="A432" t="str">
            <v>BossDesc_SpiritKing</v>
          </cell>
          <cell r="B432">
            <v>1</v>
          </cell>
          <cell r="C432" t="str">
            <v>무시무시한 눈빛과 거대한 몸집을 가진 스피릿 킹입니다. {0} 등 큰 개체에게 공격할 수 있는 캐릭터를 써보세요!</v>
          </cell>
          <cell r="D432" t="str">
            <v>In progress of translating…(432)</v>
          </cell>
        </row>
        <row r="433">
          <cell r="A433" t="str">
            <v>BossDesc_CuteUniq</v>
          </cell>
          <cell r="B433">
            <v>1</v>
          </cell>
          <cell r="C433" t="str">
            <v>돌진하여 공격하는 강력한 몬스터예요. {0} 등 근거리에서 강한 캐릭터로 저지하세요!</v>
          </cell>
          <cell r="D433" t="str">
            <v>In progress of translating…(433)</v>
          </cell>
        </row>
        <row r="434">
          <cell r="A434" t="str">
            <v>BossDesc_RobotSphere</v>
          </cell>
          <cell r="B434">
            <v>1</v>
          </cell>
          <cell r="C434" t="str">
            <v>데굴데굴 굴러다니는 로봇이에요. {0} 등 근거리에서 강한 캐릭터를 써보세요!</v>
          </cell>
          <cell r="D434" t="str">
            <v>In progress of translating…(434)</v>
          </cell>
        </row>
        <row r="435">
          <cell r="A435" t="str">
            <v>BossDesc_CreatureStump_Brown</v>
          </cell>
          <cell r="B435">
            <v>1</v>
          </cell>
          <cell r="C435" t="str">
            <v>떼로 몰려오네요. {0} 등 광역 개체에게 강한 캐릭터로 저지하세요!</v>
          </cell>
          <cell r="D435" t="str">
            <v>In progress of translating…(435)</v>
          </cell>
        </row>
        <row r="436">
          <cell r="A436" t="str">
            <v>BossDesc_RpgDemon_Violet</v>
          </cell>
          <cell r="B436">
            <v>1</v>
          </cell>
          <cell r="C436" t="str">
            <v>단일 공격을 할 수 있는 {0} 등 캐릭터를 사용하세요!</v>
          </cell>
          <cell r="D436" t="str">
            <v>In progress of translating…(436)</v>
          </cell>
        </row>
        <row r="437">
          <cell r="A437" t="str">
            <v>BossDesc_BigBatCrab</v>
          </cell>
          <cell r="B437">
            <v>1</v>
          </cell>
          <cell r="C437" t="str">
            <v>단일 공격을 할 수 있는 {0} 등 캐릭터를 사용하세요!</v>
          </cell>
          <cell r="D437" t="str">
            <v>In progress of translating…(437)</v>
          </cell>
        </row>
        <row r="438">
          <cell r="A438" t="str">
            <v>BossDesc_DemonBladeLord</v>
          </cell>
          <cell r="B438">
            <v>1</v>
          </cell>
          <cell r="C438" t="str">
            <v>가만히 있을 때도 등 뒤의 마법 원형체가 공격을 하니 조심하세요! {0} 등 사거리를 유지할 수 있는 캐릭터를 쓰세요!</v>
          </cell>
          <cell r="D438" t="str">
            <v>In progress of translating…(438)</v>
          </cell>
        </row>
        <row r="439">
          <cell r="A439" t="str">
            <v>BossDesc_FallenAngel</v>
          </cell>
          <cell r="B439">
            <v>1</v>
          </cell>
          <cell r="C439" t="str">
            <v>단일 공격을 할 수 있는 {0} 등 캐릭터를 사용하세요!</v>
          </cell>
          <cell r="D439" t="str">
            <v>In progress of translating…(439)</v>
          </cell>
        </row>
        <row r="440">
          <cell r="A440" t="str">
            <v>BossDesc_LowPolyCyc</v>
          </cell>
          <cell r="B440">
            <v>1</v>
          </cell>
          <cell r="C440" t="str">
            <v>단일 공격을 할 수 있는 {0} 등 캐릭터를 사용하세요!</v>
          </cell>
          <cell r="D440" t="str">
            <v>In progress of translating…(440)</v>
          </cell>
        </row>
        <row r="441">
          <cell r="A441" t="str">
            <v>BossDesc_WarAssassin</v>
          </cell>
          <cell r="B441">
            <v>1</v>
          </cell>
          <cell r="C441" t="str">
            <v>등 뒤로 순간이동하여 암살하는 악명 높은 3인방입니다. {0} 등 근거리에서 강한 캐릭터로 저지하세요!</v>
          </cell>
          <cell r="D441" t="str">
            <v>In progress of translating…(441)</v>
          </cell>
        </row>
        <row r="442">
          <cell r="A442" t="str">
            <v>BossDesc_EvilLich</v>
          </cell>
          <cell r="B442">
            <v>1</v>
          </cell>
          <cell r="C442" t="str">
            <v>현혹하여 소환하는 스킬을 사용하는 리치왕입니다. {0} 등 다수 적에게 강한 캐릭터를 써보세요!</v>
          </cell>
          <cell r="D442" t="str">
            <v>In progress of translating…(442)</v>
          </cell>
        </row>
        <row r="443">
          <cell r="A443" t="str">
            <v>BossDesc_Zippermouth_Green</v>
          </cell>
          <cell r="B443">
            <v>1</v>
          </cell>
          <cell r="C443" t="str">
            <v>입에 지퍼가 달린 몬스터예요. 입을 열면 빙그르르 위험한 공격을 하니 조심하세요. {0} 등 근거리에서 강한 캐릭터를 사용하세요!</v>
          </cell>
          <cell r="D443" t="str">
            <v>In progress of translating…(443)</v>
          </cell>
        </row>
        <row r="444">
          <cell r="A444" t="str">
            <v>BossDesc_OneEyedWizard_Blue</v>
          </cell>
          <cell r="B444">
            <v>1</v>
          </cell>
          <cell r="C444" t="str">
            <v>신출귀몰 사라졌다 나타나네요. {0} 등 벽을 너머 공격할 수 있는 캐릭터로 상대하세요!</v>
          </cell>
          <cell r="D444" t="str">
            <v>In progress of translating…(444)</v>
          </cell>
        </row>
        <row r="445">
          <cell r="A445" t="str">
            <v>BossDesc_HeavyKnight_Yellow</v>
          </cell>
          <cell r="B445">
            <v>1</v>
          </cell>
          <cell r="C445" t="str">
            <v>왼손으로 찌르기, 오른손으로 철퇴 끝에서 마법을 발사하네요. 근거리에서 강한 {0} 등 캐릭터를 사용하세요!</v>
          </cell>
          <cell r="D445" t="str">
            <v>In progress of translating…(445)</v>
          </cell>
        </row>
        <row r="446">
          <cell r="A446" t="str">
            <v>BossDesc_ElfMage</v>
          </cell>
          <cell r="B446">
            <v>1</v>
          </cell>
          <cell r="C446" t="str">
            <v>엄청난 마법탄을 발사하는 적이에요 {0} 등 멀리서도 싸울 수 있는 캐릭터로 저지하세요!</v>
          </cell>
          <cell r="D446" t="str">
            <v>In progress of translating…(446)</v>
          </cell>
        </row>
        <row r="447">
          <cell r="A447" t="str">
            <v>BossDesc_AngelStatue_Big</v>
          </cell>
          <cell r="B447">
            <v>1</v>
          </cell>
          <cell r="C447" t="str">
            <v>적이 어마어마한 융단 폭격을 날리네요. {0} 등 벽을 너머 공격할 수 있는 캐릭터를 써보세요!</v>
          </cell>
          <cell r="D447" t="str">
            <v>In progress of translating…(447)</v>
          </cell>
        </row>
        <row r="448">
          <cell r="A448" t="str">
            <v>PenaltyUIName_One</v>
          </cell>
          <cell r="B448">
            <v>1</v>
          </cell>
          <cell r="C448" t="str">
            <v>&lt;color=#FF0000&gt;{0}&lt;/color&gt; 계열 캐릭터의 &lt;color=#FF0000&gt;대미지 피해 {1}배&lt;/color&gt;</v>
          </cell>
          <cell r="D448" t="str">
            <v>In progress of translating…(448)</v>
          </cell>
        </row>
        <row r="449">
          <cell r="A449" t="str">
            <v>PenaltyUIMind_One</v>
          </cell>
          <cell r="B449">
            <v>1</v>
          </cell>
          <cell r="C449" t="str">
            <v>던전의 으스스한 기운으로 &lt;color=#FF0000&gt;{0}&lt;/color&gt; 계열이 &lt;color=#FF0000&gt;더 많은 대미지&lt;/color&gt;를 입게 됩니다</v>
          </cell>
          <cell r="D449" t="str">
            <v>In progress of translating…(449)</v>
          </cell>
        </row>
        <row r="450">
          <cell r="A450" t="str">
            <v>PenaltyUIRepre_OneOfTwo</v>
          </cell>
          <cell r="B450">
            <v>1</v>
          </cell>
          <cell r="C450" t="str">
            <v>&lt;color=#FF0000&gt;{0}&lt;/color&gt; 또는 &lt;color=#FF0000&gt;{1}&lt;/color&gt; 계열 캐릭터의 &lt;color=#FF0000&gt;대미지 피해 {2}배&lt;/color&gt;</v>
          </cell>
          <cell r="D450" t="str">
            <v>In progress of translating…(450)</v>
          </cell>
        </row>
        <row r="451">
          <cell r="A451" t="str">
            <v>PenaltyUIName_Two</v>
          </cell>
          <cell r="B451">
            <v>1</v>
          </cell>
          <cell r="C451" t="str">
            <v>&lt;color=#FF0000&gt;{0}&lt;/color&gt;, &lt;color=#FF0000&gt;{1}&lt;/color&gt; 계열 캐릭터의 &lt;color=#FF0000&gt;대미지 피해 {2}배&lt;/color&gt;</v>
          </cell>
          <cell r="D451" t="str">
            <v>In progress of translating…(451)</v>
          </cell>
        </row>
        <row r="452">
          <cell r="A452" t="str">
            <v>PenaltyUIMind_Two</v>
          </cell>
          <cell r="B452">
            <v>1</v>
          </cell>
          <cell r="C452" t="str">
            <v>던전의 으스스한 기운으로 &lt;color=#FF0000&gt;{0}&lt;/color&gt;, &lt;color=#FF0000&gt;{1}&lt;/color&gt; 계열이 &lt;color=#FF0000&gt;더 많은 대미지&lt;/color&gt;를 입게 됩니다</v>
          </cell>
          <cell r="D452" t="str">
            <v>In progress of translating…(452)</v>
          </cell>
        </row>
        <row r="453">
          <cell r="A453" t="str">
            <v>PenaltyUIRepre_TwoOfFour</v>
          </cell>
          <cell r="B453">
            <v>1</v>
          </cell>
          <cell r="C453" t="str">
            <v>&lt;color=#FF0000&gt;{0}&lt;/color&gt;, &lt;color=#FF0000&gt;{1}&lt;/color&gt;, &lt;color=#FF0000&gt;{2}&lt;/color&gt;, &lt;color=#FF0000&gt;{3}&lt;/color&gt; 계열 중 &lt;color=#FF0000&gt;{4} 계열&lt;/color&gt; 캐릭터의 &lt;color=#FF0000&gt;대미지 피해 {5}배&lt;/color&gt;</v>
          </cell>
          <cell r="D453" t="str">
            <v>In progress of translating…(453)</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tabSelected="1" workbookViewId="0">
      <selection activeCell="I2" sqref="I2"/>
    </sheetView>
    <sheetView tabSelected="1" workbookViewId="1"/>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9.875" hidden="1" customWidth="1" outlineLevel="1"/>
    <col min="10" max="14" width="8.625" hidden="1" customWidth="1" outlineLevel="1"/>
    <col min="15" max="15" width="9" collapsed="1"/>
    <col min="16" max="16" width="16" hidden="1" customWidth="1" outlineLevel="1"/>
    <col min="17" max="17" width="9" collapsed="1"/>
    <col min="18" max="18" width="16" hidden="1" customWidth="1" outlineLevel="1"/>
    <col min="19" max="19" width="9" hidden="1" customWidth="1" outlineLevel="1"/>
    <col min="20" max="20" width="9" collapsed="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1</v>
      </c>
      <c r="B2">
        <v>50</v>
      </c>
      <c r="C2">
        <v>1</v>
      </c>
      <c r="D2">
        <f t="shared" ref="D2:D4" si="0">C2+2</f>
        <v>3</v>
      </c>
      <c r="E2" t="s">
        <v>160</v>
      </c>
      <c r="F2" t="str">
        <f>IF(ISBLANK(E2),"",
IFERROR(VLOOKUP(E2,[1]StringTable!$1:$1048576,MATCH([1]StringTable!$B$1,[1]StringTable!$1:$1,0),0),
IFERROR(VLOOKUP(E2,[1]InApkStringTable!$1:$1048576,MATCH([1]InApkStringTable!$B$1,[1]InApkStringTable!$1:$1,0),0),
"스트링없음")))</f>
        <v>드넓은 평야</v>
      </c>
      <c r="G2" t="s">
        <v>102</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f>[2]PowerLevelTable!$C$3*P2</f>
        <v>180</v>
      </c>
      <c r="J2">
        <f>[2]PowerLevelTable!$B$3/P5</f>
        <v>75</v>
      </c>
      <c r="M2">
        <f>IF(ISBLANK(K2),I2,K2)</f>
        <v>180</v>
      </c>
      <c r="N2">
        <f t="shared" ref="N2:N30" si="1">IF(ISBLANK(L2),J2,L2)</f>
        <v>75</v>
      </c>
      <c r="P2">
        <v>1.2</v>
      </c>
      <c r="R2" t="s">
        <v>226</v>
      </c>
      <c r="S2">
        <v>0</v>
      </c>
    </row>
    <row r="3" spans="1:19" x14ac:dyDescent="0.3">
      <c r="A3">
        <v>2</v>
      </c>
      <c r="B3">
        <v>50</v>
      </c>
      <c r="C3">
        <v>1</v>
      </c>
      <c r="D3">
        <f t="shared" si="0"/>
        <v>3</v>
      </c>
      <c r="E3" t="s">
        <v>161</v>
      </c>
      <c r="F3" t="str">
        <f>IF(ISBLANK(E3),"",
IFERROR(VLOOKUP(E3,[1]StringTable!$1:$1048576,MATCH([1]StringTable!$B$1,[1]StringTable!$1:$1,0),0),
IFERROR(VLOOKUP(E3,[1]InApkStringTable!$1:$1048576,MATCH([1]InApkStringTable!$B$1,[1]InApkStringTable!$1:$1,0),0),
"스트링없음")))</f>
        <v>드넓은 평야2</v>
      </c>
      <c r="G3" t="s">
        <v>103</v>
      </c>
      <c r="H3" t="str">
        <f>IF(ISBLANK(G3),"",
IFERROR(VLOOKUP(G3,[1]StringTable!$1:$1048576,MATCH([1]StringTable!$B$1,[1]StringTable!$1:$1,0),0),
IFERROR(VLOOKUP(G3,[1]InApkStringTable!$1:$1048576,MATCH([1]InApkStringTable!$B$1,[1]InApkStringTable!$1:$1,0),0),
"스트링없음")))</f>
        <v>챕터2 디스크립션 {0} 등을 이용해서 저지하세요.</v>
      </c>
      <c r="I3">
        <f>M2*$P$20</f>
        <v>270</v>
      </c>
      <c r="J3">
        <f>N2*$P$20</f>
        <v>112.5</v>
      </c>
      <c r="M3">
        <f t="shared" ref="M3:M30" si="2">IF(ISBLANK(K3),I3,K3)</f>
        <v>270</v>
      </c>
      <c r="N3">
        <f t="shared" si="1"/>
        <v>112.5</v>
      </c>
      <c r="R3" t="s">
        <v>228</v>
      </c>
      <c r="S3">
        <v>1</v>
      </c>
    </row>
    <row r="4" spans="1:19" x14ac:dyDescent="0.3">
      <c r="A4">
        <v>3</v>
      </c>
      <c r="B4">
        <v>50</v>
      </c>
      <c r="C4">
        <v>2</v>
      </c>
      <c r="D4">
        <f t="shared" si="0"/>
        <v>4</v>
      </c>
      <c r="E4" t="s">
        <v>162</v>
      </c>
      <c r="F4" t="str">
        <f>IF(ISBLANK(E4),"",
IFERROR(VLOOKUP(E4,[1]StringTable!$1:$1048576,MATCH([1]StringTable!$B$1,[1]StringTable!$1:$1,0),0),
IFERROR(VLOOKUP(E4,[1]InApkStringTable!$1:$1048576,MATCH([1]InApkStringTable!$B$1,[1]InApkStringTable!$1:$1,0),0),
"스트링없음")))</f>
        <v>드넓은 평야3</v>
      </c>
      <c r="G4" t="s">
        <v>104</v>
      </c>
      <c r="H4" t="str">
        <f>IF(ISBLANK(G4),"",
IFERROR(VLOOKUP(G4,[1]StringTable!$1:$1048576,MATCH([1]StringTable!$B$1,[1]StringTable!$1:$1,0),0),
IFERROR(VLOOKUP(G4,[1]InApkStringTable!$1:$1048576,MATCH([1]InApkStringTable!$B$1,[1]InApkStringTable!$1:$1,0),0),
"스트링없음")))</f>
        <v>챕터3 디스크립션 {0} 등을 이용해서 저지하세요.</v>
      </c>
      <c r="I4">
        <f t="shared" ref="I4:I30" si="3">M3*$P$20</f>
        <v>405</v>
      </c>
      <c r="J4">
        <f t="shared" ref="J4:J30" si="4">N3*$P$20</f>
        <v>168.75</v>
      </c>
      <c r="M4">
        <f t="shared" si="2"/>
        <v>405</v>
      </c>
      <c r="N4">
        <f t="shared" si="1"/>
        <v>168.75</v>
      </c>
      <c r="P4" t="s">
        <v>215</v>
      </c>
      <c r="R4" t="s">
        <v>229</v>
      </c>
      <c r="S4">
        <v>1</v>
      </c>
    </row>
    <row r="5" spans="1:19" x14ac:dyDescent="0.3">
      <c r="A5">
        <v>4</v>
      </c>
      <c r="B5">
        <v>50</v>
      </c>
      <c r="C5">
        <v>2</v>
      </c>
      <c r="D5">
        <f t="shared" ref="D5:D7" si="5">C5+3</f>
        <v>5</v>
      </c>
      <c r="E5" t="s">
        <v>163</v>
      </c>
      <c r="F5" t="str">
        <f>IF(ISBLANK(E5),"",
IFERROR(VLOOKUP(E5,[1]StringTable!$1:$1048576,MATCH([1]StringTable!$B$1,[1]StringTable!$1:$1,0),0),
IFERROR(VLOOKUP(E5,[1]InApkStringTable!$1:$1048576,MATCH([1]InApkStringTable!$B$1,[1]InApkStringTable!$1:$1,0),0),
"스트링없음")))</f>
        <v>드넓은 평야4</v>
      </c>
      <c r="G5" t="s">
        <v>105</v>
      </c>
      <c r="H5" t="str">
        <f>IF(ISBLANK(G5),"",
IFERROR(VLOOKUP(G5,[1]StringTable!$1:$1048576,MATCH([1]StringTable!$B$1,[1]StringTable!$1:$1,0),0),
IFERROR(VLOOKUP(G5,[1]InApkStringTable!$1:$1048576,MATCH([1]InApkStringTable!$B$1,[1]InApkStringTable!$1:$1,0),0),
"스트링없음")))</f>
        <v>챕터4 디스크립션 {0} 등을 이용해서 저지하세요.</v>
      </c>
      <c r="I5">
        <f t="shared" si="3"/>
        <v>607.5</v>
      </c>
      <c r="J5">
        <f t="shared" si="4"/>
        <v>253.125</v>
      </c>
      <c r="M5">
        <f t="shared" si="2"/>
        <v>607.5</v>
      </c>
      <c r="N5">
        <f t="shared" si="1"/>
        <v>253.125</v>
      </c>
      <c r="P5">
        <v>8</v>
      </c>
      <c r="R5" t="s">
        <v>230</v>
      </c>
      <c r="S5">
        <v>0.2</v>
      </c>
    </row>
    <row r="6" spans="1:19" x14ac:dyDescent="0.3">
      <c r="A6">
        <v>5</v>
      </c>
      <c r="B6">
        <v>50</v>
      </c>
      <c r="C6">
        <v>3</v>
      </c>
      <c r="D6">
        <f t="shared" si="5"/>
        <v>6</v>
      </c>
      <c r="E6" t="s">
        <v>164</v>
      </c>
      <c r="F6" t="str">
        <f>IF(ISBLANK(E6),"",
IFERROR(VLOOKUP(E6,[1]StringTable!$1:$1048576,MATCH([1]StringTable!$B$1,[1]StringTable!$1:$1,0),0),
IFERROR(VLOOKUP(E6,[1]InApkStringTable!$1:$1048576,MATCH([1]InApkStringTable!$B$1,[1]InApkStringTable!$1:$1,0),0),
"스트링없음")))</f>
        <v>드넓은 평야5</v>
      </c>
      <c r="G6" t="s">
        <v>106</v>
      </c>
      <c r="H6" t="str">
        <f>IF(ISBLANK(G6),"",
IFERROR(VLOOKUP(G6,[1]StringTable!$1:$1048576,MATCH([1]StringTable!$B$1,[1]StringTable!$1:$1,0),0),
IFERROR(VLOOKUP(G6,[1]InApkStringTable!$1:$1048576,MATCH([1]InApkStringTable!$B$1,[1]InApkStringTable!$1:$1,0),0),
"스트링없음")))</f>
        <v>챕터5 디스크립션 {0} 등을 이용해서 저지하세요.</v>
      </c>
      <c r="I6">
        <f t="shared" si="3"/>
        <v>911.25</v>
      </c>
      <c r="J6">
        <f t="shared" si="4"/>
        <v>379.6875</v>
      </c>
      <c r="M6">
        <f t="shared" si="2"/>
        <v>911.25</v>
      </c>
      <c r="N6">
        <f t="shared" si="1"/>
        <v>379.6875</v>
      </c>
      <c r="R6" t="s">
        <v>231</v>
      </c>
      <c r="S6">
        <v>7.4999999999999997E-2</v>
      </c>
    </row>
    <row r="7" spans="1:19" x14ac:dyDescent="0.3">
      <c r="A7">
        <v>6</v>
      </c>
      <c r="B7">
        <v>50</v>
      </c>
      <c r="C7">
        <v>3</v>
      </c>
      <c r="D7">
        <f t="shared" si="5"/>
        <v>6</v>
      </c>
      <c r="E7" t="s">
        <v>165</v>
      </c>
      <c r="F7" t="str">
        <f>IF(ISBLANK(E7),"",
IFERROR(VLOOKUP(E7,[1]StringTable!$1:$1048576,MATCH([1]StringTable!$B$1,[1]StringTable!$1:$1,0),0),
IFERROR(VLOOKUP(E7,[1]InApkStringTable!$1:$1048576,MATCH([1]InApkStringTable!$B$1,[1]InApkStringTable!$1:$1,0),0),
"스트링없음")))</f>
        <v>드넓은 평야6</v>
      </c>
      <c r="G7" t="s">
        <v>107</v>
      </c>
      <c r="H7" t="str">
        <f>IF(ISBLANK(G7),"",
IFERROR(VLOOKUP(G7,[1]StringTable!$1:$1048576,MATCH([1]StringTable!$B$1,[1]StringTable!$1:$1,0),0),
IFERROR(VLOOKUP(G7,[1]InApkStringTable!$1:$1048576,MATCH([1]InApkStringTable!$B$1,[1]InApkStringTable!$1:$1,0),0),
"스트링없음")))</f>
        <v>챕터6 디스크립션 {0} 등을 이용해서 저지하세요.</v>
      </c>
      <c r="I7">
        <f t="shared" si="3"/>
        <v>1366.875</v>
      </c>
      <c r="J7">
        <f t="shared" si="4"/>
        <v>569.53125</v>
      </c>
      <c r="M7">
        <f t="shared" si="2"/>
        <v>1366.875</v>
      </c>
      <c r="N7">
        <f t="shared" si="1"/>
        <v>569.53125</v>
      </c>
      <c r="P7" t="s">
        <v>216</v>
      </c>
    </row>
    <row r="8" spans="1:19" x14ac:dyDescent="0.3">
      <c r="A8">
        <v>7</v>
      </c>
      <c r="B8">
        <v>6</v>
      </c>
      <c r="C8">
        <v>4</v>
      </c>
      <c r="D8">
        <f t="shared" ref="D8:D9" si="6">C8+4</f>
        <v>8</v>
      </c>
      <c r="E8" t="s">
        <v>166</v>
      </c>
      <c r="F8" t="str">
        <f>IF(ISBLANK(E8),"",
IFERROR(VLOOKUP(E8,[1]StringTable!$1:$1048576,MATCH([1]StringTable!$B$1,[1]StringTable!$1:$1,0),0),
IFERROR(VLOOKUP(E8,[1]InApkStringTable!$1:$1048576,MATCH([1]InApkStringTable!$B$1,[1]InApkStringTable!$1:$1,0),0),
"스트링없음")))</f>
        <v>드넓은 평야7</v>
      </c>
      <c r="G8" t="s">
        <v>108</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f t="shared" si="3"/>
        <v>2050.3125</v>
      </c>
      <c r="J8">
        <f t="shared" si="4"/>
        <v>854.296875</v>
      </c>
      <c r="M8">
        <f t="shared" si="2"/>
        <v>2050.3125</v>
      </c>
      <c r="N8">
        <f t="shared" si="1"/>
        <v>854.296875</v>
      </c>
      <c r="P8">
        <f>1/P5</f>
        <v>0.125</v>
      </c>
      <c r="R8" t="s">
        <v>234</v>
      </c>
      <c r="S8">
        <v>0</v>
      </c>
    </row>
    <row r="9" spans="1:19" x14ac:dyDescent="0.3">
      <c r="A9">
        <v>8</v>
      </c>
      <c r="B9">
        <v>50</v>
      </c>
      <c r="C9">
        <v>4</v>
      </c>
      <c r="D9">
        <f t="shared" si="6"/>
        <v>8</v>
      </c>
      <c r="E9" t="s">
        <v>167</v>
      </c>
      <c r="F9" t="str">
        <f>IF(ISBLANK(E9),"",
IFERROR(VLOOKUP(E9,[1]StringTable!$1:$1048576,MATCH([1]StringTable!$B$1,[1]StringTable!$1:$1,0),0),
IFERROR(VLOOKUP(E9,[1]InApkStringTable!$1:$1048576,MATCH([1]InApkStringTable!$B$1,[1]InApkStringTable!$1:$1,0),0),
"스트링없음")))</f>
        <v>드넓은 평야8</v>
      </c>
      <c r="G9" t="s">
        <v>109</v>
      </c>
      <c r="H9" t="str">
        <f>IF(ISBLANK(G9),"",
IFERROR(VLOOKUP(G9,[1]StringTable!$1:$1048576,MATCH([1]StringTable!$B$1,[1]StringTable!$1:$1,0),0),
IFERROR(VLOOKUP(G9,[1]InApkStringTable!$1:$1048576,MATCH([1]InApkStringTable!$B$1,[1]InApkStringTable!$1:$1,0),0),
"스트링없음")))</f>
        <v>챕터8 디스크립션 {0} 등을 이용해서 저지하세요.</v>
      </c>
      <c r="I9">
        <f t="shared" si="3"/>
        <v>3075.46875</v>
      </c>
      <c r="J9">
        <f t="shared" si="4"/>
        <v>1281.4453125</v>
      </c>
      <c r="M9">
        <f t="shared" si="2"/>
        <v>3075.46875</v>
      </c>
      <c r="N9">
        <f t="shared" si="1"/>
        <v>1281.4453125</v>
      </c>
      <c r="R9" t="s">
        <v>235</v>
      </c>
      <c r="S9">
        <v>-1</v>
      </c>
    </row>
    <row r="10" spans="1:19" x14ac:dyDescent="0.3">
      <c r="A10">
        <v>9</v>
      </c>
      <c r="B10">
        <v>50</v>
      </c>
      <c r="C10">
        <v>4</v>
      </c>
      <c r="D10">
        <f t="shared" ref="D10:D11" si="7">C10+5</f>
        <v>9</v>
      </c>
      <c r="E10" t="s">
        <v>168</v>
      </c>
      <c r="F10" t="str">
        <f>IF(ISBLANK(E10),"",
IFERROR(VLOOKUP(E10,[1]StringTable!$1:$1048576,MATCH([1]StringTable!$B$1,[1]StringTable!$1:$1,0),0),
IFERROR(VLOOKUP(E10,[1]InApkStringTable!$1:$1048576,MATCH([1]InApkStringTable!$B$1,[1]InApkStringTable!$1:$1,0),0),
"스트링없음")))</f>
        <v>드넓은 평야9</v>
      </c>
      <c r="G10" t="s">
        <v>110</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f t="shared" si="3"/>
        <v>4613.203125</v>
      </c>
      <c r="J10">
        <f t="shared" si="4"/>
        <v>1922.16796875</v>
      </c>
      <c r="M10">
        <f t="shared" si="2"/>
        <v>4613.203125</v>
      </c>
      <c r="N10">
        <f t="shared" si="1"/>
        <v>1922.16796875</v>
      </c>
      <c r="P10" t="s">
        <v>220</v>
      </c>
      <c r="R10" t="s">
        <v>238</v>
      </c>
      <c r="S10">
        <v>1</v>
      </c>
    </row>
    <row r="11" spans="1:19" x14ac:dyDescent="0.3">
      <c r="A11">
        <v>10</v>
      </c>
      <c r="B11">
        <v>50</v>
      </c>
      <c r="C11">
        <v>5</v>
      </c>
      <c r="D11">
        <f t="shared" si="7"/>
        <v>10</v>
      </c>
      <c r="E11" t="s">
        <v>169</v>
      </c>
      <c r="F11" t="str">
        <f>IF(ISBLANK(E11),"",
IFERROR(VLOOKUP(E11,[1]StringTable!$1:$1048576,MATCH([1]StringTable!$B$1,[1]StringTable!$1:$1,0),0),
IFERROR(VLOOKUP(E11,[1]InApkStringTable!$1:$1048576,MATCH([1]InApkStringTable!$B$1,[1]InApkStringTable!$1:$1,0),0),
"스트링없음")))</f>
        <v>드넓은 평야10</v>
      </c>
      <c r="G11" t="s">
        <v>111</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f t="shared" si="3"/>
        <v>6919.8046875</v>
      </c>
      <c r="J11">
        <f t="shared" si="4"/>
        <v>2883.251953125</v>
      </c>
      <c r="M11">
        <f t="shared" si="2"/>
        <v>6919.8046875</v>
      </c>
      <c r="N11">
        <f t="shared" si="1"/>
        <v>2883.251953125</v>
      </c>
      <c r="P11">
        <v>1</v>
      </c>
      <c r="R11" t="s">
        <v>239</v>
      </c>
      <c r="S11">
        <v>1</v>
      </c>
    </row>
    <row r="12" spans="1:19" x14ac:dyDescent="0.3">
      <c r="A12">
        <v>11</v>
      </c>
      <c r="B12">
        <v>50</v>
      </c>
      <c r="C12">
        <v>5</v>
      </c>
      <c r="D12">
        <f t="shared" ref="D12:D13" si="8">C12+6</f>
        <v>11</v>
      </c>
      <c r="E12" t="s">
        <v>170</v>
      </c>
      <c r="F12" t="str">
        <f>IF(ISBLANK(E12),"",
IFERROR(VLOOKUP(E12,[1]StringTable!$1:$1048576,MATCH([1]StringTable!$B$1,[1]StringTable!$1:$1,0),0),
IFERROR(VLOOKUP(E12,[1]InApkStringTable!$1:$1048576,MATCH([1]InApkStringTable!$B$1,[1]InApkStringTable!$1:$1,0),0),
"스트링없음")))</f>
        <v>드넓은 평야11</v>
      </c>
      <c r="G12" t="s">
        <v>112</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f t="shared" si="3"/>
        <v>10379.70703125</v>
      </c>
      <c r="J12">
        <f t="shared" si="4"/>
        <v>4324.8779296875</v>
      </c>
      <c r="M12">
        <f t="shared" si="2"/>
        <v>10379.70703125</v>
      </c>
      <c r="N12">
        <f t="shared" si="1"/>
        <v>4324.8779296875</v>
      </c>
      <c r="R12" t="s">
        <v>240</v>
      </c>
      <c r="S12">
        <v>0.2</v>
      </c>
    </row>
    <row r="13" spans="1:19" x14ac:dyDescent="0.3">
      <c r="A13">
        <v>12</v>
      </c>
      <c r="B13">
        <v>50</v>
      </c>
      <c r="C13">
        <v>5</v>
      </c>
      <c r="D13">
        <f t="shared" si="8"/>
        <v>11</v>
      </c>
      <c r="E13" t="s">
        <v>171</v>
      </c>
      <c r="F13" t="str">
        <f>IF(ISBLANK(E13),"",
IFERROR(VLOOKUP(E13,[1]StringTable!$1:$1048576,MATCH([1]StringTable!$B$1,[1]StringTable!$1:$1,0),0),
IFERROR(VLOOKUP(E13,[1]InApkStringTable!$1:$1048576,MATCH([1]InApkStringTable!$B$1,[1]InApkStringTable!$1:$1,0),0),
"스트링없음")))</f>
        <v>드넓은 평야12</v>
      </c>
      <c r="G13" t="s">
        <v>113</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f t="shared" si="3"/>
        <v>15569.560546875</v>
      </c>
      <c r="J13">
        <f t="shared" si="4"/>
        <v>6487.31689453125</v>
      </c>
      <c r="M13">
        <f t="shared" si="2"/>
        <v>15569.560546875</v>
      </c>
      <c r="N13">
        <f t="shared" si="1"/>
        <v>6487.31689453125</v>
      </c>
      <c r="P13" t="s">
        <v>221</v>
      </c>
      <c r="R13" t="s">
        <v>241</v>
      </c>
      <c r="S13">
        <v>7.4999999999999997E-2</v>
      </c>
    </row>
    <row r="14" spans="1:19" x14ac:dyDescent="0.3">
      <c r="A14">
        <v>13</v>
      </c>
      <c r="B14">
        <v>50</v>
      </c>
      <c r="C14">
        <v>5</v>
      </c>
      <c r="D14">
        <f t="shared" ref="D14:D16" si="9">C14+7</f>
        <v>12</v>
      </c>
      <c r="E14" t="s">
        <v>172</v>
      </c>
      <c r="F14" t="str">
        <f>IF(ISBLANK(E14),"",
IFERROR(VLOOKUP(E14,[1]StringTable!$1:$1048576,MATCH([1]StringTable!$B$1,[1]StringTable!$1:$1,0),0),
IFERROR(VLOOKUP(E14,[1]InApkStringTable!$1:$1048576,MATCH([1]InApkStringTable!$B$1,[1]InApkStringTable!$1:$1,0),0),
"스트링없음")))</f>
        <v>드넓은 평야13</v>
      </c>
      <c r="G14" t="s">
        <v>114</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f t="shared" si="3"/>
        <v>23354.3408203125</v>
      </c>
      <c r="J14">
        <f t="shared" si="4"/>
        <v>9730.975341796875</v>
      </c>
      <c r="M14">
        <f t="shared" si="2"/>
        <v>23354.3408203125</v>
      </c>
      <c r="N14">
        <f t="shared" si="1"/>
        <v>9730.975341796875</v>
      </c>
      <c r="P14">
        <v>1.1499999999999999</v>
      </c>
    </row>
    <row r="15" spans="1:19" x14ac:dyDescent="0.3">
      <c r="A15">
        <v>14</v>
      </c>
      <c r="B15">
        <v>7</v>
      </c>
      <c r="C15">
        <v>6</v>
      </c>
      <c r="D15">
        <f t="shared" si="9"/>
        <v>13</v>
      </c>
      <c r="E15" t="s">
        <v>173</v>
      </c>
      <c r="F15" t="str">
        <f>IF(ISBLANK(E15),"",
IFERROR(VLOOKUP(E15,[1]StringTable!$1:$1048576,MATCH([1]StringTable!$B$1,[1]StringTable!$1:$1,0),0),
IFERROR(VLOOKUP(E15,[1]InApkStringTable!$1:$1048576,MATCH([1]InApkStringTable!$B$1,[1]InApkStringTable!$1:$1,0),0),
"스트링없음")))</f>
        <v>드넓은 평야14</v>
      </c>
      <c r="G15" t="s">
        <v>115</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f t="shared" si="3"/>
        <v>35031.51123046875</v>
      </c>
      <c r="J15">
        <f t="shared" si="4"/>
        <v>14596.463012695313</v>
      </c>
      <c r="M15">
        <f t="shared" si="2"/>
        <v>35031.51123046875</v>
      </c>
      <c r="N15">
        <f t="shared" si="1"/>
        <v>14596.463012695313</v>
      </c>
    </row>
    <row r="16" spans="1:19" x14ac:dyDescent="0.3">
      <c r="A16">
        <v>15</v>
      </c>
      <c r="B16">
        <v>50</v>
      </c>
      <c r="C16">
        <v>6</v>
      </c>
      <c r="D16">
        <f t="shared" si="9"/>
        <v>13</v>
      </c>
      <c r="E16" t="s">
        <v>174</v>
      </c>
      <c r="F16" t="str">
        <f>IF(ISBLANK(E16),"",
IFERROR(VLOOKUP(E16,[1]StringTable!$1:$1048576,MATCH([1]StringTable!$B$1,[1]StringTable!$1:$1,0),0),
IFERROR(VLOOKUP(E16,[1]InApkStringTable!$1:$1048576,MATCH([1]InApkStringTable!$B$1,[1]InApkStringTable!$1:$1,0),0),
"스트링없음")))</f>
        <v>드넓은 평야15</v>
      </c>
      <c r="G16" t="s">
        <v>116</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f t="shared" si="3"/>
        <v>52547.266845703125</v>
      </c>
      <c r="J16">
        <f t="shared" si="4"/>
        <v>21894.694519042969</v>
      </c>
      <c r="M16">
        <f t="shared" si="2"/>
        <v>52547.266845703125</v>
      </c>
      <c r="N16">
        <f t="shared" si="1"/>
        <v>21894.694519042969</v>
      </c>
      <c r="P16" t="s">
        <v>233</v>
      </c>
      <c r="R16" t="s">
        <v>724</v>
      </c>
    </row>
    <row r="17" spans="1:18" x14ac:dyDescent="0.3">
      <c r="A17">
        <v>16</v>
      </c>
      <c r="B17">
        <v>50</v>
      </c>
      <c r="C17">
        <v>6</v>
      </c>
      <c r="D17">
        <f t="shared" ref="D17:D18" si="10">C17+8</f>
        <v>14</v>
      </c>
      <c r="E17" t="s">
        <v>175</v>
      </c>
      <c r="F17" t="str">
        <f>IF(ISBLANK(E17),"",
IFERROR(VLOOKUP(E17,[1]StringTable!$1:$1048576,MATCH([1]StringTable!$B$1,[1]StringTable!$1:$1,0),0),
IFERROR(VLOOKUP(E17,[1]InApkStringTable!$1:$1048576,MATCH([1]InApkStringTable!$B$1,[1]InApkStringTable!$1:$1,0),0),
"스트링없음")))</f>
        <v>드넓은 평야16</v>
      </c>
      <c r="G17" t="s">
        <v>117</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f t="shared" si="3"/>
        <v>78820.900268554688</v>
      </c>
      <c r="J17">
        <f t="shared" si="4"/>
        <v>32842.041778564453</v>
      </c>
      <c r="M17">
        <f t="shared" si="2"/>
        <v>78820.900268554688</v>
      </c>
      <c r="N17">
        <f t="shared" si="1"/>
        <v>32842.041778564453</v>
      </c>
      <c r="P17">
        <f>1/1.5</f>
        <v>0.66666666666666663</v>
      </c>
      <c r="R17">
        <v>1.3</v>
      </c>
    </row>
    <row r="18" spans="1:18" x14ac:dyDescent="0.3">
      <c r="A18">
        <v>17</v>
      </c>
      <c r="B18">
        <v>50</v>
      </c>
      <c r="C18">
        <v>6</v>
      </c>
      <c r="D18">
        <f t="shared" si="10"/>
        <v>14</v>
      </c>
      <c r="E18" t="s">
        <v>176</v>
      </c>
      <c r="F18" t="str">
        <f>IF(ISBLANK(E18),"",
IFERROR(VLOOKUP(E18,[1]StringTable!$1:$1048576,MATCH([1]StringTable!$B$1,[1]StringTable!$1:$1,0),0),
IFERROR(VLOOKUP(E18,[1]InApkStringTable!$1:$1048576,MATCH([1]InApkStringTable!$B$1,[1]InApkStringTable!$1:$1,0),0),
"스트링없음")))</f>
        <v>드넓은 평야17</v>
      </c>
      <c r="G18" t="s">
        <v>118</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f t="shared" si="3"/>
        <v>118231.35040283203</v>
      </c>
      <c r="J18">
        <f t="shared" si="4"/>
        <v>49263.06266784668</v>
      </c>
      <c r="M18">
        <f t="shared" si="2"/>
        <v>118231.35040283203</v>
      </c>
      <c r="N18">
        <f t="shared" si="1"/>
        <v>49263.06266784668</v>
      </c>
    </row>
    <row r="19" spans="1:18" x14ac:dyDescent="0.3">
      <c r="A19">
        <v>18</v>
      </c>
      <c r="B19">
        <v>50</v>
      </c>
      <c r="C19">
        <v>6</v>
      </c>
      <c r="D19">
        <f t="shared" ref="D19:D20" si="11">C19+9</f>
        <v>15</v>
      </c>
      <c r="E19" t="s">
        <v>177</v>
      </c>
      <c r="F19" t="str">
        <f>IF(ISBLANK(E19),"",
IFERROR(VLOOKUP(E19,[1]StringTable!$1:$1048576,MATCH([1]StringTable!$B$1,[1]StringTable!$1:$1,0),0),
IFERROR(VLOOKUP(E19,[1]InApkStringTable!$1:$1048576,MATCH([1]InApkStringTable!$B$1,[1]InApkStringTable!$1:$1,0),0),
"스트링없음")))</f>
        <v>드넓은 평야18</v>
      </c>
      <c r="G19" t="s">
        <v>119</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f t="shared" si="3"/>
        <v>177347.02560424805</v>
      </c>
      <c r="J19">
        <f t="shared" si="4"/>
        <v>73894.59400177002</v>
      </c>
      <c r="M19">
        <f t="shared" si="2"/>
        <v>177347.02560424805</v>
      </c>
      <c r="N19">
        <f t="shared" si="1"/>
        <v>73894.59400177002</v>
      </c>
      <c r="P19" t="s">
        <v>222</v>
      </c>
      <c r="R19" t="s">
        <v>242</v>
      </c>
    </row>
    <row r="20" spans="1:18" x14ac:dyDescent="0.3">
      <c r="A20">
        <v>19</v>
      </c>
      <c r="B20">
        <v>50</v>
      </c>
      <c r="C20">
        <v>7</v>
      </c>
      <c r="D20">
        <f t="shared" si="11"/>
        <v>16</v>
      </c>
      <c r="E20" t="s">
        <v>178</v>
      </c>
      <c r="F20" t="str">
        <f>IF(ISBLANK(E20),"",
IFERROR(VLOOKUP(E20,[1]StringTable!$1:$1048576,MATCH([1]StringTable!$B$1,[1]StringTable!$1:$1,0),0),
IFERROR(VLOOKUP(E20,[1]InApkStringTable!$1:$1048576,MATCH([1]InApkStringTable!$B$1,[1]InApkStringTable!$1:$1,0),0),
"스트링없음")))</f>
        <v>드넓은 평야19</v>
      </c>
      <c r="G20" t="s">
        <v>120</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f t="shared" si="3"/>
        <v>266020.53840637207</v>
      </c>
      <c r="J20">
        <f t="shared" si="4"/>
        <v>110841.89100265503</v>
      </c>
      <c r="M20">
        <f t="shared" si="2"/>
        <v>266020.53840637207</v>
      </c>
      <c r="N20">
        <f t="shared" si="1"/>
        <v>110841.89100265503</v>
      </c>
      <c r="P20">
        <v>1.5</v>
      </c>
      <c r="R20">
        <v>7</v>
      </c>
    </row>
    <row r="21" spans="1:18" x14ac:dyDescent="0.3">
      <c r="A21">
        <v>20</v>
      </c>
      <c r="B21">
        <v>50</v>
      </c>
      <c r="C21">
        <v>7</v>
      </c>
      <c r="D21">
        <f t="shared" ref="D21:D22" si="12">C21+10</f>
        <v>17</v>
      </c>
      <c r="E21" t="s">
        <v>179</v>
      </c>
      <c r="F21" t="str">
        <f>IF(ISBLANK(E21),"",
IFERROR(VLOOKUP(E21,[1]StringTable!$1:$1048576,MATCH([1]StringTable!$B$1,[1]StringTable!$1:$1,0),0),
IFERROR(VLOOKUP(E21,[1]InApkStringTable!$1:$1048576,MATCH([1]InApkStringTable!$B$1,[1]InApkStringTable!$1:$1,0),0),
"스트링없음")))</f>
        <v>드넓은 평야20</v>
      </c>
      <c r="G21" t="s">
        <v>121</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f t="shared" si="3"/>
        <v>399030.80760955811</v>
      </c>
      <c r="J21">
        <f t="shared" si="4"/>
        <v>166262.83650398254</v>
      </c>
      <c r="M21">
        <f t="shared" si="2"/>
        <v>399030.80760955811</v>
      </c>
      <c r="N21">
        <f t="shared" si="1"/>
        <v>166262.83650398254</v>
      </c>
    </row>
    <row r="22" spans="1:18" x14ac:dyDescent="0.3">
      <c r="A22">
        <v>21</v>
      </c>
      <c r="B22">
        <v>8</v>
      </c>
      <c r="C22">
        <v>7</v>
      </c>
      <c r="D22">
        <f t="shared" si="12"/>
        <v>17</v>
      </c>
      <c r="E22" t="s">
        <v>180</v>
      </c>
      <c r="F22" t="str">
        <f>IF(ISBLANK(E22),"",
IFERROR(VLOOKUP(E22,[1]StringTable!$1:$1048576,MATCH([1]StringTable!$B$1,[1]StringTable!$1:$1,0),0),
IFERROR(VLOOKUP(E22,[1]InApkStringTable!$1:$1048576,MATCH([1]InApkStringTable!$B$1,[1]InApkStringTable!$1:$1,0),0),
"스트링없음")))</f>
        <v>드넓은 평야21</v>
      </c>
      <c r="G22" t="s">
        <v>122</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f t="shared" si="3"/>
        <v>598546.21141433716</v>
      </c>
      <c r="J22">
        <f t="shared" si="4"/>
        <v>249394.25475597382</v>
      </c>
      <c r="M22">
        <f t="shared" si="2"/>
        <v>598546.21141433716</v>
      </c>
      <c r="N22">
        <f t="shared" si="1"/>
        <v>249394.25475597382</v>
      </c>
      <c r="P22" t="s">
        <v>223</v>
      </c>
      <c r="R22" t="s">
        <v>236</v>
      </c>
    </row>
    <row r="23" spans="1:18" x14ac:dyDescent="0.3">
      <c r="A23">
        <v>22</v>
      </c>
      <c r="B23">
        <v>50</v>
      </c>
      <c r="C23">
        <v>7</v>
      </c>
      <c r="D23">
        <f t="shared" ref="D23:D30" si="13">C23+11</f>
        <v>18</v>
      </c>
      <c r="E23" t="s">
        <v>199</v>
      </c>
      <c r="F23" t="str">
        <f>IF(ISBLANK(E23),"",
IFERROR(VLOOKUP(E23,[1]StringTable!$1:$1048576,MATCH([1]StringTable!$B$1,[1]StringTable!$1:$1,0),0),
IFERROR(VLOOKUP(E23,[1]InApkStringTable!$1:$1048576,MATCH([1]InApkStringTable!$B$1,[1]InApkStringTable!$1:$1,0),0),
"스트링없음")))</f>
        <v>드넓은 평야22</v>
      </c>
      <c r="G23" t="s">
        <v>207</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f t="shared" si="3"/>
        <v>897819.31712150574</v>
      </c>
      <c r="J23">
        <f t="shared" si="4"/>
        <v>374091.38213396072</v>
      </c>
      <c r="M23">
        <f t="shared" si="2"/>
        <v>897819.31712150574</v>
      </c>
      <c r="N23">
        <f t="shared" si="1"/>
        <v>374091.38213396072</v>
      </c>
      <c r="P23">
        <v>10</v>
      </c>
      <c r="R23">
        <v>1</v>
      </c>
    </row>
    <row r="24" spans="1:18" x14ac:dyDescent="0.3">
      <c r="A24">
        <v>23</v>
      </c>
      <c r="B24">
        <v>50</v>
      </c>
      <c r="C24">
        <v>7</v>
      </c>
      <c r="D24">
        <f t="shared" si="13"/>
        <v>18</v>
      </c>
      <c r="E24" t="s">
        <v>200</v>
      </c>
      <c r="F24" t="str">
        <f>IF(ISBLANK(E24),"",
IFERROR(VLOOKUP(E24,[1]StringTable!$1:$1048576,MATCH([1]StringTable!$B$1,[1]StringTable!$1:$1,0),0),
IFERROR(VLOOKUP(E24,[1]InApkStringTable!$1:$1048576,MATCH([1]InApkStringTable!$B$1,[1]InApkStringTable!$1:$1,0),0),
"스트링없음")))</f>
        <v>드넓은 평야23</v>
      </c>
      <c r="G24" t="s">
        <v>208</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f t="shared" si="3"/>
        <v>1346728.9756822586</v>
      </c>
      <c r="J24">
        <f t="shared" si="4"/>
        <v>561137.07320094109</v>
      </c>
      <c r="M24">
        <f t="shared" si="2"/>
        <v>1346728.9756822586</v>
      </c>
      <c r="N24">
        <f t="shared" si="1"/>
        <v>561137.07320094109</v>
      </c>
    </row>
    <row r="25" spans="1:18" x14ac:dyDescent="0.3">
      <c r="A25">
        <v>24</v>
      </c>
      <c r="B25">
        <v>50</v>
      </c>
      <c r="C25">
        <v>8</v>
      </c>
      <c r="D25">
        <f t="shared" si="13"/>
        <v>19</v>
      </c>
      <c r="E25" t="s">
        <v>201</v>
      </c>
      <c r="F25" t="str">
        <f>IF(ISBLANK(E25),"",
IFERROR(VLOOKUP(E25,[1]StringTable!$1:$1048576,MATCH([1]StringTable!$B$1,[1]StringTable!$1:$1,0),0),
IFERROR(VLOOKUP(E25,[1]InApkStringTable!$1:$1048576,MATCH([1]InApkStringTable!$B$1,[1]InApkStringTable!$1:$1,0),0),
"스트링없음")))</f>
        <v>드넓은 평야24</v>
      </c>
      <c r="G25" t="s">
        <v>209</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f t="shared" si="3"/>
        <v>2020093.4635233879</v>
      </c>
      <c r="J25">
        <f t="shared" si="4"/>
        <v>841705.60980141163</v>
      </c>
      <c r="M25">
        <f t="shared" si="2"/>
        <v>2020093.4635233879</v>
      </c>
      <c r="N25">
        <f t="shared" si="1"/>
        <v>841705.60980141163</v>
      </c>
      <c r="P25" t="s">
        <v>232</v>
      </c>
      <c r="R25" t="s">
        <v>237</v>
      </c>
    </row>
    <row r="26" spans="1:18" x14ac:dyDescent="0.3">
      <c r="A26">
        <v>25</v>
      </c>
      <c r="B26">
        <v>50</v>
      </c>
      <c r="C26">
        <v>8</v>
      </c>
      <c r="D26">
        <f t="shared" si="13"/>
        <v>19</v>
      </c>
      <c r="E26" t="s">
        <v>202</v>
      </c>
      <c r="F26" t="str">
        <f>IF(ISBLANK(E26),"",
IFERROR(VLOOKUP(E26,[1]StringTable!$1:$1048576,MATCH([1]StringTable!$B$1,[1]StringTable!$1:$1,0),0),
IFERROR(VLOOKUP(E26,[1]InApkStringTable!$1:$1048576,MATCH([1]InApkStringTable!$B$1,[1]InApkStringTable!$1:$1,0),0),
"스트링없음")))</f>
        <v>드넓은 평야25</v>
      </c>
      <c r="G26" t="s">
        <v>210</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f t="shared" si="3"/>
        <v>3030140.1952850819</v>
      </c>
      <c r="J26">
        <f t="shared" si="4"/>
        <v>1262558.4147021174</v>
      </c>
      <c r="M26">
        <f t="shared" si="2"/>
        <v>3030140.1952850819</v>
      </c>
      <c r="N26">
        <f t="shared" si="1"/>
        <v>1262558.4147021174</v>
      </c>
      <c r="P26">
        <v>-1</v>
      </c>
      <c r="R26">
        <v>-1</v>
      </c>
    </row>
    <row r="27" spans="1:18" x14ac:dyDescent="0.3">
      <c r="A27">
        <v>26</v>
      </c>
      <c r="B27">
        <v>50</v>
      </c>
      <c r="C27">
        <v>8</v>
      </c>
      <c r="D27">
        <f t="shared" si="13"/>
        <v>19</v>
      </c>
      <c r="E27" t="s">
        <v>203</v>
      </c>
      <c r="F27" t="str">
        <f>IF(ISBLANK(E27),"",
IFERROR(VLOOKUP(E27,[1]StringTable!$1:$1048576,MATCH([1]StringTable!$B$1,[1]StringTable!$1:$1,0),0),
IFERROR(VLOOKUP(E27,[1]InApkStringTable!$1:$1048576,MATCH([1]InApkStringTable!$B$1,[1]InApkStringTable!$1:$1,0),0),
"스트링없음")))</f>
        <v>드넓은 평야26</v>
      </c>
      <c r="G27" t="s">
        <v>211</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f t="shared" si="3"/>
        <v>4545210.2929276228</v>
      </c>
      <c r="J27">
        <f t="shared" si="4"/>
        <v>1893837.6220531762</v>
      </c>
      <c r="M27">
        <f t="shared" si="2"/>
        <v>4545210.2929276228</v>
      </c>
      <c r="N27">
        <f t="shared" si="1"/>
        <v>1893837.6220531762</v>
      </c>
    </row>
    <row r="28" spans="1:18" x14ac:dyDescent="0.3">
      <c r="A28">
        <v>27</v>
      </c>
      <c r="B28">
        <v>50</v>
      </c>
      <c r="C28">
        <v>8</v>
      </c>
      <c r="D28">
        <f t="shared" si="13"/>
        <v>19</v>
      </c>
      <c r="E28" t="s">
        <v>204</v>
      </c>
      <c r="F28" t="str">
        <f>IF(ISBLANK(E28),"",
IFERROR(VLOOKUP(E28,[1]StringTable!$1:$1048576,MATCH([1]StringTable!$B$1,[1]StringTable!$1:$1,0),0),
IFERROR(VLOOKUP(E28,[1]InApkStringTable!$1:$1048576,MATCH([1]InApkStringTable!$B$1,[1]InApkStringTable!$1:$1,0),0),
"스트링없음")))</f>
        <v>드넓은 평야27</v>
      </c>
      <c r="G28" t="s">
        <v>212</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f t="shared" si="3"/>
        <v>6817815.4393914342</v>
      </c>
      <c r="J28">
        <f t="shared" si="4"/>
        <v>2840756.4330797642</v>
      </c>
      <c r="M28">
        <f t="shared" si="2"/>
        <v>6817815.4393914342</v>
      </c>
      <c r="N28">
        <f t="shared" si="1"/>
        <v>2840756.4330797642</v>
      </c>
    </row>
    <row r="29" spans="1:18" x14ac:dyDescent="0.3">
      <c r="A29">
        <v>28</v>
      </c>
      <c r="B29">
        <v>9</v>
      </c>
      <c r="C29">
        <v>9</v>
      </c>
      <c r="D29">
        <f t="shared" si="13"/>
        <v>20</v>
      </c>
      <c r="E29" t="s">
        <v>205</v>
      </c>
      <c r="F29" t="str">
        <f>IF(ISBLANK(E29),"",
IFERROR(VLOOKUP(E29,[1]StringTable!$1:$1048576,MATCH([1]StringTable!$B$1,[1]StringTable!$1:$1,0),0),
IFERROR(VLOOKUP(E29,[1]InApkStringTable!$1:$1048576,MATCH([1]InApkStringTable!$B$1,[1]InApkStringTable!$1:$1,0),0),
"스트링없음")))</f>
        <v>드넓은 평야28</v>
      </c>
      <c r="G29" t="s">
        <v>213</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f t="shared" si="3"/>
        <v>10226723.159087151</v>
      </c>
      <c r="J29">
        <f t="shared" si="4"/>
        <v>4261134.6496196464</v>
      </c>
      <c r="M29">
        <f t="shared" si="2"/>
        <v>10226723.159087151</v>
      </c>
      <c r="N29">
        <f t="shared" si="1"/>
        <v>4261134.6496196464</v>
      </c>
    </row>
    <row r="30" spans="1:18" x14ac:dyDescent="0.3">
      <c r="A30">
        <v>29</v>
      </c>
      <c r="B30">
        <v>50</v>
      </c>
      <c r="C30">
        <v>9</v>
      </c>
      <c r="D30">
        <f t="shared" si="13"/>
        <v>20</v>
      </c>
      <c r="E30" t="s">
        <v>206</v>
      </c>
      <c r="F30" t="str">
        <f>IF(ISBLANK(E30),"",
IFERROR(VLOOKUP(E30,[1]StringTable!$1:$1048576,MATCH([1]StringTable!$B$1,[1]StringTable!$1:$1,0),0),
IFERROR(VLOOKUP(E30,[1]InApkStringTable!$1:$1048576,MATCH([1]InApkStringTable!$B$1,[1]InApkStringTable!$1:$1,0),0),
"스트링없음")))</f>
        <v>드넓은 평야29</v>
      </c>
      <c r="G30" t="s">
        <v>214</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f t="shared" si="3"/>
        <v>15340084.738630727</v>
      </c>
      <c r="J30">
        <f t="shared" si="4"/>
        <v>6391701.9744294696</v>
      </c>
      <c r="M30">
        <f t="shared" si="2"/>
        <v>15340084.738630727</v>
      </c>
      <c r="N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K2591"/>
  <sheetViews>
    <sheetView workbookViewId="0">
      <pane xSplit="2" ySplit="1" topLeftCell="E176" activePane="bottomRight" state="frozen"/>
      <selection pane="topRight" activeCell="C1" sqref="C1"/>
      <selection pane="bottomLeft" activeCell="A2" sqref="A2"/>
      <selection pane="bottomRight" activeCell="E134" sqref="E134"/>
    </sheetView>
    <sheetView workbookViewId="1">
      <pane xSplit="2" ySplit="1" topLeftCell="K1287" activePane="bottomRight" state="frozen"/>
      <selection pane="topRight" activeCell="C1" sqref="C1"/>
      <selection pane="bottomLeft" activeCell="A2" sqref="A2"/>
      <selection pane="bottomRight" activeCell="AL1289" sqref="AL1289"/>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7"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723</v>
      </c>
      <c r="AG1" t="s">
        <v>53</v>
      </c>
      <c r="AH1" t="s">
        <v>61</v>
      </c>
      <c r="AI1" t="s">
        <v>342</v>
      </c>
      <c r="AJ1" t="s">
        <v>1270</v>
      </c>
      <c r="AK1" t="s">
        <v>1271</v>
      </c>
    </row>
    <row r="2" spans="1:37"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120</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50</v>
      </c>
      <c r="G2" t="s">
        <v>719</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row>
    <row r="3" spans="1:37"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120</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50</v>
      </c>
      <c r="G3" t="s">
        <v>719</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row>
    <row r="4" spans="1:37"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120</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50</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row>
    <row r="5" spans="1:37"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120</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50</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row>
    <row r="6" spans="1:37"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120</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50</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row>
    <row r="7" spans="1:37"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120</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50</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row>
    <row r="8" spans="1:37"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144</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50</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row>
    <row r="9" spans="1:37"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144</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50</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row>
    <row r="10" spans="1:37"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144</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50</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row>
    <row r="11" spans="1:37"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144</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50</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row>
    <row r="12" spans="1:37"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144</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50</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row>
    <row r="13" spans="1:37"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144</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53.75</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row>
    <row r="14" spans="1:37"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144</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53.75</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row>
    <row r="15" spans="1:37"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144</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53.75</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row>
    <row r="16" spans="1:37"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144</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53.75</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row>
    <row r="17" spans="1:37"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144</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53.75</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row>
    <row r="18" spans="1:37"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168</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53.75</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row>
    <row r="19" spans="1:37"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168</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53.75</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row>
    <row r="20" spans="1:37"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168</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53.75</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row>
    <row r="21" spans="1:37"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168</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53.75</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row>
    <row r="22" spans="1:37"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168</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53.75</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row>
    <row r="23" spans="1:37"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168</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57.499999999999993</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row>
    <row r="24" spans="1:37"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168</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57.499999999999993</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row>
    <row r="25" spans="1:37"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168</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57.499999999999993</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row>
    <row r="26" spans="1:37"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168</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57.499999999999993</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row>
    <row r="27" spans="1:37"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168</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57.499999999999993</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row>
    <row r="28" spans="1:37"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192</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57.499999999999993</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row>
    <row r="29" spans="1:37"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192</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57.499999999999993</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row>
    <row r="30" spans="1:37"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192</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57.499999999999993</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row>
    <row r="31" spans="1:37"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192</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57.499999999999993</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row>
    <row r="32" spans="1:37"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249.60000000000002</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57.499999999999993</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row>
    <row r="33" spans="1:37"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180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75</v>
      </c>
      <c r="G33" t="s">
        <v>719</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row>
    <row r="34" spans="1:37"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180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row>
    <row r="35" spans="1:37"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180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row>
    <row r="36" spans="1:37"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180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row>
    <row r="37" spans="1:37"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180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row>
    <row r="38" spans="1:37"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180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row>
    <row r="39" spans="1:37"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216</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row>
    <row r="40" spans="1:37"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216</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row>
    <row r="41" spans="1:37"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216</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row>
    <row r="42" spans="1:37"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216</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row>
    <row r="43" spans="1:37"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216</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row>
    <row r="44" spans="1:37"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216</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row>
    <row r="45" spans="1:37"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216</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row>
    <row r="46" spans="1:37"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216</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row>
    <row r="47" spans="1:37"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216</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row>
    <row r="48" spans="1:37"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216</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row>
    <row r="49" spans="1:37"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251.99999999999997</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row>
    <row r="50" spans="1:37"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251.99999999999997</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row>
    <row r="51" spans="1:37"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251.99999999999997</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row>
    <row r="52" spans="1:37"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251.99999999999997</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row>
    <row r="53" spans="1:37"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251.99999999999997</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row>
    <row r="54" spans="1:37"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251.99999999999997</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row>
    <row r="55" spans="1:37"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251.99999999999997</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row>
    <row r="56" spans="1:37"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251.99999999999997</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row>
    <row r="57" spans="1:37"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251.99999999999997</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row>
    <row r="58" spans="1:37"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251.99999999999997</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row>
    <row r="59" spans="1:37"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288</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row>
    <row r="60" spans="1:37"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288</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row>
    <row r="61" spans="1:37"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288</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row>
    <row r="62" spans="1:37"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288</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row>
    <row r="63" spans="1:37"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288</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row>
    <row r="64" spans="1:37"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288</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91.875</v>
      </c>
      <c r="G64" t="s">
        <v>720</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row>
    <row r="65" spans="1:37"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288</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row>
    <row r="66" spans="1:37"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288</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row>
    <row r="67" spans="1:37"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288</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row>
    <row r="68" spans="1:37"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288</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row>
    <row r="69" spans="1:37"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324</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row>
    <row r="70" spans="1:37"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324</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row>
    <row r="71" spans="1:37"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324</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row>
    <row r="72" spans="1:37"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324</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row>
    <row r="73" spans="1:37"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324</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row>
    <row r="74" spans="1:37"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324</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row>
    <row r="75" spans="1:37"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324</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row>
    <row r="76" spans="1:37"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324</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row>
    <row r="77" spans="1:37"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324</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row>
    <row r="78" spans="1:37"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324</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row>
    <row r="79" spans="1:37"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360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row>
    <row r="80" spans="1:37"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360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row>
    <row r="81" spans="1:37"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360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row>
    <row r="82" spans="1:37"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360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row>
    <row r="83" spans="1:37"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468</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row>
    <row r="84" spans="1:37"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270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112.5</v>
      </c>
      <c r="G84" t="s">
        <v>720</v>
      </c>
      <c r="J84" t="str">
        <f>IF(ISBLANK(I84),"",
IFERROR(VLOOKUP(I84,[1]StringTable!$1:$1048576,MATCH([1]StringTable!$B$1,[1]StringTable!$1:$1,0),0),
IFERROR(VLOOKUP(I84,[1]InApkStringTable!$1:$1048576,MATCH([1]InApkStringTable!$B$1,[1]InApkStringTable!$1:$1,0),0),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row>
    <row r="85" spans="1:37"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270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1002</v>
      </c>
      <c r="AC85" t="str">
        <f>IF(ISBLANK(AB85),"",IF(ISERROR(VLOOKUP(AB85,[3]DropTable!$A:$A,1,0)),"드랍없음",""))</f>
        <v/>
      </c>
      <c r="AE85" t="str">
        <f>IF(ISBLANK(AD85),"",IF(ISERROR(VLOOKUP(AD85,[3]DropTable!$A:$A,1,0)),"드랍없음",""))</f>
        <v/>
      </c>
      <c r="AH85">
        <v>1.5</v>
      </c>
      <c r="AI85">
        <f t="shared" si="14"/>
        <v>1</v>
      </c>
      <c r="AJ85">
        <f t="shared" si="12"/>
        <v>1</v>
      </c>
      <c r="AK85">
        <f t="shared" si="13"/>
        <v>1</v>
      </c>
    </row>
    <row r="86" spans="1:37"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270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1002</v>
      </c>
      <c r="AC86" t="str">
        <f>IF(ISBLANK(AB86),"",IF(ISERROR(VLOOKUP(AB86,[3]DropTable!$A:$A,1,0)),"드랍없음",""))</f>
        <v/>
      </c>
      <c r="AE86" t="str">
        <f>IF(ISBLANK(AD86),"",IF(ISERROR(VLOOKUP(AD86,[3]DropTable!$A:$A,1,0)),"드랍없음",""))</f>
        <v/>
      </c>
      <c r="AH86">
        <v>1.5</v>
      </c>
      <c r="AI86">
        <f t="shared" si="14"/>
        <v>1</v>
      </c>
      <c r="AJ86">
        <f t="shared" si="12"/>
        <v>1</v>
      </c>
      <c r="AK86">
        <f t="shared" si="13"/>
        <v>1</v>
      </c>
    </row>
    <row r="87" spans="1:37"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270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1002</v>
      </c>
      <c r="AC87" t="str">
        <f>IF(ISBLANK(AB87),"",IF(ISERROR(VLOOKUP(AB87,[3]DropTable!$A:$A,1,0)),"드랍없음",""))</f>
        <v/>
      </c>
      <c r="AE87" t="str">
        <f>IF(ISBLANK(AD87),"",IF(ISERROR(VLOOKUP(AD87,[3]DropTable!$A:$A,1,0)),"드랍없음",""))</f>
        <v/>
      </c>
      <c r="AH87">
        <v>1.5</v>
      </c>
      <c r="AI87">
        <f t="shared" si="14"/>
        <v>1</v>
      </c>
      <c r="AJ87">
        <f t="shared" si="12"/>
        <v>1</v>
      </c>
      <c r="AK87">
        <f t="shared" si="13"/>
        <v>1</v>
      </c>
    </row>
    <row r="88" spans="1:37"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270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1002</v>
      </c>
      <c r="AC88" t="str">
        <f>IF(ISBLANK(AB88),"",IF(ISERROR(VLOOKUP(AB88,[3]DropTable!$A:$A,1,0)),"드랍없음",""))</f>
        <v/>
      </c>
      <c r="AE88" t="str">
        <f>IF(ISBLANK(AD88),"",IF(ISERROR(VLOOKUP(AD88,[3]DropTable!$A:$A,1,0)),"드랍없음",""))</f>
        <v/>
      </c>
      <c r="AH88">
        <v>1.5</v>
      </c>
      <c r="AI88">
        <f t="shared" si="14"/>
        <v>1</v>
      </c>
      <c r="AJ88">
        <f t="shared" si="12"/>
        <v>1</v>
      </c>
      <c r="AK88">
        <f t="shared" si="13"/>
        <v>1</v>
      </c>
    </row>
    <row r="89" spans="1:37"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270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1002</v>
      </c>
      <c r="AC89" t="str">
        <f>IF(ISBLANK(AB89),"",IF(ISERROR(VLOOKUP(AB89,[3]DropTable!$A:$A,1,0)),"드랍없음",""))</f>
        <v/>
      </c>
      <c r="AE89" t="str">
        <f>IF(ISBLANK(AD89),"",IF(ISERROR(VLOOKUP(AD89,[3]DropTable!$A:$A,1,0)),"드랍없음",""))</f>
        <v/>
      </c>
      <c r="AH89">
        <v>1.5</v>
      </c>
      <c r="AI89">
        <f t="shared" si="14"/>
        <v>1</v>
      </c>
      <c r="AJ89">
        <f t="shared" si="12"/>
        <v>1</v>
      </c>
      <c r="AK89">
        <f t="shared" si="13"/>
        <v>1</v>
      </c>
    </row>
    <row r="90" spans="1:37"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324</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1002</v>
      </c>
      <c r="AC90" t="str">
        <f>IF(ISBLANK(AB90),"",IF(ISERROR(VLOOKUP(AB90,[3]DropTable!$A:$A,1,0)),"드랍없음",""))</f>
        <v/>
      </c>
      <c r="AE90" t="str">
        <f>IF(ISBLANK(AD90),"",IF(ISERROR(VLOOKUP(AD90,[3]DropTable!$A:$A,1,0)),"드랍없음",""))</f>
        <v/>
      </c>
      <c r="AH90">
        <v>1.5</v>
      </c>
      <c r="AI90">
        <f t="shared" si="14"/>
        <v>1</v>
      </c>
      <c r="AJ90">
        <f t="shared" si="12"/>
        <v>1</v>
      </c>
      <c r="AK90">
        <f t="shared" si="13"/>
        <v>1</v>
      </c>
    </row>
    <row r="91" spans="1:37"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324</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1002</v>
      </c>
      <c r="AC91" t="str">
        <f>IF(ISBLANK(AB91),"",IF(ISERROR(VLOOKUP(AB91,[3]DropTable!$A:$A,1,0)),"드랍없음",""))</f>
        <v/>
      </c>
      <c r="AE91" t="str">
        <f>IF(ISBLANK(AD91),"",IF(ISERROR(VLOOKUP(AD91,[3]DropTable!$A:$A,1,0)),"드랍없음",""))</f>
        <v/>
      </c>
      <c r="AH91">
        <v>1.5</v>
      </c>
      <c r="AI91">
        <f t="shared" si="14"/>
        <v>1</v>
      </c>
      <c r="AJ91">
        <f t="shared" si="12"/>
        <v>1</v>
      </c>
      <c r="AK91">
        <f t="shared" si="13"/>
        <v>1</v>
      </c>
    </row>
    <row r="92" spans="1:37"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324</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1002</v>
      </c>
      <c r="AC92" t="str">
        <f>IF(ISBLANK(AB92),"",IF(ISERROR(VLOOKUP(AB92,[3]DropTable!$A:$A,1,0)),"드랍없음",""))</f>
        <v/>
      </c>
      <c r="AE92" t="str">
        <f>IF(ISBLANK(AD92),"",IF(ISERROR(VLOOKUP(AD92,[3]DropTable!$A:$A,1,0)),"드랍없음",""))</f>
        <v/>
      </c>
      <c r="AH92">
        <v>1.5</v>
      </c>
      <c r="AI92">
        <f t="shared" si="14"/>
        <v>1</v>
      </c>
      <c r="AJ92">
        <f t="shared" si="12"/>
        <v>1</v>
      </c>
      <c r="AK92">
        <f t="shared" si="13"/>
        <v>1</v>
      </c>
    </row>
    <row r="93" spans="1:37"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324</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1002</v>
      </c>
      <c r="AC93" t="str">
        <f>IF(ISBLANK(AB93),"",IF(ISERROR(VLOOKUP(AB93,[3]DropTable!$A:$A,1,0)),"드랍없음",""))</f>
        <v/>
      </c>
      <c r="AE93" t="str">
        <f>IF(ISBLANK(AD93),"",IF(ISERROR(VLOOKUP(AD93,[3]DropTable!$A:$A,1,0)),"드랍없음",""))</f>
        <v/>
      </c>
      <c r="AH93">
        <v>1.5</v>
      </c>
      <c r="AI93">
        <f t="shared" si="14"/>
        <v>1</v>
      </c>
      <c r="AJ93">
        <f t="shared" si="12"/>
        <v>1</v>
      </c>
      <c r="AK93">
        <f t="shared" si="13"/>
        <v>1</v>
      </c>
    </row>
    <row r="94" spans="1:37"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324</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row>
    <row r="95" spans="1:37"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324</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row>
    <row r="96" spans="1:37"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324</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row>
    <row r="97" spans="1:37"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324</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row>
    <row r="98" spans="1:37"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324</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row>
    <row r="99" spans="1:37"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324</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row>
    <row r="100" spans="1:37"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378</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row>
    <row r="101" spans="1:37"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378</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row>
    <row r="102" spans="1:37"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378</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row>
    <row r="103" spans="1:37"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378</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row>
    <row r="104" spans="1:37"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378</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row>
    <row r="105" spans="1:37"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378</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row>
    <row r="106" spans="1:37"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378</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row>
    <row r="107" spans="1:37"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378</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row>
    <row r="108" spans="1:37"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378</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row>
    <row r="109" spans="1:37"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378</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row>
    <row r="110" spans="1:37"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432</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row>
    <row r="111" spans="1:37"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432</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row>
    <row r="112" spans="1:37"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432</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row>
    <row r="113" spans="1:37"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432</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row>
    <row r="114" spans="1:37"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432</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row>
    <row r="115" spans="1:37"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432</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137.8125</v>
      </c>
      <c r="G115" t="s">
        <v>721</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row>
    <row r="116" spans="1:37"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432</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row>
    <row r="117" spans="1:37"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432</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row>
    <row r="118" spans="1:37"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432</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row>
    <row r="119" spans="1:37"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432</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row>
    <row r="120" spans="1:37"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486</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row>
    <row r="121" spans="1:37"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486</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row>
    <row r="122" spans="1:37"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486</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row>
    <row r="123" spans="1:37"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486</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row>
    <row r="124" spans="1:37"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486</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row>
    <row r="125" spans="1:37"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486</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146.25</v>
      </c>
      <c r="G125" t="s">
        <v>722</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row>
    <row r="126" spans="1:37"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486</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row>
    <row r="127" spans="1:37"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486</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row>
    <row r="128" spans="1:37"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486</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row>
    <row r="129" spans="1:37"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486</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row>
    <row r="130" spans="1:37"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540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row>
    <row r="131" spans="1:37"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540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row>
    <row r="132" spans="1:37"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540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row>
    <row r="133" spans="1:37"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540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row>
    <row r="134" spans="1:37"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702</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row>
    <row r="135" spans="1:37"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405</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168.75</v>
      </c>
      <c r="G135" t="s">
        <v>721</v>
      </c>
      <c r="J135" t="str">
        <f>IF(ISBLANK(I135),"",
IFERROR(VLOOKUP(I135,[1]StringTable!$1:$1048576,MATCH([1]StringTable!$B$1,[1]StringTable!$1:$1,0),0),
IFERROR(VLOOKUP(I135,[1]InApkStringTable!$1:$1048576,MATCH([1]InApkStringTable!$B$1,[1]InApkStringTable!$1:$1,0),0),
"스트링없음")))</f>
        <v/>
      </c>
      <c r="L135" t="b">
        <v>0</v>
      </c>
      <c r="M135" t="s">
        <v>735</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row>
    <row r="136" spans="1:37"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405</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6"/>
        <v>1</v>
      </c>
      <c r="Q136">
        <f t="shared" si="17"/>
        <v>1</v>
      </c>
      <c r="R136" t="b">
        <f t="shared" ca="1" si="18"/>
        <v>0</v>
      </c>
      <c r="T136" t="b">
        <f t="shared" ca="1" si="19"/>
        <v>0</v>
      </c>
      <c r="U136" t="s">
        <v>737</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row>
    <row r="137" spans="1:37"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405</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6"/>
        <v>1</v>
      </c>
      <c r="Q137">
        <f t="shared" si="17"/>
        <v>1</v>
      </c>
      <c r="R137" t="b">
        <f t="shared" ca="1" si="18"/>
        <v>0</v>
      </c>
      <c r="T137" t="b">
        <f t="shared" ca="1" si="19"/>
        <v>0</v>
      </c>
      <c r="U137" t="s">
        <v>739</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row>
    <row r="138" spans="1:37"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405</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6"/>
        <v>1</v>
      </c>
      <c r="Q138">
        <f t="shared" si="17"/>
        <v>1</v>
      </c>
      <c r="R138" t="b">
        <f t="shared" ca="1" si="18"/>
        <v>0</v>
      </c>
      <c r="T138" t="b">
        <f t="shared" ca="1" si="19"/>
        <v>0</v>
      </c>
      <c r="U138" t="s">
        <v>741</v>
      </c>
      <c r="V138" t="str">
        <f>IF(ISBLANK(U138),"",IF(ISERROR(VLOOKUP(U138,MapTable!$A:$A,1,0)),"맵없음",""))</f>
        <v/>
      </c>
      <c r="W138" t="s">
        <v>780</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row>
    <row r="139" spans="1:37"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405</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6"/>
        <v>1</v>
      </c>
      <c r="Q139">
        <f t="shared" si="17"/>
        <v>1</v>
      </c>
      <c r="R139" t="b">
        <f t="shared" ca="1" si="18"/>
        <v>0</v>
      </c>
      <c r="T139" t="b">
        <f t="shared" ca="1" si="19"/>
        <v>0</v>
      </c>
      <c r="U139" t="s">
        <v>743</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row>
    <row r="140" spans="1:37"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405</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804</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row>
    <row r="141" spans="1:37"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486</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6"/>
        <v>1</v>
      </c>
      <c r="Q141">
        <f t="shared" si="17"/>
        <v>1</v>
      </c>
      <c r="R141" t="b">
        <f t="shared" ca="1" si="18"/>
        <v>0</v>
      </c>
      <c r="T141" t="b">
        <f t="shared" ca="1" si="19"/>
        <v>0</v>
      </c>
      <c r="U141" t="s">
        <v>744</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row>
    <row r="142" spans="1:37"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486</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6"/>
        <v>1</v>
      </c>
      <c r="Q142">
        <f t="shared" si="17"/>
        <v>1</v>
      </c>
      <c r="R142" t="b">
        <f t="shared" ca="1" si="18"/>
        <v>0</v>
      </c>
      <c r="T142" t="b">
        <f t="shared" ca="1" si="19"/>
        <v>0</v>
      </c>
      <c r="U142" t="s">
        <v>745</v>
      </c>
      <c r="V142" t="str">
        <f>IF(ISBLANK(U142),"",IF(ISERROR(VLOOKUP(U142,MapTable!$A:$A,1,0)),"맵없음",""))</f>
        <v/>
      </c>
      <c r="W142" t="s">
        <v>782</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row>
    <row r="143" spans="1:37"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486</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6"/>
        <v>1</v>
      </c>
      <c r="Q143">
        <f t="shared" si="17"/>
        <v>1</v>
      </c>
      <c r="R143" t="b">
        <f t="shared" ca="1" si="18"/>
        <v>0</v>
      </c>
      <c r="T143" t="b">
        <f t="shared" ca="1" si="19"/>
        <v>0</v>
      </c>
      <c r="U143" t="s">
        <v>746</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row>
    <row r="144" spans="1:37"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486</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747</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row>
    <row r="145" spans="1:37"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486</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row>
    <row r="146" spans="1:37"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486</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181.40625</v>
      </c>
      <c r="G146" t="s">
        <v>719</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6"/>
        <v>2</v>
      </c>
      <c r="Q146">
        <f t="shared" si="17"/>
        <v>2</v>
      </c>
      <c r="R146" t="b">
        <f t="shared" ca="1" si="18"/>
        <v>0</v>
      </c>
      <c r="T146" t="b">
        <f t="shared" ca="1" si="19"/>
        <v>0</v>
      </c>
      <c r="U146" t="s">
        <v>748</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row>
    <row r="147" spans="1:37"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486</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6"/>
        <v>2</v>
      </c>
      <c r="Q147">
        <f t="shared" si="17"/>
        <v>2</v>
      </c>
      <c r="R147" t="b">
        <f t="shared" ca="1" si="18"/>
        <v>0</v>
      </c>
      <c r="T147" t="b">
        <f t="shared" ca="1" si="19"/>
        <v>0</v>
      </c>
      <c r="U147" t="s">
        <v>749</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row>
    <row r="148" spans="1:37"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486</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6"/>
        <v>2</v>
      </c>
      <c r="Q148">
        <f t="shared" si="17"/>
        <v>2</v>
      </c>
      <c r="R148" t="b">
        <f t="shared" ca="1" si="18"/>
        <v>0</v>
      </c>
      <c r="T148" t="b">
        <f t="shared" ca="1" si="19"/>
        <v>0</v>
      </c>
      <c r="U148" t="s">
        <v>750</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row>
    <row r="149" spans="1:37"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486</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6"/>
        <v>2</v>
      </c>
      <c r="Q149">
        <f t="shared" si="17"/>
        <v>2</v>
      </c>
      <c r="R149" t="b">
        <f t="shared" ca="1" si="18"/>
        <v>0</v>
      </c>
      <c r="T149" t="b">
        <f t="shared" ca="1" si="19"/>
        <v>0</v>
      </c>
      <c r="U149" t="s">
        <v>751</v>
      </c>
      <c r="V149" t="str">
        <f>IF(ISBLANK(U149),"",IF(ISERROR(VLOOKUP(U149,MapTable!$A:$A,1,0)),"맵없음",""))</f>
        <v/>
      </c>
      <c r="W149" t="s">
        <v>784</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row>
    <row r="150" spans="1:37"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486</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805</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row>
    <row r="151" spans="1:37"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567</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6"/>
        <v>2</v>
      </c>
      <c r="Q151">
        <f t="shared" si="17"/>
        <v>2</v>
      </c>
      <c r="R151" t="b">
        <f t="shared" ca="1" si="18"/>
        <v>0</v>
      </c>
      <c r="T151" t="b">
        <f t="shared" ca="1" si="19"/>
        <v>0</v>
      </c>
      <c r="U151" t="s">
        <v>752</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row>
    <row r="152" spans="1:37"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567</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6"/>
        <v>2</v>
      </c>
      <c r="Q152">
        <f t="shared" si="17"/>
        <v>2</v>
      </c>
      <c r="R152" t="b">
        <f t="shared" ca="1" si="18"/>
        <v>0</v>
      </c>
      <c r="T152" t="b">
        <f t="shared" ca="1" si="19"/>
        <v>0</v>
      </c>
      <c r="U152" t="s">
        <v>753</v>
      </c>
      <c r="V152" t="str">
        <f>IF(ISBLANK(U152),"",IF(ISERROR(VLOOKUP(U152,MapTable!$A:$A,1,0)),"맵없음",""))</f>
        <v/>
      </c>
      <c r="W152" t="s">
        <v>786</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row>
    <row r="153" spans="1:37"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567</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6"/>
        <v>2</v>
      </c>
      <c r="Q153">
        <f t="shared" si="17"/>
        <v>2</v>
      </c>
      <c r="R153" t="b">
        <f t="shared" ca="1" si="18"/>
        <v>0</v>
      </c>
      <c r="T153" t="b">
        <f t="shared" ca="1" si="19"/>
        <v>0</v>
      </c>
      <c r="U153" t="s">
        <v>754</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row>
    <row r="154" spans="1:37"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567</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6"/>
        <v>92</v>
      </c>
      <c r="Q154">
        <f t="shared" si="17"/>
        <v>92</v>
      </c>
      <c r="R154" t="b">
        <f t="shared" ca="1" si="18"/>
        <v>1</v>
      </c>
      <c r="T154" t="b">
        <f t="shared" ca="1" si="19"/>
        <v>1</v>
      </c>
      <c r="U154" t="s">
        <v>755</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row>
    <row r="155" spans="1:37"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567</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6"/>
        <v>22</v>
      </c>
      <c r="Q155">
        <f t="shared" si="17"/>
        <v>22</v>
      </c>
      <c r="R155" t="b">
        <f t="shared" ca="1" si="18"/>
        <v>0</v>
      </c>
      <c r="T155" t="b">
        <f t="shared" ca="1" si="19"/>
        <v>0</v>
      </c>
      <c r="U155" t="s">
        <v>800</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row>
    <row r="156" spans="1:37"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567</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194.06249999999997</v>
      </c>
      <c r="G156" t="s">
        <v>721</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6"/>
        <v>3</v>
      </c>
      <c r="Q156">
        <f t="shared" si="17"/>
        <v>3</v>
      </c>
      <c r="R156" t="b">
        <f t="shared" ca="1" si="18"/>
        <v>0</v>
      </c>
      <c r="T156" t="b">
        <f t="shared" ca="1" si="19"/>
        <v>0</v>
      </c>
      <c r="U156" t="s">
        <v>756</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row>
    <row r="157" spans="1:37"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567</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6"/>
        <v>3</v>
      </c>
      <c r="Q157">
        <f t="shared" si="17"/>
        <v>3</v>
      </c>
      <c r="R157" t="b">
        <f t="shared" ca="1" si="18"/>
        <v>0</v>
      </c>
      <c r="T157" t="b">
        <f t="shared" ca="1" si="19"/>
        <v>0</v>
      </c>
      <c r="U157" t="s">
        <v>757</v>
      </c>
      <c r="V157" t="str">
        <f>IF(ISBLANK(U157),"",IF(ISERROR(VLOOKUP(U157,MapTable!$A:$A,1,0)),"맵없음",""))</f>
        <v/>
      </c>
      <c r="W157" t="s">
        <v>788</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row>
    <row r="158" spans="1:37"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567</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6"/>
        <v>3</v>
      </c>
      <c r="Q158">
        <f t="shared" si="17"/>
        <v>3</v>
      </c>
      <c r="R158" t="b">
        <f t="shared" ca="1" si="18"/>
        <v>0</v>
      </c>
      <c r="T158" t="b">
        <f t="shared" ca="1" si="19"/>
        <v>0</v>
      </c>
      <c r="U158" t="s">
        <v>758</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row>
    <row r="159" spans="1:37"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567</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6"/>
        <v>3</v>
      </c>
      <c r="Q159">
        <f t="shared" si="17"/>
        <v>3</v>
      </c>
      <c r="R159" t="b">
        <f t="shared" ca="1" si="18"/>
        <v>0</v>
      </c>
      <c r="T159" t="b">
        <f t="shared" ca="1" si="19"/>
        <v>0</v>
      </c>
      <c r="U159" t="s">
        <v>759</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row>
    <row r="160" spans="1:37"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567</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806</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row>
    <row r="161" spans="1:37"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648</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6"/>
        <v>3</v>
      </c>
      <c r="Q161">
        <f t="shared" si="17"/>
        <v>3</v>
      </c>
      <c r="R161" t="b">
        <f t="shared" ca="1" si="18"/>
        <v>0</v>
      </c>
      <c r="T161" t="b">
        <f t="shared" ca="1" si="19"/>
        <v>0</v>
      </c>
      <c r="U161" t="s">
        <v>760</v>
      </c>
      <c r="V161" t="str">
        <f>IF(ISBLANK(U161),"",IF(ISERROR(VLOOKUP(U161,MapTable!$A:$A,1,0)),"맵없음",""))</f>
        <v/>
      </c>
      <c r="W161" t="s">
        <v>790</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row>
    <row r="162" spans="1:37"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648</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6"/>
        <v>3</v>
      </c>
      <c r="Q162">
        <f t="shared" si="17"/>
        <v>3</v>
      </c>
      <c r="R162" t="b">
        <f t="shared" ca="1" si="18"/>
        <v>0</v>
      </c>
      <c r="T162" t="b">
        <f t="shared" ca="1" si="19"/>
        <v>0</v>
      </c>
      <c r="U162" t="s">
        <v>761</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row>
    <row r="163" spans="1:37"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648</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6"/>
        <v>3</v>
      </c>
      <c r="Q163">
        <f t="shared" si="17"/>
        <v>3</v>
      </c>
      <c r="R163" t="b">
        <f t="shared" ca="1" si="18"/>
        <v>0</v>
      </c>
      <c r="T163" t="b">
        <f t="shared" ca="1" si="19"/>
        <v>0</v>
      </c>
      <c r="U163" t="s">
        <v>762</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row>
    <row r="164" spans="1:37"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648</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763</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row>
    <row r="165" spans="1:37"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648</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801</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row>
    <row r="166" spans="1:37"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648</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6"/>
        <v>4</v>
      </c>
      <c r="Q166">
        <f t="shared" si="17"/>
        <v>4</v>
      </c>
      <c r="R166" t="b">
        <f t="shared" ca="1" si="18"/>
        <v>0</v>
      </c>
      <c r="T166" t="b">
        <f t="shared" ca="1" si="19"/>
        <v>0</v>
      </c>
      <c r="U166" t="s">
        <v>764</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row>
    <row r="167" spans="1:37"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648</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6"/>
        <v>4</v>
      </c>
      <c r="Q167">
        <f t="shared" si="17"/>
        <v>4</v>
      </c>
      <c r="R167" t="b">
        <f t="shared" ca="1" si="18"/>
        <v>0</v>
      </c>
      <c r="T167" t="b">
        <f t="shared" ca="1" si="19"/>
        <v>0</v>
      </c>
      <c r="U167" t="s">
        <v>765</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row>
    <row r="168" spans="1:37"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648</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6"/>
        <v>4</v>
      </c>
      <c r="Q168">
        <f t="shared" si="17"/>
        <v>4</v>
      </c>
      <c r="R168" t="b">
        <f t="shared" ca="1" si="18"/>
        <v>0</v>
      </c>
      <c r="T168" t="b">
        <f t="shared" ca="1" si="19"/>
        <v>0</v>
      </c>
      <c r="U168" t="s">
        <v>766</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row>
    <row r="169" spans="1:37"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648</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6"/>
        <v>4</v>
      </c>
      <c r="Q169">
        <f t="shared" si="17"/>
        <v>4</v>
      </c>
      <c r="R169" t="b">
        <f t="shared" ca="1" si="18"/>
        <v>0</v>
      </c>
      <c r="T169" t="b">
        <f t="shared" ca="1" si="19"/>
        <v>0</v>
      </c>
      <c r="U169" t="s">
        <v>767</v>
      </c>
      <c r="V169" t="str">
        <f>IF(ISBLANK(U169),"",IF(ISERROR(VLOOKUP(U169,MapTable!$A:$A,1,0)),"맵없음",""))</f>
        <v/>
      </c>
      <c r="W169" t="s">
        <v>792</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row>
    <row r="170" spans="1:37"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648</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807</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row>
    <row r="171" spans="1:37"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729</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6"/>
        <v>4</v>
      </c>
      <c r="Q171">
        <f t="shared" si="17"/>
        <v>4</v>
      </c>
      <c r="R171" t="b">
        <f t="shared" ca="1" si="18"/>
        <v>0</v>
      </c>
      <c r="T171" t="b">
        <f t="shared" ca="1" si="19"/>
        <v>0</v>
      </c>
      <c r="U171" t="s">
        <v>768</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row>
    <row r="172" spans="1:37"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729</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6"/>
        <v>4</v>
      </c>
      <c r="Q172">
        <f t="shared" si="17"/>
        <v>4</v>
      </c>
      <c r="R172" t="b">
        <f t="shared" ca="1" si="18"/>
        <v>0</v>
      </c>
      <c r="T172" t="b">
        <f t="shared" ca="1" si="19"/>
        <v>0</v>
      </c>
      <c r="U172" t="s">
        <v>769</v>
      </c>
      <c r="V172" t="str">
        <f>IF(ISBLANK(U172),"",IF(ISERROR(VLOOKUP(U172,MapTable!$A:$A,1,0)),"맵없음",""))</f>
        <v/>
      </c>
      <c r="W172" t="s">
        <v>794</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row>
    <row r="173" spans="1:37"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729</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6"/>
        <v>4</v>
      </c>
      <c r="Q173">
        <f t="shared" si="17"/>
        <v>4</v>
      </c>
      <c r="R173" t="b">
        <f t="shared" ca="1" si="18"/>
        <v>0</v>
      </c>
      <c r="T173" t="b">
        <f t="shared" ca="1" si="19"/>
        <v>0</v>
      </c>
      <c r="U173" t="s">
        <v>770</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row>
    <row r="174" spans="1:37"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729</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6"/>
        <v>94</v>
      </c>
      <c r="Q174">
        <f t="shared" si="17"/>
        <v>94</v>
      </c>
      <c r="R174" t="b">
        <f t="shared" ca="1" si="18"/>
        <v>1</v>
      </c>
      <c r="T174" t="b">
        <f t="shared" ca="1" si="19"/>
        <v>1</v>
      </c>
      <c r="U174" t="s">
        <v>771</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row>
    <row r="175" spans="1:37"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729</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802</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row>
    <row r="176" spans="1:37"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729</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219.375</v>
      </c>
      <c r="G176" t="s">
        <v>719</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6"/>
        <v>5</v>
      </c>
      <c r="Q176">
        <f t="shared" si="17"/>
        <v>5</v>
      </c>
      <c r="R176" t="b">
        <f t="shared" ca="1" si="18"/>
        <v>0</v>
      </c>
      <c r="T176" t="b">
        <f t="shared" ca="1" si="19"/>
        <v>0</v>
      </c>
      <c r="U176" t="s">
        <v>772</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row>
    <row r="177" spans="1:37"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729</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6"/>
        <v>5</v>
      </c>
      <c r="Q177">
        <f t="shared" si="17"/>
        <v>5</v>
      </c>
      <c r="R177" t="b">
        <f t="shared" ca="1" si="18"/>
        <v>0</v>
      </c>
      <c r="T177" t="b">
        <f t="shared" ca="1" si="19"/>
        <v>0</v>
      </c>
      <c r="U177" t="s">
        <v>773</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row>
    <row r="178" spans="1:37"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729</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6"/>
        <v>5</v>
      </c>
      <c r="Q178">
        <f t="shared" si="17"/>
        <v>5</v>
      </c>
      <c r="R178" t="b">
        <f t="shared" ca="1" si="18"/>
        <v>0</v>
      </c>
      <c r="T178" t="b">
        <f t="shared" ca="1" si="19"/>
        <v>0</v>
      </c>
      <c r="U178" t="s">
        <v>774</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row>
    <row r="179" spans="1:37"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729</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6"/>
        <v>5</v>
      </c>
      <c r="Q179">
        <f t="shared" si="17"/>
        <v>5</v>
      </c>
      <c r="R179" t="b">
        <f t="shared" ca="1" si="18"/>
        <v>0</v>
      </c>
      <c r="T179" t="b">
        <f t="shared" ca="1" si="19"/>
        <v>0</v>
      </c>
      <c r="U179" t="s">
        <v>775</v>
      </c>
      <c r="V179" t="str">
        <f>IF(ISBLANK(U179),"",IF(ISERROR(VLOOKUP(U179,MapTable!$A:$A,1,0)),"맵없음",""))</f>
        <v/>
      </c>
      <c r="W179" t="s">
        <v>796</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row>
    <row r="180" spans="1:37"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729</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808</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row>
    <row r="181" spans="1:37"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810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6"/>
        <v>5</v>
      </c>
      <c r="Q181">
        <f t="shared" si="17"/>
        <v>5</v>
      </c>
      <c r="R181" t="b">
        <f t="shared" ca="1" si="18"/>
        <v>0</v>
      </c>
      <c r="T181" t="b">
        <f t="shared" ca="1" si="19"/>
        <v>0</v>
      </c>
      <c r="U181" t="s">
        <v>776</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row>
    <row r="182" spans="1:37"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810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6"/>
        <v>5</v>
      </c>
      <c r="Q182">
        <f t="shared" si="17"/>
        <v>5</v>
      </c>
      <c r="R182" t="b">
        <f t="shared" ca="1" si="18"/>
        <v>0</v>
      </c>
      <c r="T182" t="b">
        <f t="shared" ca="1" si="19"/>
        <v>0</v>
      </c>
      <c r="U182" t="s">
        <v>777</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row>
    <row r="183" spans="1:37"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810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6"/>
        <v>5</v>
      </c>
      <c r="Q183">
        <f t="shared" si="17"/>
        <v>5</v>
      </c>
      <c r="R183" t="b">
        <f t="shared" ca="1" si="18"/>
        <v>0</v>
      </c>
      <c r="T183" t="b">
        <f t="shared" ca="1" si="19"/>
        <v>0</v>
      </c>
      <c r="U183" t="s">
        <v>778</v>
      </c>
      <c r="V183" t="str">
        <f>IF(ISBLANK(U183),"",IF(ISERROR(VLOOKUP(U183,MapTable!$A:$A,1,0)),"맵없음",""))</f>
        <v/>
      </c>
      <c r="W183" t="s">
        <v>798</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row>
    <row r="184" spans="1:37"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810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6"/>
        <v>95</v>
      </c>
      <c r="Q184">
        <f t="shared" si="17"/>
        <v>95</v>
      </c>
      <c r="R184" t="b">
        <f t="shared" ca="1" si="18"/>
        <v>1</v>
      </c>
      <c r="T184" t="b">
        <f t="shared" ca="1" si="19"/>
        <v>1</v>
      </c>
      <c r="U184" t="s">
        <v>779</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row>
    <row r="185" spans="1:37"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1053</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803</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row>
    <row r="186" spans="1:37"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607.5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253.125</v>
      </c>
      <c r="G186" t="s">
        <v>1170</v>
      </c>
      <c r="J186" t="str">
        <f>IF(ISBLANK(I186),"",
IFERROR(VLOOKUP(I186,[1]StringTable!$1:$1048576,MATCH([1]StringTable!$B$1,[1]StringTable!$1:$1,0),0),
IFERROR(VLOOKUP(I186,[1]InApkStringTable!$1:$1048576,MATCH([1]InApkStringTable!$B$1,[1]InApkStringTable!$1:$1,0),0),
"스트링없음")))</f>
        <v/>
      </c>
      <c r="L186" t="b">
        <v>0</v>
      </c>
      <c r="M186" t="s">
        <v>1171</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row>
    <row r="187" spans="1:37"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607.5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6"/>
        <v>1</v>
      </c>
      <c r="Q187">
        <f t="shared" si="17"/>
        <v>1</v>
      </c>
      <c r="R187" t="b">
        <f t="shared" ca="1" si="18"/>
        <v>0</v>
      </c>
      <c r="T187" t="b">
        <f t="shared" ca="1" si="19"/>
        <v>0</v>
      </c>
      <c r="U187" t="s">
        <v>1173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row>
    <row r="188" spans="1:37"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607.5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6"/>
        <v>1</v>
      </c>
      <c r="Q188">
        <f t="shared" si="17"/>
        <v>1</v>
      </c>
      <c r="R188" t="b">
        <f t="shared" ca="1" si="18"/>
        <v>0</v>
      </c>
      <c r="T188" t="b">
        <f t="shared" ca="1" si="19"/>
        <v>0</v>
      </c>
      <c r="U188" t="s">
        <v>1174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row>
    <row r="189" spans="1:37"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607.5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6"/>
        <v>1</v>
      </c>
      <c r="Q189">
        <f t="shared" si="17"/>
        <v>1</v>
      </c>
      <c r="R189" t="b">
        <f t="shared" ca="1" si="18"/>
        <v>0</v>
      </c>
      <c r="T189" t="b">
        <f t="shared" ca="1" si="19"/>
        <v>0</v>
      </c>
      <c r="U189" t="s">
        <v>1175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row>
    <row r="190" spans="1:37"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607.5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6"/>
        <v>1</v>
      </c>
      <c r="Q190">
        <f t="shared" si="17"/>
        <v>1</v>
      </c>
      <c r="R190" t="b">
        <f t="shared" ca="1" si="18"/>
        <v>0</v>
      </c>
      <c r="T190" t="b">
        <f t="shared" ca="1" si="19"/>
        <v>0</v>
      </c>
      <c r="U190" t="s">
        <v>942</v>
      </c>
      <c r="V190" t="str">
        <f>IF(ISBLANK(U190),"",IF(ISERROR(VLOOKUP(U190,MapTable!$A:$A,1,0)),"맵없음",""))</f>
        <v/>
      </c>
      <c r="W190" t="s">
        <v>1176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row>
    <row r="191" spans="1:37"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607.5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991</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row>
    <row r="192" spans="1:37"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729</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6"/>
        <v>1</v>
      </c>
      <c r="Q192">
        <f t="shared" si="17"/>
        <v>1</v>
      </c>
      <c r="R192" t="b">
        <f t="shared" ca="1" si="18"/>
        <v>0</v>
      </c>
      <c r="T192" t="b">
        <f t="shared" ca="1" si="19"/>
        <v>0</v>
      </c>
      <c r="U192" t="s">
        <v>943</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row>
    <row r="193" spans="1:37"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729</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6"/>
        <v>1</v>
      </c>
      <c r="Q193">
        <f t="shared" si="17"/>
        <v>1</v>
      </c>
      <c r="R193" t="b">
        <f t="shared" ca="1" si="18"/>
        <v>0</v>
      </c>
      <c r="T193" t="b">
        <f t="shared" ca="1" si="19"/>
        <v>0</v>
      </c>
      <c r="U193" t="s">
        <v>944</v>
      </c>
      <c r="V193" t="str">
        <f>IF(ISBLANK(U193),"",IF(ISERROR(VLOOKUP(U193,MapTable!$A:$A,1,0)),"맵없음",""))</f>
        <v/>
      </c>
      <c r="W193" t="s">
        <v>1177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row>
    <row r="194" spans="1:37"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729</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6"/>
        <v>1</v>
      </c>
      <c r="Q194">
        <f t="shared" si="17"/>
        <v>1</v>
      </c>
      <c r="R194" t="b">
        <f t="shared" ca="1" si="18"/>
        <v>0</v>
      </c>
      <c r="T194" t="b">
        <f t="shared" ca="1" si="19"/>
        <v>0</v>
      </c>
      <c r="U194" t="s">
        <v>945</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row>
    <row r="195" spans="1:37"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729</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946</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row>
    <row r="196" spans="1:37"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729</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23"/>
        <v>21</v>
      </c>
      <c r="Q196">
        <f t="shared" si="24"/>
        <v>21</v>
      </c>
      <c r="R196" t="b">
        <f t="shared" ca="1" si="25"/>
        <v>0</v>
      </c>
      <c r="T196" t="b">
        <f t="shared" ca="1" si="26"/>
        <v>0</v>
      </c>
      <c r="U196" t="s">
        <v>986</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row>
    <row r="197" spans="1:37"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729</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272.109375</v>
      </c>
      <c r="G197" t="s">
        <v>720</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23"/>
        <v>2</v>
      </c>
      <c r="Q197">
        <f t="shared" si="24"/>
        <v>2</v>
      </c>
      <c r="R197" t="b">
        <f t="shared" ca="1" si="25"/>
        <v>0</v>
      </c>
      <c r="T197" t="b">
        <f t="shared" ca="1" si="26"/>
        <v>0</v>
      </c>
      <c r="U197" t="s">
        <v>947</v>
      </c>
      <c r="V197" t="str">
        <f>IF(ISBLANK(U197),"",IF(ISERROR(VLOOKUP(U197,MapTable!$A:$A,1,0)),"맵없음",""))</f>
        <v/>
      </c>
      <c r="W197" t="s">
        <v>1021</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row>
    <row r="198" spans="1:37"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729</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23"/>
        <v>2</v>
      </c>
      <c r="Q198">
        <f t="shared" si="24"/>
        <v>2</v>
      </c>
      <c r="R198" t="b">
        <f t="shared" ca="1" si="25"/>
        <v>0</v>
      </c>
      <c r="T198" t="b">
        <f t="shared" ca="1" si="26"/>
        <v>0</v>
      </c>
      <c r="U198" t="s">
        <v>948</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row>
    <row r="199" spans="1:37"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729</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23"/>
        <v>2</v>
      </c>
      <c r="Q199">
        <f t="shared" si="24"/>
        <v>2</v>
      </c>
      <c r="R199" t="b">
        <f t="shared" ca="1" si="25"/>
        <v>0</v>
      </c>
      <c r="T199" t="b">
        <f t="shared" ca="1" si="26"/>
        <v>0</v>
      </c>
      <c r="U199" t="s">
        <v>949</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row>
    <row r="200" spans="1:37"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729</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23"/>
        <v>2</v>
      </c>
      <c r="Q200">
        <f t="shared" si="24"/>
        <v>2</v>
      </c>
      <c r="R200" t="b">
        <f t="shared" ca="1" si="25"/>
        <v>0</v>
      </c>
      <c r="T200" t="b">
        <f t="shared" ca="1" si="26"/>
        <v>0</v>
      </c>
      <c r="U200" t="s">
        <v>950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row>
    <row r="201" spans="1:37"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729</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992</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row>
    <row r="202" spans="1:37"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850.5</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23"/>
        <v>2</v>
      </c>
      <c r="Q202">
        <f t="shared" si="24"/>
        <v>2</v>
      </c>
      <c r="R202" t="b">
        <f t="shared" ca="1" si="25"/>
        <v>0</v>
      </c>
      <c r="T202" t="b">
        <f t="shared" ca="1" si="26"/>
        <v>0</v>
      </c>
      <c r="U202" t="s">
        <v>951</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row>
    <row r="203" spans="1:37"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850.5</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23"/>
        <v>2</v>
      </c>
      <c r="Q203">
        <f t="shared" si="24"/>
        <v>2</v>
      </c>
      <c r="R203" t="b">
        <f t="shared" ca="1" si="25"/>
        <v>0</v>
      </c>
      <c r="T203" t="b">
        <f t="shared" ca="1" si="26"/>
        <v>0</v>
      </c>
      <c r="U203" t="s">
        <v>952</v>
      </c>
      <c r="V203" t="str">
        <f>IF(ISBLANK(U203),"",IF(ISERROR(VLOOKUP(U203,MapTable!$A:$A,1,0)),"맵없음",""))</f>
        <v/>
      </c>
      <c r="W203" t="s">
        <v>1023</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row>
    <row r="204" spans="1:37"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850.5</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row>
    <row r="205" spans="1:37"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850.5</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row>
    <row r="206" spans="1:37"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850.5</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23"/>
        <v>22</v>
      </c>
      <c r="Q206">
        <f t="shared" si="24"/>
        <v>22</v>
      </c>
      <c r="R206" t="b">
        <f t="shared" ca="1" si="25"/>
        <v>0</v>
      </c>
      <c r="T206" t="b">
        <f t="shared" ca="1" si="26"/>
        <v>0</v>
      </c>
      <c r="U206" t="s">
        <v>987</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row>
    <row r="207" spans="1:37"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850.5</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291.09375</v>
      </c>
      <c r="G207" t="s">
        <v>1170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23"/>
        <v>3</v>
      </c>
      <c r="Q207">
        <f t="shared" si="24"/>
        <v>3</v>
      </c>
      <c r="R207" t="b">
        <f t="shared" ca="1" si="25"/>
        <v>0</v>
      </c>
      <c r="T207" t="b">
        <f t="shared" ca="1" si="26"/>
        <v>0</v>
      </c>
      <c r="U207" t="s">
        <v>955</v>
      </c>
      <c r="V207" t="str">
        <f>IF(ISBLANK(U207),"",IF(ISERROR(VLOOKUP(U207,MapTable!$A:$A,1,0)),"맵없음",""))</f>
        <v/>
      </c>
      <c r="W207" t="s">
        <v>1025</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row>
    <row r="208" spans="1:37"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850.5</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23"/>
        <v>3</v>
      </c>
      <c r="Q208">
        <f t="shared" si="24"/>
        <v>3</v>
      </c>
      <c r="R208" t="b">
        <f t="shared" ca="1" si="25"/>
        <v>0</v>
      </c>
      <c r="T208" t="b">
        <f t="shared" ca="1" si="26"/>
        <v>0</v>
      </c>
      <c r="U208" t="s">
        <v>956</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row>
    <row r="209" spans="1:37"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850.5</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23"/>
        <v>3</v>
      </c>
      <c r="Q209">
        <f t="shared" si="24"/>
        <v>3</v>
      </c>
      <c r="R209" t="b">
        <f t="shared" ca="1" si="25"/>
        <v>0</v>
      </c>
      <c r="T209" t="b">
        <f t="shared" ca="1" si="26"/>
        <v>0</v>
      </c>
      <c r="U209" t="s">
        <v>957</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row>
    <row r="210" spans="1:37"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850.5</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23"/>
        <v>3</v>
      </c>
      <c r="Q210">
        <f t="shared" si="24"/>
        <v>3</v>
      </c>
      <c r="R210" t="b">
        <f t="shared" ca="1" si="25"/>
        <v>0</v>
      </c>
      <c r="T210" t="b">
        <f t="shared" ca="1" si="26"/>
        <v>0</v>
      </c>
      <c r="U210" t="s">
        <v>958</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row>
    <row r="211" spans="1:37"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850.5</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993</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row>
    <row r="212" spans="1:37"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972</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23"/>
        <v>3</v>
      </c>
      <c r="Q212">
        <f t="shared" si="24"/>
        <v>3</v>
      </c>
      <c r="R212" t="b">
        <f t="shared" ca="1" si="25"/>
        <v>0</v>
      </c>
      <c r="T212" t="b">
        <f t="shared" ca="1" si="26"/>
        <v>0</v>
      </c>
      <c r="U212" t="s">
        <v>959</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row>
    <row r="213" spans="1:37"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972</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23"/>
        <v>3</v>
      </c>
      <c r="Q213">
        <f t="shared" si="24"/>
        <v>3</v>
      </c>
      <c r="R213" t="b">
        <f t="shared" ca="1" si="25"/>
        <v>0</v>
      </c>
      <c r="T213" t="b">
        <f t="shared" ca="1" si="26"/>
        <v>0</v>
      </c>
      <c r="U213" t="s">
        <v>960</v>
      </c>
      <c r="V213" t="str">
        <f>IF(ISBLANK(U213),"",IF(ISERROR(VLOOKUP(U213,MapTable!$A:$A,1,0)),"맵없음",""))</f>
        <v/>
      </c>
      <c r="W213" t="s">
        <v>1027</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row>
    <row r="214" spans="1:37"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972</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23"/>
        <v>3</v>
      </c>
      <c r="Q214">
        <f t="shared" si="24"/>
        <v>3</v>
      </c>
      <c r="R214" t="b">
        <f t="shared" ca="1" si="25"/>
        <v>0</v>
      </c>
      <c r="T214" t="b">
        <f t="shared" ca="1" si="26"/>
        <v>0</v>
      </c>
      <c r="U214" t="s">
        <v>961</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row>
    <row r="215" spans="1:37"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972</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23"/>
        <v>93</v>
      </c>
      <c r="Q215">
        <f t="shared" si="24"/>
        <v>93</v>
      </c>
      <c r="R215" t="b">
        <f t="shared" ca="1" si="25"/>
        <v>1</v>
      </c>
      <c r="T215" t="b">
        <f t="shared" ca="1" si="26"/>
        <v>1</v>
      </c>
      <c r="U215" t="s">
        <v>962</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row>
    <row r="216" spans="1:37"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972</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23"/>
        <v>23</v>
      </c>
      <c r="Q216">
        <f t="shared" si="24"/>
        <v>23</v>
      </c>
      <c r="R216" t="b">
        <f t="shared" ca="1" si="25"/>
        <v>0</v>
      </c>
      <c r="T216" t="b">
        <f t="shared" ca="1" si="26"/>
        <v>0</v>
      </c>
      <c r="U216" t="s">
        <v>988</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row>
    <row r="217" spans="1:37"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972</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310.078125</v>
      </c>
      <c r="G217" t="s">
        <v>720</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23"/>
        <v>4</v>
      </c>
      <c r="Q217">
        <f t="shared" si="24"/>
        <v>4</v>
      </c>
      <c r="R217" t="b">
        <f t="shared" ca="1" si="25"/>
        <v>0</v>
      </c>
      <c r="T217" t="b">
        <f t="shared" ca="1" si="26"/>
        <v>0</v>
      </c>
      <c r="U217" t="s">
        <v>963</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row>
    <row r="218" spans="1:37"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972</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23"/>
        <v>4</v>
      </c>
      <c r="Q218">
        <f t="shared" si="24"/>
        <v>4</v>
      </c>
      <c r="R218" t="b">
        <f t="shared" ca="1" si="25"/>
        <v>0</v>
      </c>
      <c r="T218" t="b">
        <f t="shared" ca="1" si="26"/>
        <v>0</v>
      </c>
      <c r="U218" t="s">
        <v>964</v>
      </c>
      <c r="V218" t="str">
        <f>IF(ISBLANK(U218),"",IF(ISERROR(VLOOKUP(U218,MapTable!$A:$A,1,0)),"맵없음",""))</f>
        <v/>
      </c>
      <c r="W218" t="s">
        <v>1029</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row>
    <row r="219" spans="1:37"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972</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23"/>
        <v>4</v>
      </c>
      <c r="Q219">
        <f t="shared" si="24"/>
        <v>4</v>
      </c>
      <c r="R219" t="b">
        <f t="shared" ca="1" si="25"/>
        <v>0</v>
      </c>
      <c r="T219" t="b">
        <f t="shared" ca="1" si="26"/>
        <v>0</v>
      </c>
      <c r="U219" t="s">
        <v>965</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row>
    <row r="220" spans="1:37"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972</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23"/>
        <v>4</v>
      </c>
      <c r="Q220">
        <f t="shared" si="24"/>
        <v>4</v>
      </c>
      <c r="R220" t="b">
        <f t="shared" ca="1" si="25"/>
        <v>0</v>
      </c>
      <c r="T220" t="b">
        <f t="shared" ca="1" si="26"/>
        <v>0</v>
      </c>
      <c r="U220" t="s">
        <v>966</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row>
    <row r="221" spans="1:37"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972</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994</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row>
    <row r="222" spans="1:37"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1093.5</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23"/>
        <v>4</v>
      </c>
      <c r="Q222">
        <f t="shared" si="24"/>
        <v>4</v>
      </c>
      <c r="R222" t="b">
        <f t="shared" ca="1" si="25"/>
        <v>0</v>
      </c>
      <c r="T222" t="b">
        <f t="shared" ca="1" si="26"/>
        <v>0</v>
      </c>
      <c r="U222" t="s">
        <v>967</v>
      </c>
      <c r="V222" t="str">
        <f>IF(ISBLANK(U222),"",IF(ISERROR(VLOOKUP(U222,MapTable!$A:$A,1,0)),"맵없음",""))</f>
        <v/>
      </c>
      <c r="W222" t="s">
        <v>1031</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row>
    <row r="223" spans="1:37"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1093.5</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23"/>
        <v>4</v>
      </c>
      <c r="Q223">
        <f t="shared" si="24"/>
        <v>4</v>
      </c>
      <c r="R223" t="b">
        <f t="shared" ca="1" si="25"/>
        <v>0</v>
      </c>
      <c r="T223" t="b">
        <f t="shared" ca="1" si="26"/>
        <v>0</v>
      </c>
      <c r="U223" t="s">
        <v>968</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row>
    <row r="224" spans="1:37"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1093.5</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23"/>
        <v>4</v>
      </c>
      <c r="Q224">
        <f t="shared" si="24"/>
        <v>4</v>
      </c>
      <c r="R224" t="b">
        <f t="shared" ca="1" si="25"/>
        <v>0</v>
      </c>
      <c r="T224" t="b">
        <f t="shared" ca="1" si="26"/>
        <v>0</v>
      </c>
      <c r="U224" t="s">
        <v>969</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row>
    <row r="225" spans="1:37"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1093.5</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23"/>
        <v>94</v>
      </c>
      <c r="Q225">
        <f t="shared" si="24"/>
        <v>94</v>
      </c>
      <c r="R225" t="b">
        <f t="shared" ca="1" si="25"/>
        <v>1</v>
      </c>
      <c r="T225" t="b">
        <f t="shared" ca="1" si="26"/>
        <v>1</v>
      </c>
      <c r="U225" t="s">
        <v>970</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row>
    <row r="226" spans="1:37"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1093.5</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23"/>
        <v>24</v>
      </c>
      <c r="Q226">
        <f t="shared" si="24"/>
        <v>24</v>
      </c>
      <c r="R226" t="b">
        <f t="shared" ca="1" si="25"/>
        <v>0</v>
      </c>
      <c r="T226" t="b">
        <f t="shared" ca="1" si="26"/>
        <v>0</v>
      </c>
      <c r="U226" t="s">
        <v>989</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row>
    <row r="227" spans="1:37"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1093.5</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329.0625</v>
      </c>
      <c r="G227" t="s">
        <v>1170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23"/>
        <v>5</v>
      </c>
      <c r="Q227">
        <f t="shared" si="24"/>
        <v>5</v>
      </c>
      <c r="R227" t="b">
        <f t="shared" ca="1" si="25"/>
        <v>0</v>
      </c>
      <c r="T227" t="b">
        <f t="shared" ca="1" si="26"/>
        <v>0</v>
      </c>
      <c r="U227" t="s">
        <v>971</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row>
    <row r="228" spans="1:37"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1093.5</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23"/>
        <v>5</v>
      </c>
      <c r="Q228">
        <f t="shared" si="24"/>
        <v>5</v>
      </c>
      <c r="R228" t="b">
        <f t="shared" ca="1" si="25"/>
        <v>0</v>
      </c>
      <c r="T228" t="b">
        <f t="shared" ca="1" si="26"/>
        <v>0</v>
      </c>
      <c r="U228" t="s">
        <v>972</v>
      </c>
      <c r="V228" t="str">
        <f>IF(ISBLANK(U228),"",IF(ISERROR(VLOOKUP(U228,MapTable!$A:$A,1,0)),"맵없음",""))</f>
        <v/>
      </c>
      <c r="W228" t="s">
        <v>1033</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row>
    <row r="229" spans="1:37"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1093.5</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23"/>
        <v>5</v>
      </c>
      <c r="Q229">
        <f t="shared" si="24"/>
        <v>5</v>
      </c>
      <c r="R229" t="b">
        <f t="shared" ca="1" si="25"/>
        <v>0</v>
      </c>
      <c r="T229" t="b">
        <f t="shared" ca="1" si="26"/>
        <v>0</v>
      </c>
      <c r="U229" t="s">
        <v>973</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row>
    <row r="230" spans="1:37"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1093.5</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23"/>
        <v>5</v>
      </c>
      <c r="Q230">
        <f t="shared" si="24"/>
        <v>5</v>
      </c>
      <c r="R230" t="b">
        <f t="shared" ca="1" si="25"/>
        <v>0</v>
      </c>
      <c r="T230" t="b">
        <f t="shared" ca="1" si="26"/>
        <v>0</v>
      </c>
      <c r="U230" t="s">
        <v>974</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row>
    <row r="231" spans="1:37"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1093.5</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995</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row>
    <row r="232" spans="1:37"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1215</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23"/>
        <v>5</v>
      </c>
      <c r="Q232">
        <f t="shared" si="24"/>
        <v>5</v>
      </c>
      <c r="R232" t="b">
        <f t="shared" ca="1" si="25"/>
        <v>0</v>
      </c>
      <c r="T232" t="b">
        <f t="shared" ca="1" si="26"/>
        <v>0</v>
      </c>
      <c r="U232" t="s">
        <v>975</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row>
    <row r="233" spans="1:37"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1215</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23"/>
        <v>5</v>
      </c>
      <c r="Q233">
        <f t="shared" si="24"/>
        <v>5</v>
      </c>
      <c r="R233" t="b">
        <f t="shared" ca="1" si="25"/>
        <v>0</v>
      </c>
      <c r="T233" t="b">
        <f t="shared" ca="1" si="26"/>
        <v>0</v>
      </c>
      <c r="U233" t="s">
        <v>976</v>
      </c>
      <c r="V233" t="str">
        <f>IF(ISBLANK(U233),"",IF(ISERROR(VLOOKUP(U233,MapTable!$A:$A,1,0)),"맵없음",""))</f>
        <v/>
      </c>
      <c r="W233" t="s">
        <v>1035</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row>
    <row r="234" spans="1:37"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1215</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23"/>
        <v>5</v>
      </c>
      <c r="Q234">
        <f t="shared" si="24"/>
        <v>5</v>
      </c>
      <c r="R234" t="b">
        <f t="shared" ca="1" si="25"/>
        <v>0</v>
      </c>
      <c r="T234" t="b">
        <f t="shared" ca="1" si="26"/>
        <v>0</v>
      </c>
      <c r="U234" t="s">
        <v>977</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row>
    <row r="235" spans="1:37"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1215</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23"/>
        <v>95</v>
      </c>
      <c r="Q235">
        <f t="shared" si="24"/>
        <v>95</v>
      </c>
      <c r="R235" t="b">
        <f t="shared" ca="1" si="25"/>
        <v>1</v>
      </c>
      <c r="T235" t="b">
        <f t="shared" ca="1" si="26"/>
        <v>1</v>
      </c>
      <c r="U235" t="s">
        <v>978</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row>
    <row r="236" spans="1:37"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1579.5</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23"/>
        <v>25</v>
      </c>
      <c r="Q236">
        <f t="shared" si="24"/>
        <v>25</v>
      </c>
      <c r="R236" t="b">
        <f t="shared" ca="1" si="25"/>
        <v>0</v>
      </c>
      <c r="T236" t="b">
        <f t="shared" ca="1" si="26"/>
        <v>0</v>
      </c>
      <c r="U236" t="s">
        <v>990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row>
    <row r="237" spans="1:37"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911.25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379.6875</v>
      </c>
      <c r="G237" t="s">
        <v>719</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row>
    <row r="238" spans="1:37"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911.25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379.6875</v>
      </c>
      <c r="G238" t="s">
        <v>719</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row>
    <row r="239" spans="1:37"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911.25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379.6875</v>
      </c>
      <c r="G239" t="s">
        <v>719</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row>
    <row r="240" spans="1:37"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911.25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379.6875</v>
      </c>
      <c r="G240" t="s">
        <v>719</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row>
    <row r="241" spans="1:37"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911.25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379.6875</v>
      </c>
      <c r="G241" t="s">
        <v>719</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row>
    <row r="242" spans="1:37"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911.25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379.6875</v>
      </c>
      <c r="G242" t="s">
        <v>719</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row>
    <row r="243" spans="1:37"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1093.5</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379.6875</v>
      </c>
      <c r="G243" t="s">
        <v>719</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row>
    <row r="244" spans="1:37"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1093.5</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379.6875</v>
      </c>
      <c r="G244" t="s">
        <v>719</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row>
    <row r="245" spans="1:37"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1093.5</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379.6875</v>
      </c>
      <c r="G245" t="s">
        <v>719</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row>
    <row r="246" spans="1:37"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1093.5</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379.6875</v>
      </c>
      <c r="G246" t="s">
        <v>719</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row>
    <row r="247" spans="1:37"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1093.5</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379.6875</v>
      </c>
      <c r="G247" t="s">
        <v>719</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row>
    <row r="248" spans="1:37"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1093.5</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408.1640625</v>
      </c>
      <c r="G248" t="s">
        <v>719</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row>
    <row r="249" spans="1:37"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1093.5</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408.1640625</v>
      </c>
      <c r="G249" t="s">
        <v>719</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row>
    <row r="250" spans="1:37"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1093.5</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408.1640625</v>
      </c>
      <c r="G250" t="s">
        <v>719</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row>
    <row r="251" spans="1:37"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1093.5</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408.1640625</v>
      </c>
      <c r="G251" t="s">
        <v>719</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row>
    <row r="252" spans="1:37"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1093.5</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408.1640625</v>
      </c>
      <c r="G252" t="s">
        <v>719</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row>
    <row r="253" spans="1:37"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1275.75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408.1640625</v>
      </c>
      <c r="G253" t="s">
        <v>719</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row>
    <row r="254" spans="1:37"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1275.75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408.1640625</v>
      </c>
      <c r="G254" t="s">
        <v>719</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row>
    <row r="255" spans="1:37"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1275.75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408.1640625</v>
      </c>
      <c r="G255" t="s">
        <v>719</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row>
    <row r="256" spans="1:37"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1275.75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408.1640625</v>
      </c>
      <c r="G256" t="s">
        <v>719</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row>
    <row r="257" spans="1:37"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1275.75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408.1640625</v>
      </c>
      <c r="G257" t="s">
        <v>719</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row>
    <row r="258" spans="1:37"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1275.75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436.64062499999994</v>
      </c>
      <c r="G258" t="s">
        <v>719</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row>
    <row r="259" spans="1:37"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1275.75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436.64062499999994</v>
      </c>
      <c r="G259" t="s">
        <v>719</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row>
    <row r="260" spans="1:37"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1275.75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436.64062499999994</v>
      </c>
      <c r="G260" t="s">
        <v>719</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row>
    <row r="261" spans="1:37"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1275.75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436.64062499999994</v>
      </c>
      <c r="G261" t="s">
        <v>719</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row>
    <row r="262" spans="1:37"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1275.75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436.64062499999994</v>
      </c>
      <c r="G262" t="s">
        <v>719</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row>
    <row r="263" spans="1:37"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1458</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436.64062499999994</v>
      </c>
      <c r="G263" t="s">
        <v>719</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row>
    <row r="264" spans="1:37"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1458</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436.64062499999994</v>
      </c>
      <c r="G264" t="s">
        <v>719</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row>
    <row r="265" spans="1:37"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1458</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436.64062499999994</v>
      </c>
      <c r="G265" t="s">
        <v>719</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row>
    <row r="266" spans="1:37"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1458</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436.64062499999994</v>
      </c>
      <c r="G266" t="s">
        <v>719</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row>
    <row r="267" spans="1:37"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1458</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436.64062499999994</v>
      </c>
      <c r="G267" t="s">
        <v>719</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row>
    <row r="268" spans="1:37"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1458</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465.11718750000006</v>
      </c>
      <c r="G268" t="s">
        <v>719</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row>
    <row r="269" spans="1:37"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1458</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465.11718750000006</v>
      </c>
      <c r="G269" t="s">
        <v>719</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row>
    <row r="270" spans="1:37"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1458</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465.11718750000006</v>
      </c>
      <c r="G270" t="s">
        <v>719</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row>
    <row r="271" spans="1:37"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1458</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465.11718750000006</v>
      </c>
      <c r="G271" t="s">
        <v>719</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row>
    <row r="272" spans="1:37"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1458</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465.11718750000006</v>
      </c>
      <c r="G272" t="s">
        <v>719</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row>
    <row r="273" spans="1:37"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1640.25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465.11718750000006</v>
      </c>
      <c r="G273" t="s">
        <v>719</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row>
    <row r="274" spans="1:37"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1640.25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465.11718750000006</v>
      </c>
      <c r="G274" t="s">
        <v>719</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row>
    <row r="275" spans="1:37"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1640.25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465.11718750000006</v>
      </c>
      <c r="G275" t="s">
        <v>719</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row>
    <row r="276" spans="1:37"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1640.25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465.11718750000006</v>
      </c>
      <c r="G276" t="s">
        <v>719</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row>
    <row r="277" spans="1:37"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1640.25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465.11718750000006</v>
      </c>
      <c r="G277" t="s">
        <v>719</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row>
    <row r="278" spans="1:37"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1640.25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493.59375</v>
      </c>
      <c r="G278" t="s">
        <v>719</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row>
    <row r="279" spans="1:37"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1640.25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493.59375</v>
      </c>
      <c r="G279" t="s">
        <v>719</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row>
    <row r="280" spans="1:37"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1640.25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493.59375</v>
      </c>
      <c r="G280" t="s">
        <v>719</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row>
    <row r="281" spans="1:37"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1640.25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493.59375</v>
      </c>
      <c r="G281" t="s">
        <v>719</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row>
    <row r="282" spans="1:37"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1640.25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493.59375</v>
      </c>
      <c r="G282" t="s">
        <v>719</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row>
    <row r="283" spans="1:37"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1822.5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493.59375</v>
      </c>
      <c r="G283" t="s">
        <v>719</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row>
    <row r="284" spans="1:37"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1822.5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493.59375</v>
      </c>
      <c r="G284" t="s">
        <v>719</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row>
    <row r="285" spans="1:37"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1822.5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493.59375</v>
      </c>
      <c r="G285" t="s">
        <v>719</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row>
    <row r="286" spans="1:37"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1822.5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493.59375</v>
      </c>
      <c r="G286" t="s">
        <v>719</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row>
    <row r="287" spans="1:37"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2369.25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493.59375</v>
      </c>
      <c r="G287" t="s">
        <v>719</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row>
    <row r="288" spans="1:37"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1366.875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569.53125</v>
      </c>
      <c r="G288" t="s">
        <v>719</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row>
    <row r="289" spans="1:37"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1366.875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569.53125</v>
      </c>
      <c r="G289" t="s">
        <v>719</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row>
    <row r="290" spans="1:37"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1366.875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569.53125</v>
      </c>
      <c r="G290" t="s">
        <v>719</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row>
    <row r="291" spans="1:37"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1366.875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569.53125</v>
      </c>
      <c r="G291" t="s">
        <v>719</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row>
    <row r="292" spans="1:37"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1366.875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569.53125</v>
      </c>
      <c r="G292" t="s">
        <v>719</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row>
    <row r="293" spans="1:37"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1366.875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569.53125</v>
      </c>
      <c r="G293" t="s">
        <v>719</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row>
    <row r="294" spans="1:37"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1640.25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569.53125</v>
      </c>
      <c r="G294" t="s">
        <v>719</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row>
    <row r="295" spans="1:37"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1640.25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569.53125</v>
      </c>
      <c r="G295" t="s">
        <v>719</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row>
    <row r="296" spans="1:37"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1640.25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569.53125</v>
      </c>
      <c r="G296" t="s">
        <v>719</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row>
    <row r="297" spans="1:37"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1640.25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569.53125</v>
      </c>
      <c r="G297" t="s">
        <v>719</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row>
    <row r="298" spans="1:37"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1640.25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569.53125</v>
      </c>
      <c r="G298" t="s">
        <v>719</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row>
    <row r="299" spans="1:37"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1640.25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612.24609375</v>
      </c>
      <c r="G299" t="s">
        <v>719</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row>
    <row r="300" spans="1:37"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1640.25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612.24609375</v>
      </c>
      <c r="G300" t="s">
        <v>719</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row>
    <row r="301" spans="1:37"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1640.25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612.24609375</v>
      </c>
      <c r="G301" t="s">
        <v>719</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row>
    <row r="302" spans="1:37"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1640.25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612.24609375</v>
      </c>
      <c r="G302" t="s">
        <v>719</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row>
    <row r="303" spans="1:37"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1640.25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612.24609375</v>
      </c>
      <c r="G303" t="s">
        <v>719</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row>
    <row r="304" spans="1:37"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1913.6249999999998</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612.24609375</v>
      </c>
      <c r="G304" t="s">
        <v>719</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row>
    <row r="305" spans="1:37"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1913.6249999999998</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612.24609375</v>
      </c>
      <c r="G305" t="s">
        <v>719</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row>
    <row r="306" spans="1:37"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1913.6249999999998</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612.24609375</v>
      </c>
      <c r="G306" t="s">
        <v>719</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row>
    <row r="307" spans="1:37"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1913.6249999999998</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612.24609375</v>
      </c>
      <c r="G307" t="s">
        <v>719</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row>
    <row r="308" spans="1:37"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1913.6249999999998</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612.24609375</v>
      </c>
      <c r="G308" t="s">
        <v>719</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row>
    <row r="309" spans="1:37"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1913.6249999999998</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654.9609375</v>
      </c>
      <c r="G309" t="s">
        <v>719</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row>
    <row r="310" spans="1:37"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1913.6249999999998</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654.9609375</v>
      </c>
      <c r="G310" t="s">
        <v>719</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row>
    <row r="311" spans="1:37"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1913.6249999999998</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654.9609375</v>
      </c>
      <c r="G311" t="s">
        <v>719</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row>
    <row r="312" spans="1:37"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1913.6249999999998</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654.9609375</v>
      </c>
      <c r="G312" t="s">
        <v>719</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row>
    <row r="313" spans="1:37"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1913.6249999999998</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654.9609375</v>
      </c>
      <c r="G313" t="s">
        <v>719</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row>
    <row r="314" spans="1:37"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2187</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654.9609375</v>
      </c>
      <c r="G314" t="s">
        <v>719</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row>
    <row r="315" spans="1:37"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2187</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654.9609375</v>
      </c>
      <c r="G315" t="s">
        <v>719</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row>
    <row r="316" spans="1:37"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2187</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654.9609375</v>
      </c>
      <c r="G316" t="s">
        <v>719</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row>
    <row r="317" spans="1:37"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2187</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654.9609375</v>
      </c>
      <c r="G317" t="s">
        <v>719</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row>
    <row r="318" spans="1:37"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2187</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654.9609375</v>
      </c>
      <c r="G318" t="s">
        <v>719</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row>
    <row r="319" spans="1:37"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2187</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697.67578125</v>
      </c>
      <c r="G319" t="s">
        <v>719</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row>
    <row r="320" spans="1:37"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2187</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697.67578125</v>
      </c>
      <c r="G320" t="s">
        <v>719</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row>
    <row r="321" spans="1:37"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2187</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697.67578125</v>
      </c>
      <c r="G321" t="s">
        <v>719</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row>
    <row r="322" spans="1:37"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2187</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697.67578125</v>
      </c>
      <c r="G322" t="s">
        <v>719</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row>
    <row r="323" spans="1:37"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2187</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697.67578125</v>
      </c>
      <c r="G323" t="s">
        <v>719</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row>
    <row r="324" spans="1:37"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2460.375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697.67578125</v>
      </c>
      <c r="G324" t="s">
        <v>719</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row>
    <row r="325" spans="1:37"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2460.375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697.67578125</v>
      </c>
      <c r="G325" t="s">
        <v>719</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row>
    <row r="326" spans="1:37"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2460.375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697.67578125</v>
      </c>
      <c r="G326" t="s">
        <v>719</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row>
    <row r="327" spans="1:37"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2460.375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697.67578125</v>
      </c>
      <c r="G327" t="s">
        <v>719</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row>
    <row r="328" spans="1:37"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2460.375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697.67578125</v>
      </c>
      <c r="G328" t="s">
        <v>719</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row>
    <row r="329" spans="1:37"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2460.375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740.390625</v>
      </c>
      <c r="G329" t="s">
        <v>719</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row>
    <row r="330" spans="1:37"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2460.375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740.390625</v>
      </c>
      <c r="G330" t="s">
        <v>719</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row>
    <row r="331" spans="1:37"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2460.375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740.390625</v>
      </c>
      <c r="G331" t="s">
        <v>719</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row>
    <row r="332" spans="1:37"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2460.375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740.390625</v>
      </c>
      <c r="G332" t="s">
        <v>719</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row>
    <row r="333" spans="1:37"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2460.375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740.390625</v>
      </c>
      <c r="G333" t="s">
        <v>719</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row>
    <row r="334" spans="1:37"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2733.75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740.390625</v>
      </c>
      <c r="G334" t="s">
        <v>719</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row>
    <row r="335" spans="1:37"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2733.75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740.390625</v>
      </c>
      <c r="G335" t="s">
        <v>719</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row>
    <row r="336" spans="1:37"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2733.75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740.390625</v>
      </c>
      <c r="G336" t="s">
        <v>719</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row>
    <row r="337" spans="1:37"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2733.75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740.390625</v>
      </c>
      <c r="G337" t="s">
        <v>719</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row>
    <row r="338" spans="1:37"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3553.875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740.390625</v>
      </c>
      <c r="G338" t="s">
        <v>719</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row>
    <row r="339" spans="1:37"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2050.3125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854.296875</v>
      </c>
      <c r="G339" t="s">
        <v>719</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row>
    <row r="340" spans="1:37"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2050.3125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854.296875</v>
      </c>
      <c r="G340" t="s">
        <v>719</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row>
    <row r="341" spans="1:37"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2460.375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854.296875</v>
      </c>
      <c r="G341" t="s">
        <v>719</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row>
    <row r="342" spans="1:37"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2870.4375</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918.369140625</v>
      </c>
      <c r="G342" t="s">
        <v>719</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row>
    <row r="343" spans="1:37"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3280.5</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982.44140624999989</v>
      </c>
      <c r="G343" t="s">
        <v>719</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row>
    <row r="344" spans="1:37"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3690.5625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1046.513671875</v>
      </c>
      <c r="G344" t="s">
        <v>719</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row>
    <row r="345" spans="1:37"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5330.8125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1110.5859375</v>
      </c>
      <c r="G345" t="s">
        <v>719</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row>
    <row r="346" spans="1:37"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3075.46875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1281.4453125</v>
      </c>
      <c r="G346" t="s">
        <v>719</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row>
    <row r="347" spans="1:37"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3075.46875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1281.4453125</v>
      </c>
      <c r="G347" t="s">
        <v>719</v>
      </c>
      <c r="H347" t="s">
        <v>135</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row>
    <row r="348" spans="1:37"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3075.46875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1281.4453125</v>
      </c>
      <c r="G348" t="s">
        <v>719</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row>
    <row r="349" spans="1:37"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3075.46875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1281.4453125</v>
      </c>
      <c r="G349" t="s">
        <v>719</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row>
    <row r="350" spans="1:37"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3075.46875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1281.4453125</v>
      </c>
      <c r="G350" t="s">
        <v>719</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row>
    <row r="351" spans="1:37"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3075.46875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1281.4453125</v>
      </c>
      <c r="G351" t="s">
        <v>719</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row>
    <row r="352" spans="1:37"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3690.5625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1281.4453125</v>
      </c>
      <c r="G352" t="s">
        <v>719</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row>
    <row r="353" spans="1:37"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3690.5625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1281.4453125</v>
      </c>
      <c r="G353" t="s">
        <v>719</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row>
    <row r="354" spans="1:37"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3690.5625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1281.4453125</v>
      </c>
      <c r="G354" t="s">
        <v>719</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row>
    <row r="355" spans="1:37"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3690.5625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1281.4453125</v>
      </c>
      <c r="G355" t="s">
        <v>719</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row>
    <row r="356" spans="1:37"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3690.5625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1281.4453125</v>
      </c>
      <c r="G356" t="s">
        <v>719</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row>
    <row r="357" spans="1:37"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3690.5625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1377.5537109375</v>
      </c>
      <c r="G357" t="s">
        <v>719</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row>
    <row r="358" spans="1:37"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3690.5625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1377.5537109375</v>
      </c>
      <c r="G358" t="s">
        <v>719</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row>
    <row r="359" spans="1:37"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3690.5625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1377.5537109375</v>
      </c>
      <c r="G359" t="s">
        <v>719</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row>
    <row r="360" spans="1:37"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3690.5625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1377.5537109375</v>
      </c>
      <c r="G360" t="s">
        <v>719</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row>
    <row r="361" spans="1:37"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3690.5625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1377.5537109375</v>
      </c>
      <c r="G361" t="s">
        <v>719</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row>
    <row r="362" spans="1:37"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4305.65625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1377.5537109375</v>
      </c>
      <c r="G362" t="s">
        <v>719</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row>
    <row r="363" spans="1:37"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4305.65625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1377.5537109375</v>
      </c>
      <c r="G363" t="s">
        <v>719</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row>
    <row r="364" spans="1:37"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4305.65625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1377.5537109375</v>
      </c>
      <c r="G364" t="s">
        <v>719</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row>
    <row r="365" spans="1:37"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4305.65625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1377.5537109375</v>
      </c>
      <c r="G365" t="s">
        <v>719</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row>
    <row r="366" spans="1:37"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4305.65625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1377.5537109375</v>
      </c>
      <c r="G366" t="s">
        <v>719</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row>
    <row r="367" spans="1:37"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4305.65625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1473.6621093749998</v>
      </c>
      <c r="G367" t="s">
        <v>719</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row>
    <row r="368" spans="1:37"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4305.65625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1473.6621093749998</v>
      </c>
      <c r="G368" t="s">
        <v>719</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row>
    <row r="369" spans="1:37"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4305.65625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1473.6621093749998</v>
      </c>
      <c r="G369" t="s">
        <v>719</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row>
    <row r="370" spans="1:37"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4305.65625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1473.6621093749998</v>
      </c>
      <c r="G370" t="s">
        <v>719</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row>
    <row r="371" spans="1:37"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4305.65625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1473.6621093749998</v>
      </c>
      <c r="G371" t="s">
        <v>719</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row>
    <row r="372" spans="1:37"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4920.75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1473.6621093749998</v>
      </c>
      <c r="G372" t="s">
        <v>719</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row>
    <row r="373" spans="1:37"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4920.75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1473.6621093749998</v>
      </c>
      <c r="G373" t="s">
        <v>719</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row>
    <row r="374" spans="1:37"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4920.75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1473.6621093749998</v>
      </c>
      <c r="G374" t="s">
        <v>719</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row>
    <row r="375" spans="1:37"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4920.75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1473.6621093749998</v>
      </c>
      <c r="G375" t="s">
        <v>719</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row>
    <row r="376" spans="1:37"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4920.75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1473.6621093749998</v>
      </c>
      <c r="G376" t="s">
        <v>719</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row>
    <row r="377" spans="1:37"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4920.75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1569.7705078125002</v>
      </c>
      <c r="G377" t="s">
        <v>719</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row>
    <row r="378" spans="1:37"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4920.75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1569.7705078125002</v>
      </c>
      <c r="G378" t="s">
        <v>719</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row>
    <row r="379" spans="1:37"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4920.75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1569.7705078125002</v>
      </c>
      <c r="G379" t="s">
        <v>719</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row>
    <row r="380" spans="1:37"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4920.75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1569.7705078125002</v>
      </c>
      <c r="G380" t="s">
        <v>719</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row>
    <row r="381" spans="1:37"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4920.75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1569.7705078125002</v>
      </c>
      <c r="G381" t="s">
        <v>719</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row>
    <row r="382" spans="1:37"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5535.84375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1569.7705078125002</v>
      </c>
      <c r="G382" t="s">
        <v>719</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row>
    <row r="383" spans="1:37"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5535.84375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1569.7705078125002</v>
      </c>
      <c r="G383" t="s">
        <v>719</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row>
    <row r="384" spans="1:37"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5535.84375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1569.7705078125002</v>
      </c>
      <c r="G384" t="s">
        <v>719</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row>
    <row r="385" spans="1:37"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5535.84375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1569.7705078125002</v>
      </c>
      <c r="G385" t="s">
        <v>719</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row>
    <row r="386" spans="1:37"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5535.84375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1569.7705078125002</v>
      </c>
      <c r="G386" t="s">
        <v>719</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row>
    <row r="387" spans="1:37"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5535.84375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1665.87890625</v>
      </c>
      <c r="G387" t="s">
        <v>719</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row>
    <row r="388" spans="1:37"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5535.84375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1665.87890625</v>
      </c>
      <c r="G388" t="s">
        <v>719</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row>
    <row r="389" spans="1:37"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5535.84375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1665.87890625</v>
      </c>
      <c r="G389" t="s">
        <v>719</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row>
    <row r="390" spans="1:37"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5535.84375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1665.87890625</v>
      </c>
      <c r="G390" t="s">
        <v>719</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row>
    <row r="391" spans="1:37"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5535.84375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1665.87890625</v>
      </c>
      <c r="G391" t="s">
        <v>719</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row>
    <row r="392" spans="1:37"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6150.9375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1665.87890625</v>
      </c>
      <c r="G392" t="s">
        <v>719</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row>
    <row r="393" spans="1:37"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6150.9375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1665.87890625</v>
      </c>
      <c r="G393" t="s">
        <v>719</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row>
    <row r="394" spans="1:37"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6150.9375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1665.87890625</v>
      </c>
      <c r="G394" t="s">
        <v>719</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row>
    <row r="395" spans="1:37"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6150.9375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1665.87890625</v>
      </c>
      <c r="G395" t="s">
        <v>719</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row>
    <row r="396" spans="1:37"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7996.21875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1665.87890625</v>
      </c>
      <c r="G396" t="s">
        <v>719</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row>
    <row r="397" spans="1:37"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4613.203125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1922.16796875</v>
      </c>
      <c r="G397" t="s">
        <v>719</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row>
    <row r="398" spans="1:37"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4613.203125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1922.16796875</v>
      </c>
      <c r="G398" t="s">
        <v>719</v>
      </c>
      <c r="H398" t="s">
        <v>243</v>
      </c>
      <c r="I398" t="s">
        <v>132</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row>
    <row r="399" spans="1:37"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4613.203125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1922.16796875</v>
      </c>
      <c r="G399" t="s">
        <v>719</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row>
    <row r="400" spans="1:37"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4613.203125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1922.16796875</v>
      </c>
      <c r="G400" t="s">
        <v>719</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row>
    <row r="401" spans="1:37"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4613.203125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1922.16796875</v>
      </c>
      <c r="G401" t="s">
        <v>719</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row>
    <row r="402" spans="1:37"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4613.203125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1922.16796875</v>
      </c>
      <c r="G402" t="s">
        <v>719</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row>
    <row r="403" spans="1:37"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5535.84375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1922.16796875</v>
      </c>
      <c r="G403" t="s">
        <v>719</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row>
    <row r="404" spans="1:37"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5535.84375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1922.16796875</v>
      </c>
      <c r="G404" t="s">
        <v>719</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row>
    <row r="405" spans="1:37"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5535.84375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1922.16796875</v>
      </c>
      <c r="G405" t="s">
        <v>719</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row>
    <row r="406" spans="1:37"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5535.84375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1922.16796875</v>
      </c>
      <c r="G406" t="s">
        <v>719</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row>
    <row r="407" spans="1:37"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5535.84375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1922.16796875</v>
      </c>
      <c r="G407" t="s">
        <v>719</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row>
    <row r="408" spans="1:37"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5535.84375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2066.33056640625</v>
      </c>
      <c r="G408" t="s">
        <v>719</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row>
    <row r="409" spans="1:37"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5535.84375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2066.33056640625</v>
      </c>
      <c r="G409" t="s">
        <v>719</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row>
    <row r="410" spans="1:37"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5535.84375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2066.33056640625</v>
      </c>
      <c r="G410" t="s">
        <v>719</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row>
    <row r="411" spans="1:37"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5535.84375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2066.33056640625</v>
      </c>
      <c r="G411" t="s">
        <v>719</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row>
    <row r="412" spans="1:37"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5535.84375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2066.33056640625</v>
      </c>
      <c r="G412" t="s">
        <v>719</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row>
    <row r="413" spans="1:37"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6458.484375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2066.33056640625</v>
      </c>
      <c r="G413" t="s">
        <v>719</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row>
    <row r="414" spans="1:37"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6458.484375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2066.33056640625</v>
      </c>
      <c r="G414" t="s">
        <v>719</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row>
    <row r="415" spans="1:37"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6458.484375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2066.33056640625</v>
      </c>
      <c r="G415" t="s">
        <v>719</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row>
    <row r="416" spans="1:37"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6458.484375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2066.33056640625</v>
      </c>
      <c r="G416" t="s">
        <v>719</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row>
    <row r="417" spans="1:37"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6458.484375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2066.33056640625</v>
      </c>
      <c r="G417" t="s">
        <v>719</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row>
    <row r="418" spans="1:37"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6458.484375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2210.4931640625</v>
      </c>
      <c r="G418" t="s">
        <v>719</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row>
    <row r="419" spans="1:37"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6458.484375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2210.4931640625</v>
      </c>
      <c r="G419" t="s">
        <v>719</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row>
    <row r="420" spans="1:37"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6458.484375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2210.4931640625</v>
      </c>
      <c r="G420" t="s">
        <v>719</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row>
    <row r="421" spans="1:37"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6458.484375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2210.4931640625</v>
      </c>
      <c r="G421" t="s">
        <v>719</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row>
    <row r="422" spans="1:37"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6458.484375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2210.4931640625</v>
      </c>
      <c r="G422" t="s">
        <v>719</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row>
    <row r="423" spans="1:37"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7381.125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2210.4931640625</v>
      </c>
      <c r="G423" t="s">
        <v>719</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row>
    <row r="424" spans="1:37"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7381.125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2210.4931640625</v>
      </c>
      <c r="G424" t="s">
        <v>719</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row>
    <row r="425" spans="1:37"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7381.125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2210.4931640625</v>
      </c>
      <c r="G425" t="s">
        <v>719</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row>
    <row r="426" spans="1:37"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7381.125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2210.4931640625</v>
      </c>
      <c r="G426" t="s">
        <v>719</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row>
    <row r="427" spans="1:37"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7381.125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2210.4931640625</v>
      </c>
      <c r="G427" t="s">
        <v>719</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row>
    <row r="428" spans="1:37"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7381.125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2354.65576171875</v>
      </c>
      <c r="G428" t="s">
        <v>719</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row>
    <row r="429" spans="1:37"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7381.125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2354.65576171875</v>
      </c>
      <c r="G429" t="s">
        <v>719</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row>
    <row r="430" spans="1:37"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7381.125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2354.65576171875</v>
      </c>
      <c r="G430" t="s">
        <v>719</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row>
    <row r="431" spans="1:37"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7381.125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2354.65576171875</v>
      </c>
      <c r="G431" t="s">
        <v>719</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row>
    <row r="432" spans="1:37"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7381.125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2354.65576171875</v>
      </c>
      <c r="G432" t="s">
        <v>719</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row>
    <row r="433" spans="1:37"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8303.765625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2354.65576171875</v>
      </c>
      <c r="G433" t="s">
        <v>719</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row>
    <row r="434" spans="1:37"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8303.765625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2354.65576171875</v>
      </c>
      <c r="G434" t="s">
        <v>719</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row>
    <row r="435" spans="1:37"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8303.765625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2354.65576171875</v>
      </c>
      <c r="G435" t="s">
        <v>719</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row>
    <row r="436" spans="1:37"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8303.765625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2354.65576171875</v>
      </c>
      <c r="G436" t="s">
        <v>719</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row>
    <row r="437" spans="1:37"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8303.765625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2354.65576171875</v>
      </c>
      <c r="G437" t="s">
        <v>719</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row>
    <row r="438" spans="1:37"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8303.765625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2498.818359375</v>
      </c>
      <c r="G438" t="s">
        <v>719</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row>
    <row r="439" spans="1:37"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8303.765625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2498.818359375</v>
      </c>
      <c r="G439" t="s">
        <v>719</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row>
    <row r="440" spans="1:37"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8303.765625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2498.818359375</v>
      </c>
      <c r="G440" t="s">
        <v>719</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row>
    <row r="441" spans="1:37"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8303.765625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2498.818359375</v>
      </c>
      <c r="G441" t="s">
        <v>719</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row>
    <row r="442" spans="1:37"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8303.765625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2498.818359375</v>
      </c>
      <c r="G442" t="s">
        <v>719</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row>
    <row r="443" spans="1:37"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9226.40625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2498.818359375</v>
      </c>
      <c r="G443" t="s">
        <v>719</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row>
    <row r="444" spans="1:37"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9226.40625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2498.818359375</v>
      </c>
      <c r="G444" t="s">
        <v>719</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row>
    <row r="445" spans="1:37"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9226.40625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2498.818359375</v>
      </c>
      <c r="G445" t="s">
        <v>719</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row>
    <row r="446" spans="1:37"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9226.40625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2498.818359375</v>
      </c>
      <c r="G446" t="s">
        <v>719</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row>
    <row r="447" spans="1:37"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11994.328125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2498.818359375</v>
      </c>
      <c r="G447" t="s">
        <v>719</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row>
    <row r="448" spans="1:37"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6919.8046875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2883.251953125</v>
      </c>
      <c r="G448" t="s">
        <v>719</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row>
    <row r="449" spans="1:37"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6919.8046875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2883.251953125</v>
      </c>
      <c r="G449" t="s">
        <v>719</v>
      </c>
      <c r="H449" t="s">
        <v>245</v>
      </c>
      <c r="I449" t="s">
        <v>151</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row>
    <row r="450" spans="1:37"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6919.8046875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2883.251953125</v>
      </c>
      <c r="G450" t="s">
        <v>719</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row>
    <row r="451" spans="1:37"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6919.8046875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2883.251953125</v>
      </c>
      <c r="G451" t="s">
        <v>719</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row>
    <row r="452" spans="1:37"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6919.8046875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2883.251953125</v>
      </c>
      <c r="G452" t="s">
        <v>719</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row>
    <row r="453" spans="1:37"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6919.8046875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2883.251953125</v>
      </c>
      <c r="G453" t="s">
        <v>719</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row>
    <row r="454" spans="1:37"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8303.765625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2883.251953125</v>
      </c>
      <c r="G454" t="s">
        <v>719</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row>
    <row r="455" spans="1:37"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8303.765625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2883.251953125</v>
      </c>
      <c r="G455" t="s">
        <v>719</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row>
    <row r="456" spans="1:37"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8303.765625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2883.251953125</v>
      </c>
      <c r="G456" t="s">
        <v>719</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row>
    <row r="457" spans="1:37"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8303.765625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2883.251953125</v>
      </c>
      <c r="G457" t="s">
        <v>719</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row>
    <row r="458" spans="1:37"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8303.765625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2883.251953125</v>
      </c>
      <c r="G458" t="s">
        <v>719</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row>
    <row r="459" spans="1:37"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8303.765625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3099.495849609375</v>
      </c>
      <c r="G459" t="s">
        <v>719</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row>
    <row r="460" spans="1:37"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8303.765625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3099.495849609375</v>
      </c>
      <c r="G460" t="s">
        <v>719</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row>
    <row r="461" spans="1:37"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8303.765625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3099.495849609375</v>
      </c>
      <c r="G461" t="s">
        <v>719</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row>
    <row r="462" spans="1:37"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8303.765625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3099.495849609375</v>
      </c>
      <c r="G462" t="s">
        <v>719</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row>
    <row r="463" spans="1:37"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8303.765625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3099.495849609375</v>
      </c>
      <c r="G463" t="s">
        <v>719</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row>
    <row r="464" spans="1:37"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9687.7265625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3099.495849609375</v>
      </c>
      <c r="G464" t="s">
        <v>719</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row>
    <row r="465" spans="1:37"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9687.7265625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3099.495849609375</v>
      </c>
      <c r="G465" t="s">
        <v>719</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row>
    <row r="466" spans="1:37"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9687.7265625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3099.495849609375</v>
      </c>
      <c r="G466" t="s">
        <v>719</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row>
    <row r="467" spans="1:37"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9687.7265625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3099.495849609375</v>
      </c>
      <c r="G467" t="s">
        <v>719</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row>
    <row r="468" spans="1:37"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9687.7265625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3099.495849609375</v>
      </c>
      <c r="G468" t="s">
        <v>719</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row>
    <row r="469" spans="1:37"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9687.7265625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3315.7397460937495</v>
      </c>
      <c r="G469" t="s">
        <v>719</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row>
    <row r="470" spans="1:37"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9687.7265625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3315.7397460937495</v>
      </c>
      <c r="G470" t="s">
        <v>719</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row>
    <row r="471" spans="1:37"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9687.7265625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3315.7397460937495</v>
      </c>
      <c r="G471" t="s">
        <v>719</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row>
    <row r="472" spans="1:37"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9687.7265625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3315.7397460937495</v>
      </c>
      <c r="G472" t="s">
        <v>719</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row>
    <row r="473" spans="1:37"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9687.7265625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3315.7397460937495</v>
      </c>
      <c r="G473" t="s">
        <v>719</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row>
    <row r="474" spans="1:37"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11071.6875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3315.7397460937495</v>
      </c>
      <c r="G474" t="s">
        <v>719</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row>
    <row r="475" spans="1:37"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11071.6875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3315.7397460937495</v>
      </c>
      <c r="G475" t="s">
        <v>719</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row>
    <row r="476" spans="1:37"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11071.6875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3315.7397460937495</v>
      </c>
      <c r="G476" t="s">
        <v>719</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row>
    <row r="477" spans="1:37"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11071.6875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3315.7397460937495</v>
      </c>
      <c r="G477" t="s">
        <v>719</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row>
    <row r="478" spans="1:37"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11071.6875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3315.7397460937495</v>
      </c>
      <c r="G478" t="s">
        <v>719</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row>
    <row r="479" spans="1:37"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11071.6875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3531.9836425781255</v>
      </c>
      <c r="G479" t="s">
        <v>719</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row>
    <row r="480" spans="1:37"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11071.6875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3531.9836425781255</v>
      </c>
      <c r="G480" t="s">
        <v>719</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row>
    <row r="481" spans="1:37"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11071.6875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3531.9836425781255</v>
      </c>
      <c r="G481" t="s">
        <v>719</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row>
    <row r="482" spans="1:37"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11071.6875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3531.9836425781255</v>
      </c>
      <c r="G482" t="s">
        <v>719</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row>
    <row r="483" spans="1:37"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11071.6875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3531.9836425781255</v>
      </c>
      <c r="G483" t="s">
        <v>719</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row>
    <row r="484" spans="1:37"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12455.6484375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3531.9836425781255</v>
      </c>
      <c r="G484" t="s">
        <v>719</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row>
    <row r="485" spans="1:37"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12455.6484375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3531.9836425781255</v>
      </c>
      <c r="G485" t="s">
        <v>719</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row>
    <row r="486" spans="1:37"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12455.6484375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3531.9836425781255</v>
      </c>
      <c r="G486" t="s">
        <v>719</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row>
    <row r="487" spans="1:37"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12455.6484375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3531.9836425781255</v>
      </c>
      <c r="G487" t="s">
        <v>719</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row>
    <row r="488" spans="1:37"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12455.6484375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3531.9836425781255</v>
      </c>
      <c r="G488" t="s">
        <v>719</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row>
    <row r="489" spans="1:37"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12455.6484375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3748.2275390625</v>
      </c>
      <c r="G489" t="s">
        <v>719</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row>
    <row r="490" spans="1:37"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12455.6484375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3748.2275390625</v>
      </c>
      <c r="G490" t="s">
        <v>719</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row>
    <row r="491" spans="1:37"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12455.6484375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3748.2275390625</v>
      </c>
      <c r="G491" t="s">
        <v>719</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row>
    <row r="492" spans="1:37"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12455.6484375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3748.2275390625</v>
      </c>
      <c r="G492" t="s">
        <v>719</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row>
    <row r="493" spans="1:37"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12455.6484375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3748.2275390625</v>
      </c>
      <c r="G493" t="s">
        <v>719</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row>
    <row r="494" spans="1:37"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13839.609375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3748.2275390625</v>
      </c>
      <c r="G494" t="s">
        <v>719</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row>
    <row r="495" spans="1:37"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13839.609375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3748.2275390625</v>
      </c>
      <c r="G495" t="s">
        <v>719</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row>
    <row r="496" spans="1:37"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13839.609375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3748.2275390625</v>
      </c>
      <c r="G496" t="s">
        <v>719</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row>
    <row r="497" spans="1:37"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13839.609375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3748.2275390625</v>
      </c>
      <c r="G497" t="s">
        <v>719</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row>
    <row r="498" spans="1:37"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17991.4921875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3748.2275390625</v>
      </c>
      <c r="G498" t="s">
        <v>719</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row>
    <row r="499" spans="1:37"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10379.70703125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4324.8779296875</v>
      </c>
      <c r="G499" t="s">
        <v>719</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row>
    <row r="500" spans="1:37"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10379.70703125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4324.8779296875</v>
      </c>
      <c r="G500" t="s">
        <v>719</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row>
    <row r="501" spans="1:37"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10379.70703125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4324.8779296875</v>
      </c>
      <c r="G501" t="s">
        <v>719</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row>
    <row r="502" spans="1:37"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10379.70703125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4324.8779296875</v>
      </c>
      <c r="G502" t="s">
        <v>719</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row>
    <row r="503" spans="1:37"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10379.70703125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4324.8779296875</v>
      </c>
      <c r="G503" t="s">
        <v>719</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row>
    <row r="504" spans="1:37"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10379.70703125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4324.8779296875</v>
      </c>
      <c r="G504" t="s">
        <v>719</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row>
    <row r="505" spans="1:37"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12455.6484375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4324.8779296875</v>
      </c>
      <c r="G505" t="s">
        <v>719</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row>
    <row r="506" spans="1:37"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12455.6484375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4324.8779296875</v>
      </c>
      <c r="G506" t="s">
        <v>719</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row>
    <row r="507" spans="1:37"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12455.6484375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4324.8779296875</v>
      </c>
      <c r="G507" t="s">
        <v>719</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row>
    <row r="508" spans="1:37"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12455.6484375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4324.8779296875</v>
      </c>
      <c r="G508" t="s">
        <v>719</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row>
    <row r="509" spans="1:37"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12455.6484375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4324.8779296875</v>
      </c>
      <c r="G509" t="s">
        <v>719</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row>
    <row r="510" spans="1:37"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12455.6484375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4649.2437744140625</v>
      </c>
      <c r="G510" t="s">
        <v>719</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row>
    <row r="511" spans="1:37"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12455.6484375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4649.2437744140625</v>
      </c>
      <c r="G511" t="s">
        <v>719</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row>
    <row r="512" spans="1:37"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12455.6484375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4649.2437744140625</v>
      </c>
      <c r="G512" t="s">
        <v>719</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row>
    <row r="513" spans="1:37"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12455.6484375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4649.2437744140625</v>
      </c>
      <c r="G513" t="s">
        <v>719</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row>
    <row r="514" spans="1:37"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12455.6484375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4649.2437744140625</v>
      </c>
      <c r="G514" t="s">
        <v>719</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row>
    <row r="515" spans="1:37"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14531.589843749998</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4649.2437744140625</v>
      </c>
      <c r="G515" t="s">
        <v>719</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row>
    <row r="516" spans="1:37"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14531.589843749998</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4649.2437744140625</v>
      </c>
      <c r="G516" t="s">
        <v>719</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row>
    <row r="517" spans="1:37"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14531.589843749998</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4649.2437744140625</v>
      </c>
      <c r="G517" t="s">
        <v>719</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row>
    <row r="518" spans="1:37"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14531.589843749998</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4649.2437744140625</v>
      </c>
      <c r="G518" t="s">
        <v>719</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row>
    <row r="519" spans="1:37"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14531.589843749998</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4649.2437744140625</v>
      </c>
      <c r="G519" t="s">
        <v>719</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row>
    <row r="520" spans="1:37"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14531.589843749998</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4973.609619140625</v>
      </c>
      <c r="G520" t="s">
        <v>719</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row>
    <row r="521" spans="1:37"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14531.589843749998</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4973.609619140625</v>
      </c>
      <c r="G521" t="s">
        <v>719</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row>
    <row r="522" spans="1:37"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14531.589843749998</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4973.609619140625</v>
      </c>
      <c r="G522" t="s">
        <v>719</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row>
    <row r="523" spans="1:37"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14531.589843749998</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4973.609619140625</v>
      </c>
      <c r="G523" t="s">
        <v>719</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row>
    <row r="524" spans="1:37"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14531.589843749998</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4973.609619140625</v>
      </c>
      <c r="G524" t="s">
        <v>719</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row>
    <row r="525" spans="1:37"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16607.53125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4973.609619140625</v>
      </c>
      <c r="G525" t="s">
        <v>719</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row>
    <row r="526" spans="1:37"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16607.53125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4973.609619140625</v>
      </c>
      <c r="G526" t="s">
        <v>719</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row>
    <row r="527" spans="1:37"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16607.53125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4973.609619140625</v>
      </c>
      <c r="G527" t="s">
        <v>719</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row>
    <row r="528" spans="1:37"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16607.53125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4973.609619140625</v>
      </c>
      <c r="G528" t="s">
        <v>719</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row>
    <row r="529" spans="1:37"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16607.53125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4973.609619140625</v>
      </c>
      <c r="G529" t="s">
        <v>719</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row>
    <row r="530" spans="1:37"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16607.53125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5297.9754638671875</v>
      </c>
      <c r="G530" t="s">
        <v>719</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row>
    <row r="531" spans="1:37"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16607.53125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5297.9754638671875</v>
      </c>
      <c r="G531" t="s">
        <v>719</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row>
    <row r="532" spans="1:37"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16607.53125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5297.9754638671875</v>
      </c>
      <c r="G532" t="s">
        <v>719</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row>
    <row r="533" spans="1:37"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16607.53125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5297.9754638671875</v>
      </c>
      <c r="G533" t="s">
        <v>719</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row>
    <row r="534" spans="1:37"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16607.53125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5297.9754638671875</v>
      </c>
      <c r="G534" t="s">
        <v>719</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row>
    <row r="535" spans="1:37"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18683.47265625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5297.9754638671875</v>
      </c>
      <c r="G535" t="s">
        <v>719</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row>
    <row r="536" spans="1:37"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18683.47265625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5297.9754638671875</v>
      </c>
      <c r="G536" t="s">
        <v>719</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row>
    <row r="537" spans="1:37"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18683.47265625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5297.9754638671875</v>
      </c>
      <c r="G537" t="s">
        <v>719</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row>
    <row r="538" spans="1:37"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18683.47265625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5297.9754638671875</v>
      </c>
      <c r="G538" t="s">
        <v>719</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row>
    <row r="539" spans="1:37"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18683.47265625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5297.9754638671875</v>
      </c>
      <c r="G539" t="s">
        <v>719</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row>
    <row r="540" spans="1:37"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18683.47265625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5622.34130859375</v>
      </c>
      <c r="G540" t="s">
        <v>719</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row>
    <row r="541" spans="1:37"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18683.47265625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5622.34130859375</v>
      </c>
      <c r="G541" t="s">
        <v>719</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row>
    <row r="542" spans="1:37"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18683.47265625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5622.34130859375</v>
      </c>
      <c r="G542" t="s">
        <v>719</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row>
    <row r="543" spans="1:37"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18683.47265625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5622.34130859375</v>
      </c>
      <c r="G543" t="s">
        <v>719</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row>
    <row r="544" spans="1:37"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18683.47265625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5622.34130859375</v>
      </c>
      <c r="G544" t="s">
        <v>719</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row>
    <row r="545" spans="1:37"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20759.4140625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5622.34130859375</v>
      </c>
      <c r="G545" t="s">
        <v>719</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row>
    <row r="546" spans="1:37"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20759.4140625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5622.34130859375</v>
      </c>
      <c r="G546" t="s">
        <v>719</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row>
    <row r="547" spans="1:37"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20759.4140625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5622.34130859375</v>
      </c>
      <c r="G547" t="s">
        <v>719</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row>
    <row r="548" spans="1:37"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20759.4140625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5622.34130859375</v>
      </c>
      <c r="G548" t="s">
        <v>719</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row>
    <row r="549" spans="1:37"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26987.23828125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5622.34130859375</v>
      </c>
      <c r="G549" t="s">
        <v>719</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row>
    <row r="550" spans="1:37"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15569.560546875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6487.31689453125</v>
      </c>
      <c r="G550" t="s">
        <v>719</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row>
    <row r="551" spans="1:37"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15569.560546875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6487.31689453125</v>
      </c>
      <c r="G551" t="s">
        <v>719</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row>
    <row r="552" spans="1:37"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15569.560546875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6487.31689453125</v>
      </c>
      <c r="G552" t="s">
        <v>719</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row>
    <row r="553" spans="1:37"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15569.560546875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6487.31689453125</v>
      </c>
      <c r="G553" t="s">
        <v>719</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row>
    <row r="554" spans="1:37"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15569.560546875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6487.31689453125</v>
      </c>
      <c r="G554" t="s">
        <v>719</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row>
    <row r="555" spans="1:37"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15569.560546875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6487.31689453125</v>
      </c>
      <c r="G555" t="s">
        <v>719</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row>
    <row r="556" spans="1:37"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18683.47265625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6487.31689453125</v>
      </c>
      <c r="G556" t="s">
        <v>719</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row>
    <row r="557" spans="1:37"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18683.47265625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6487.31689453125</v>
      </c>
      <c r="G557" t="s">
        <v>719</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row>
    <row r="558" spans="1:37"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18683.47265625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6487.31689453125</v>
      </c>
      <c r="G558" t="s">
        <v>719</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row>
    <row r="559" spans="1:37"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18683.47265625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6487.31689453125</v>
      </c>
      <c r="G559" t="s">
        <v>719</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row>
    <row r="560" spans="1:37"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18683.47265625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6487.31689453125</v>
      </c>
      <c r="G560" t="s">
        <v>719</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row>
    <row r="561" spans="1:37"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18683.47265625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6973.8656616210938</v>
      </c>
      <c r="G561" t="s">
        <v>719</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row>
    <row r="562" spans="1:37"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18683.47265625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6973.8656616210938</v>
      </c>
      <c r="G562" t="s">
        <v>719</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row>
    <row r="563" spans="1:37"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18683.47265625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6973.8656616210938</v>
      </c>
      <c r="G563" t="s">
        <v>719</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row>
    <row r="564" spans="1:37"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18683.47265625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6973.8656616210938</v>
      </c>
      <c r="G564" t="s">
        <v>719</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row>
    <row r="565" spans="1:37"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18683.47265625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6973.8656616210938</v>
      </c>
      <c r="G565" t="s">
        <v>719</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row>
    <row r="566" spans="1:37"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21797.384765625</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6973.8656616210938</v>
      </c>
      <c r="G566" t="s">
        <v>719</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row>
    <row r="567" spans="1:37"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21797.384765625</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6973.8656616210938</v>
      </c>
      <c r="G567" t="s">
        <v>719</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row>
    <row r="568" spans="1:37"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21797.384765625</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6973.8656616210938</v>
      </c>
      <c r="G568" t="s">
        <v>719</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row>
    <row r="569" spans="1:37"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21797.384765625</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6973.8656616210938</v>
      </c>
      <c r="G569" t="s">
        <v>719</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row>
    <row r="570" spans="1:37"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21797.384765625</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6973.8656616210938</v>
      </c>
      <c r="G570" t="s">
        <v>719</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row>
    <row r="571" spans="1:37"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21797.384765625</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7460.4144287109366</v>
      </c>
      <c r="G571" t="s">
        <v>719</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row>
    <row r="572" spans="1:37"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21797.384765625</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7460.4144287109366</v>
      </c>
      <c r="G572" t="s">
        <v>719</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row>
    <row r="573" spans="1:37"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21797.384765625</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7460.4144287109366</v>
      </c>
      <c r="G573" t="s">
        <v>719</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row>
    <row r="574" spans="1:37"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21797.384765625</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7460.4144287109366</v>
      </c>
      <c r="G574" t="s">
        <v>719</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row>
    <row r="575" spans="1:37"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21797.384765625</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7460.4144287109366</v>
      </c>
      <c r="G575" t="s">
        <v>719</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row>
    <row r="576" spans="1:37"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24911.296875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7460.4144287109366</v>
      </c>
      <c r="G576" t="s">
        <v>719</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row>
    <row r="577" spans="1:37"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24911.296875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7460.4144287109366</v>
      </c>
      <c r="G577" t="s">
        <v>719</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row>
    <row r="578" spans="1:37"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24911.296875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7460.4144287109366</v>
      </c>
      <c r="G578" t="s">
        <v>719</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row>
    <row r="579" spans="1:37"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24911.296875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7460.4144287109366</v>
      </c>
      <c r="G579" t="s">
        <v>719</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row>
    <row r="580" spans="1:37"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24911.296875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7460.4144287109366</v>
      </c>
      <c r="G580" t="s">
        <v>719</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row>
    <row r="581" spans="1:37"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24911.296875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7946.9631958007822</v>
      </c>
      <c r="G581" t="s">
        <v>719</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row>
    <row r="582" spans="1:37"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24911.296875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7946.9631958007822</v>
      </c>
      <c r="G582" t="s">
        <v>719</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row>
    <row r="583" spans="1:37"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24911.296875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7946.9631958007822</v>
      </c>
      <c r="G583" t="s">
        <v>719</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row>
    <row r="584" spans="1:37"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24911.296875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7946.9631958007822</v>
      </c>
      <c r="G584" t="s">
        <v>719</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row>
    <row r="585" spans="1:37"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24911.296875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7946.9631958007822</v>
      </c>
      <c r="G585" t="s">
        <v>719</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row>
    <row r="586" spans="1:37"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28025.208984375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7946.9631958007822</v>
      </c>
      <c r="G586" t="s">
        <v>719</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row>
    <row r="587" spans="1:37"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28025.208984375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7946.9631958007822</v>
      </c>
      <c r="G587" t="s">
        <v>719</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row>
    <row r="588" spans="1:37"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28025.208984375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7946.9631958007822</v>
      </c>
      <c r="G588" t="s">
        <v>719</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row>
    <row r="589" spans="1:37"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28025.208984375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7946.9631958007822</v>
      </c>
      <c r="G589" t="s">
        <v>719</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row>
    <row r="590" spans="1:37"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28025.208984375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7946.9631958007822</v>
      </c>
      <c r="G590" t="s">
        <v>719</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row>
    <row r="591" spans="1:37"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28025.208984375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8433.511962890625</v>
      </c>
      <c r="G591" t="s">
        <v>719</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row>
    <row r="592" spans="1:37"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28025.208984375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8433.511962890625</v>
      </c>
      <c r="G592" t="s">
        <v>719</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row>
    <row r="593" spans="1:37"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28025.208984375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8433.511962890625</v>
      </c>
      <c r="G593" t="s">
        <v>719</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row>
    <row r="594" spans="1:37"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28025.208984375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8433.511962890625</v>
      </c>
      <c r="G594" t="s">
        <v>719</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row>
    <row r="595" spans="1:37"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28025.208984375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8433.511962890625</v>
      </c>
      <c r="G595" t="s">
        <v>719</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row>
    <row r="596" spans="1:37"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31139.12109375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8433.511962890625</v>
      </c>
      <c r="G596" t="s">
        <v>719</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row>
    <row r="597" spans="1:37"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31139.12109375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8433.511962890625</v>
      </c>
      <c r="G597" t="s">
        <v>719</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row>
    <row r="598" spans="1:37"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31139.12109375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8433.511962890625</v>
      </c>
      <c r="G598" t="s">
        <v>719</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row>
    <row r="599" spans="1:37"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31139.12109375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8433.511962890625</v>
      </c>
      <c r="G599" t="s">
        <v>719</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row>
    <row r="600" spans="1:37"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40480.857421875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8433.511962890625</v>
      </c>
      <c r="G600" t="s">
        <v>719</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row>
    <row r="601" spans="1:37"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23354.3408203125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9730.975341796875</v>
      </c>
      <c r="G601" t="s">
        <v>719</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row>
    <row r="602" spans="1:37"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23354.3408203125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9730.975341796875</v>
      </c>
      <c r="G602" t="s">
        <v>719</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row>
    <row r="603" spans="1:37"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23354.3408203125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9730.975341796875</v>
      </c>
      <c r="G603" t="s">
        <v>719</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row>
    <row r="604" spans="1:37"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23354.3408203125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9730.975341796875</v>
      </c>
      <c r="G604" t="s">
        <v>719</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row>
    <row r="605" spans="1:37"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23354.3408203125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9730.975341796875</v>
      </c>
      <c r="G605" t="s">
        <v>719</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row>
    <row r="606" spans="1:37"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23354.3408203125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9730.975341796875</v>
      </c>
      <c r="G606" t="s">
        <v>719</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row>
    <row r="607" spans="1:37"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28025.208984375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9730.975341796875</v>
      </c>
      <c r="G607" t="s">
        <v>719</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row>
    <row r="608" spans="1:37"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28025.208984375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9730.975341796875</v>
      </c>
      <c r="G608" t="s">
        <v>719</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row>
    <row r="609" spans="1:37"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28025.208984375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9730.975341796875</v>
      </c>
      <c r="G609" t="s">
        <v>719</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row>
    <row r="610" spans="1:37"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28025.208984375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9730.975341796875</v>
      </c>
      <c r="G610" t="s">
        <v>719</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row>
    <row r="611" spans="1:37"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28025.208984375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9730.975341796875</v>
      </c>
      <c r="G611" t="s">
        <v>719</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row>
    <row r="612" spans="1:37"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28025.208984375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10460.798492431641</v>
      </c>
      <c r="G612" t="s">
        <v>719</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row>
    <row r="613" spans="1:37"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28025.208984375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10460.798492431641</v>
      </c>
      <c r="G613" t="s">
        <v>719</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row>
    <row r="614" spans="1:37"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28025.208984375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10460.798492431641</v>
      </c>
      <c r="G614" t="s">
        <v>719</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row>
    <row r="615" spans="1:37"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28025.208984375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10460.798492431641</v>
      </c>
      <c r="G615" t="s">
        <v>719</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row>
    <row r="616" spans="1:37"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28025.208984375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10460.798492431641</v>
      </c>
      <c r="G616" t="s">
        <v>719</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row>
    <row r="617" spans="1:37"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32696.077148437496</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10460.798492431641</v>
      </c>
      <c r="G617" t="s">
        <v>719</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row>
    <row r="618" spans="1:37"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32696.077148437496</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10460.798492431641</v>
      </c>
      <c r="G618" t="s">
        <v>719</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row>
    <row r="619" spans="1:37"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32696.077148437496</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10460.798492431641</v>
      </c>
      <c r="G619" t="s">
        <v>719</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row>
    <row r="620" spans="1:37"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32696.077148437496</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10460.798492431641</v>
      </c>
      <c r="G620" t="s">
        <v>719</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row>
    <row r="621" spans="1:37"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32696.077148437496</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10460.798492431641</v>
      </c>
      <c r="G621" t="s">
        <v>719</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row>
    <row r="622" spans="1:37"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32696.077148437496</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11190.621643066406</v>
      </c>
      <c r="G622" t="s">
        <v>719</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row>
    <row r="623" spans="1:37"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32696.077148437496</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11190.621643066406</v>
      </c>
      <c r="G623" t="s">
        <v>719</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row>
    <row r="624" spans="1:37"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32696.077148437496</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11190.621643066406</v>
      </c>
      <c r="G624" t="s">
        <v>719</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row>
    <row r="625" spans="1:37"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32696.077148437496</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11190.621643066406</v>
      </c>
      <c r="G625" t="s">
        <v>719</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row>
    <row r="626" spans="1:37"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32696.077148437496</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11190.621643066406</v>
      </c>
      <c r="G626" t="s">
        <v>719</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row>
    <row r="627" spans="1:37"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37366.9453125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11190.621643066406</v>
      </c>
      <c r="G627" t="s">
        <v>719</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row>
    <row r="628" spans="1:37"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37366.9453125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11190.621643066406</v>
      </c>
      <c r="G628" t="s">
        <v>719</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row>
    <row r="629" spans="1:37"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37366.9453125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11190.621643066406</v>
      </c>
      <c r="G629" t="s">
        <v>719</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row>
    <row r="630" spans="1:37"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37366.9453125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11190.621643066406</v>
      </c>
      <c r="G630" t="s">
        <v>719</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row>
    <row r="631" spans="1:37"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37366.9453125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11190.621643066406</v>
      </c>
      <c r="G631" t="s">
        <v>719</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row>
    <row r="632" spans="1:37"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37366.9453125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11920.444793701172</v>
      </c>
      <c r="G632" t="s">
        <v>719</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row>
    <row r="633" spans="1:37"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37366.9453125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11920.444793701172</v>
      </c>
      <c r="G633" t="s">
        <v>719</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row>
    <row r="634" spans="1:37"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37366.9453125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11920.444793701172</v>
      </c>
      <c r="G634" t="s">
        <v>719</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row>
    <row r="635" spans="1:37"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37366.9453125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11920.444793701172</v>
      </c>
      <c r="G635" t="s">
        <v>719</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row>
    <row r="636" spans="1:37"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37366.9453125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11920.444793701172</v>
      </c>
      <c r="G636" t="s">
        <v>719</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row>
    <row r="637" spans="1:37"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42037.8134765625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11920.444793701172</v>
      </c>
      <c r="G637" t="s">
        <v>719</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row>
    <row r="638" spans="1:37"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42037.8134765625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11920.444793701172</v>
      </c>
      <c r="G638" t="s">
        <v>719</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row>
    <row r="639" spans="1:37"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42037.8134765625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11920.444793701172</v>
      </c>
      <c r="G639" t="s">
        <v>719</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row>
    <row r="640" spans="1:37"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42037.8134765625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11920.444793701172</v>
      </c>
      <c r="G640" t="s">
        <v>719</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row>
    <row r="641" spans="1:37"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42037.8134765625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11920.444793701172</v>
      </c>
      <c r="G641" t="s">
        <v>719</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row>
    <row r="642" spans="1:37"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42037.8134765625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12650.267944335938</v>
      </c>
      <c r="G642" t="s">
        <v>719</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row>
    <row r="643" spans="1:37"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42037.8134765625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12650.267944335938</v>
      </c>
      <c r="G643" t="s">
        <v>719</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row>
    <row r="644" spans="1:37"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42037.8134765625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12650.267944335938</v>
      </c>
      <c r="G644" t="s">
        <v>719</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row>
    <row r="645" spans="1:37"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42037.8134765625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12650.267944335938</v>
      </c>
      <c r="G645" t="s">
        <v>719</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row>
    <row r="646" spans="1:37"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42037.8134765625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12650.267944335938</v>
      </c>
      <c r="G646" t="s">
        <v>719</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row>
    <row r="647" spans="1:37"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46708.681640625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12650.267944335938</v>
      </c>
      <c r="G647" t="s">
        <v>719</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row>
    <row r="648" spans="1:37"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46708.681640625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12650.267944335938</v>
      </c>
      <c r="G648" t="s">
        <v>719</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row>
    <row r="649" spans="1:37"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46708.681640625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12650.267944335938</v>
      </c>
      <c r="G649" t="s">
        <v>719</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row>
    <row r="650" spans="1:37"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46708.681640625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12650.267944335938</v>
      </c>
      <c r="G650" t="s">
        <v>719</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row>
    <row r="651" spans="1:37"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60721.2861328125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12650.267944335938</v>
      </c>
      <c r="G651" t="s">
        <v>719</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row>
    <row r="652" spans="1:37"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35031.51123046875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14596.463012695313</v>
      </c>
      <c r="G652" t="s">
        <v>719</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row>
    <row r="653" spans="1:37"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35031.51123046875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14596.463012695313</v>
      </c>
      <c r="G653" t="s">
        <v>719</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row>
    <row r="654" spans="1:37"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42037.8134765625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14596.463012695313</v>
      </c>
      <c r="G654" t="s">
        <v>719</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row>
    <row r="655" spans="1:37"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49044.11572265625</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15691.197738647461</v>
      </c>
      <c r="G655" t="s">
        <v>719</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row>
    <row r="656" spans="1:37"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56050.41796875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16785.932464599609</v>
      </c>
      <c r="G656" t="s">
        <v>719</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row>
    <row r="657" spans="1:37"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63056.72021484375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17880.667190551758</v>
      </c>
      <c r="G657" t="s">
        <v>719</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row>
    <row r="658" spans="1:37"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70063.0224609375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18975.401916503906</v>
      </c>
      <c r="G658" t="s">
        <v>719</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row>
    <row r="659" spans="1:37"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100190.12211914064</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20070.136642456055</v>
      </c>
      <c r="G659" t="s">
        <v>719</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row>
    <row r="660" spans="1:37"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52547.266845703125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21894.694519042969</v>
      </c>
      <c r="G660" t="s">
        <v>719</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row>
    <row r="661" spans="1:37"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52547.266845703125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21894.694519042969</v>
      </c>
      <c r="G661" t="s">
        <v>719</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row>
    <row r="662" spans="1:37"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52547.266845703125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21894.694519042969</v>
      </c>
      <c r="G662" t="s">
        <v>719</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row>
    <row r="663" spans="1:37"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52547.266845703125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21894.694519042969</v>
      </c>
      <c r="G663" t="s">
        <v>719</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row>
    <row r="664" spans="1:37"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52547.266845703125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21894.694519042969</v>
      </c>
      <c r="G664" t="s">
        <v>719</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row>
    <row r="665" spans="1:37"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52547.266845703125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21894.694519042969</v>
      </c>
      <c r="G665" t="s">
        <v>719</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row>
    <row r="666" spans="1:37"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63056.72021484375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21894.694519042969</v>
      </c>
      <c r="G666" t="s">
        <v>719</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row>
    <row r="667" spans="1:37"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63056.72021484375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21894.694519042969</v>
      </c>
      <c r="G667" t="s">
        <v>719</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row>
    <row r="668" spans="1:37"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63056.72021484375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21894.694519042969</v>
      </c>
      <c r="G668" t="s">
        <v>719</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row>
    <row r="669" spans="1:37"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63056.72021484375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21894.694519042969</v>
      </c>
      <c r="G669" t="s">
        <v>719</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row>
    <row r="670" spans="1:37"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63056.72021484375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21894.694519042969</v>
      </c>
      <c r="G670" t="s">
        <v>719</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row>
    <row r="671" spans="1:37"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63056.72021484375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23536.796607971191</v>
      </c>
      <c r="G671" t="s">
        <v>719</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row>
    <row r="672" spans="1:37"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63056.72021484375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23536.796607971191</v>
      </c>
      <c r="G672" t="s">
        <v>719</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row>
    <row r="673" spans="1:37"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63056.72021484375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23536.796607971191</v>
      </c>
      <c r="G673" t="s">
        <v>719</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row>
    <row r="674" spans="1:37"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63056.72021484375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23536.796607971191</v>
      </c>
      <c r="G674" t="s">
        <v>719</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row>
    <row r="675" spans="1:37"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63056.72021484375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23536.796607971191</v>
      </c>
      <c r="G675" t="s">
        <v>719</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row>
    <row r="676" spans="1:37"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73566.173583984375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23536.796607971191</v>
      </c>
      <c r="G676" t="s">
        <v>719</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row>
    <row r="677" spans="1:37"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73566.173583984375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23536.796607971191</v>
      </c>
      <c r="G677" t="s">
        <v>719</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row>
    <row r="678" spans="1:37"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73566.173583984375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23536.796607971191</v>
      </c>
      <c r="G678" t="s">
        <v>719</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row>
    <row r="679" spans="1:37"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73566.173583984375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23536.796607971191</v>
      </c>
      <c r="G679" t="s">
        <v>719</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row>
    <row r="680" spans="1:37"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73566.173583984375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23536.796607971191</v>
      </c>
      <c r="G680" t="s">
        <v>719</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row>
    <row r="681" spans="1:37"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73566.173583984375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25178.89869689941</v>
      </c>
      <c r="G681" t="s">
        <v>719</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row>
    <row r="682" spans="1:37"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73566.173583984375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25178.89869689941</v>
      </c>
      <c r="G682" t="s">
        <v>719</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row>
    <row r="683" spans="1:37"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73566.173583984375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25178.89869689941</v>
      </c>
      <c r="G683" t="s">
        <v>719</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row>
    <row r="684" spans="1:37"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73566.173583984375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25178.89869689941</v>
      </c>
      <c r="G684" t="s">
        <v>719</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row>
    <row r="685" spans="1:37"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73566.173583984375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25178.89869689941</v>
      </c>
      <c r="G685" t="s">
        <v>719</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row>
    <row r="686" spans="1:37"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84075.626953125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25178.89869689941</v>
      </c>
      <c r="G686" t="s">
        <v>719</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row>
    <row r="687" spans="1:37"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84075.626953125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25178.89869689941</v>
      </c>
      <c r="G687" t="s">
        <v>719</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row>
    <row r="688" spans="1:37"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84075.626953125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25178.89869689941</v>
      </c>
      <c r="G688" t="s">
        <v>719</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row>
    <row r="689" spans="1:37"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84075.626953125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25178.89869689941</v>
      </c>
      <c r="G689" t="s">
        <v>719</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row>
    <row r="690" spans="1:37"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84075.626953125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25178.89869689941</v>
      </c>
      <c r="G690" t="s">
        <v>719</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row>
    <row r="691" spans="1:37"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84075.626953125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26821.00078582764</v>
      </c>
      <c r="G691" t="s">
        <v>719</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row>
    <row r="692" spans="1:37"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84075.626953125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26821.00078582764</v>
      </c>
      <c r="G692" t="s">
        <v>719</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row>
    <row r="693" spans="1:37"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84075.626953125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26821.00078582764</v>
      </c>
      <c r="G693" t="s">
        <v>719</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row>
    <row r="694" spans="1:37"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84075.626953125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26821.00078582764</v>
      </c>
      <c r="G694" t="s">
        <v>719</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row>
    <row r="695" spans="1:37"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84075.626953125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26821.00078582764</v>
      </c>
      <c r="G695" t="s">
        <v>719</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row>
    <row r="696" spans="1:37"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94585.080322265625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26821.00078582764</v>
      </c>
      <c r="G696" t="s">
        <v>719</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row>
    <row r="697" spans="1:37"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94585.080322265625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26821.00078582764</v>
      </c>
      <c r="G697" t="s">
        <v>719</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row>
    <row r="698" spans="1:37"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94585.080322265625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26821.00078582764</v>
      </c>
      <c r="G698" t="s">
        <v>719</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row>
    <row r="699" spans="1:37"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94585.080322265625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26821.00078582764</v>
      </c>
      <c r="G699" t="s">
        <v>719</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row>
    <row r="700" spans="1:37"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94585.080322265625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26821.00078582764</v>
      </c>
      <c r="G700" t="s">
        <v>719</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row>
    <row r="701" spans="1:37"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94585.080322265625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28463.102874755859</v>
      </c>
      <c r="G701" t="s">
        <v>719</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row>
    <row r="702" spans="1:37"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94585.080322265625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28463.102874755859</v>
      </c>
      <c r="G702" t="s">
        <v>719</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row>
    <row r="703" spans="1:37"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94585.080322265625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28463.102874755859</v>
      </c>
      <c r="G703" t="s">
        <v>719</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row>
    <row r="704" spans="1:37"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94585.080322265625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28463.102874755859</v>
      </c>
      <c r="G704" t="s">
        <v>719</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row>
    <row r="705" spans="1:37"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94585.080322265625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28463.102874755859</v>
      </c>
      <c r="G705" t="s">
        <v>719</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row>
    <row r="706" spans="1:37"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105094.53369140625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28463.102874755859</v>
      </c>
      <c r="G706" t="s">
        <v>719</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row>
    <row r="707" spans="1:37"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105094.53369140625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28463.102874755859</v>
      </c>
      <c r="G707" t="s">
        <v>719</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row>
    <row r="708" spans="1:37"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105094.53369140625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28463.102874755859</v>
      </c>
      <c r="G708" t="s">
        <v>719</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row>
    <row r="709" spans="1:37"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105094.53369140625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28463.102874755859</v>
      </c>
      <c r="G709" t="s">
        <v>719</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row>
    <row r="710" spans="1:37"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136622.89379882813</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28463.102874755859</v>
      </c>
      <c r="G710" t="s">
        <v>719</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row>
    <row r="711" spans="1:37"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78820.900268554688</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32842.041778564453</v>
      </c>
      <c r="G711" t="s">
        <v>719</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row>
    <row r="712" spans="1:37"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78820.900268554688</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32842.041778564453</v>
      </c>
      <c r="G712" t="s">
        <v>719</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row>
    <row r="713" spans="1:37"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78820.900268554688</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32842.041778564453</v>
      </c>
      <c r="G713" t="s">
        <v>719</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row>
    <row r="714" spans="1:37"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78820.900268554688</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32842.041778564453</v>
      </c>
      <c r="G714" t="s">
        <v>719</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row>
    <row r="715" spans="1:37"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78820.900268554688</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32842.041778564453</v>
      </c>
      <c r="G715" t="s">
        <v>719</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row>
    <row r="716" spans="1:37"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78820.900268554688</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32842.041778564453</v>
      </c>
      <c r="G716" t="s">
        <v>719</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row>
    <row r="717" spans="1:37"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94585.080322265625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32842.041778564453</v>
      </c>
      <c r="G717" t="s">
        <v>719</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row>
    <row r="718" spans="1:37"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94585.080322265625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32842.041778564453</v>
      </c>
      <c r="G718" t="s">
        <v>719</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row>
    <row r="719" spans="1:37"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94585.080322265625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32842.041778564453</v>
      </c>
      <c r="G719" t="s">
        <v>719</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row>
    <row r="720" spans="1:37"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94585.080322265625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32842.041778564453</v>
      </c>
      <c r="G720" t="s">
        <v>719</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row>
    <row r="721" spans="1:37"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94585.080322265625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32842.041778564453</v>
      </c>
      <c r="G721" t="s">
        <v>719</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row>
    <row r="722" spans="1:37"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94585.080322265625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35305.194911956787</v>
      </c>
      <c r="G722" t="s">
        <v>719</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row>
    <row r="723" spans="1:37"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94585.080322265625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35305.194911956787</v>
      </c>
      <c r="G723" t="s">
        <v>719</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row>
    <row r="724" spans="1:37"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94585.080322265625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35305.194911956787</v>
      </c>
      <c r="G724" t="s">
        <v>719</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row>
    <row r="725" spans="1:37"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94585.080322265625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35305.194911956787</v>
      </c>
      <c r="G725" t="s">
        <v>719</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row>
    <row r="726" spans="1:37"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94585.080322265625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35305.194911956787</v>
      </c>
      <c r="G726" t="s">
        <v>719</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row>
    <row r="727" spans="1:37"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110349.26037597656</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35305.194911956787</v>
      </c>
      <c r="G727" t="s">
        <v>719</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row>
    <row r="728" spans="1:37"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110349.26037597656</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35305.194911956787</v>
      </c>
      <c r="G728" t="s">
        <v>719</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row>
    <row r="729" spans="1:37"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110349.26037597656</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35305.194911956787</v>
      </c>
      <c r="G729" t="s">
        <v>719</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row>
    <row r="730" spans="1:37"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110349.26037597656</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35305.194911956787</v>
      </c>
      <c r="G730" t="s">
        <v>719</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row>
    <row r="731" spans="1:37"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110349.26037597656</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35305.194911956787</v>
      </c>
      <c r="G731" t="s">
        <v>719</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row>
    <row r="732" spans="1:37"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110349.26037597656</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37768.348045349121</v>
      </c>
      <c r="G732" t="s">
        <v>719</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row>
    <row r="733" spans="1:37"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110349.26037597656</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37768.348045349121</v>
      </c>
      <c r="G733" t="s">
        <v>719</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row>
    <row r="734" spans="1:37"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110349.26037597656</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37768.348045349121</v>
      </c>
      <c r="G734" t="s">
        <v>719</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row>
    <row r="735" spans="1:37"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110349.26037597656</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37768.348045349121</v>
      </c>
      <c r="G735" t="s">
        <v>719</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row>
    <row r="736" spans="1:37"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110349.26037597656</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37768.348045349121</v>
      </c>
      <c r="G736" t="s">
        <v>719</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row>
    <row r="737" spans="1:37"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126113.4404296875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37768.348045349121</v>
      </c>
      <c r="G737" t="s">
        <v>719</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row>
    <row r="738" spans="1:37"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126113.4404296875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37768.348045349121</v>
      </c>
      <c r="G738" t="s">
        <v>719</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row>
    <row r="739" spans="1:37"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126113.4404296875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37768.348045349121</v>
      </c>
      <c r="G739" t="s">
        <v>719</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row>
    <row r="740" spans="1:37"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126113.4404296875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37768.348045349121</v>
      </c>
      <c r="G740" t="s">
        <v>719</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row>
    <row r="741" spans="1:37"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126113.4404296875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37768.348045349121</v>
      </c>
      <c r="G741" t="s">
        <v>719</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row>
    <row r="742" spans="1:37"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126113.4404296875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40231.501178741455</v>
      </c>
      <c r="G742" t="s">
        <v>719</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row>
    <row r="743" spans="1:37"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126113.4404296875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40231.501178741455</v>
      </c>
      <c r="G743" t="s">
        <v>719</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row>
    <row r="744" spans="1:37"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126113.4404296875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40231.501178741455</v>
      </c>
      <c r="G744" t="s">
        <v>719</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row>
    <row r="745" spans="1:37"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126113.4404296875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40231.501178741455</v>
      </c>
      <c r="G745" t="s">
        <v>719</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row>
    <row r="746" spans="1:37"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126113.4404296875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40231.501178741455</v>
      </c>
      <c r="G746" t="s">
        <v>719</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row>
    <row r="747" spans="1:37"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141877.62048339844</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40231.501178741455</v>
      </c>
      <c r="G747" t="s">
        <v>719</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row>
    <row r="748" spans="1:37"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141877.62048339844</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40231.501178741455</v>
      </c>
      <c r="G748" t="s">
        <v>719</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row>
    <row r="749" spans="1:37"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141877.62048339844</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40231.501178741455</v>
      </c>
      <c r="G749" t="s">
        <v>719</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row>
    <row r="750" spans="1:37"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141877.62048339844</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40231.501178741455</v>
      </c>
      <c r="G750" t="s">
        <v>719</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row>
    <row r="751" spans="1:37"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141877.62048339844</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40231.501178741455</v>
      </c>
      <c r="G751" t="s">
        <v>719</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row>
    <row r="752" spans="1:37"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141877.62048339844</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42694.654312133789</v>
      </c>
      <c r="G752" t="s">
        <v>719</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row>
    <row r="753" spans="1:37"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141877.62048339844</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42694.654312133789</v>
      </c>
      <c r="G753" t="s">
        <v>719</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row>
    <row r="754" spans="1:37"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141877.62048339844</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42694.654312133789</v>
      </c>
      <c r="G754" t="s">
        <v>719</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row>
    <row r="755" spans="1:37"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141877.62048339844</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42694.654312133789</v>
      </c>
      <c r="G755" t="s">
        <v>719</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row>
    <row r="756" spans="1:37"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141877.62048339844</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42694.654312133789</v>
      </c>
      <c r="G756" t="s">
        <v>719</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row>
    <row r="757" spans="1:37"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157641.80053710938</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42694.654312133789</v>
      </c>
      <c r="G757" t="s">
        <v>719</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row>
    <row r="758" spans="1:37"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157641.80053710938</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42694.654312133789</v>
      </c>
      <c r="G758" t="s">
        <v>719</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row>
    <row r="759" spans="1:37"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157641.80053710938</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42694.654312133789</v>
      </c>
      <c r="G759" t="s">
        <v>719</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row>
    <row r="760" spans="1:37"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157641.80053710938</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42694.654312133789</v>
      </c>
      <c r="G760" t="s">
        <v>719</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row>
    <row r="761" spans="1:37"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204934.34069824219</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42694.654312133789</v>
      </c>
      <c r="G761" t="s">
        <v>719</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row>
    <row r="762" spans="1:37"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118231.35040283203</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49263.06266784668</v>
      </c>
      <c r="G762" t="s">
        <v>719</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row>
    <row r="763" spans="1:37"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118231.35040283203</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49263.06266784668</v>
      </c>
      <c r="G763" t="s">
        <v>719</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row>
    <row r="764" spans="1:37"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118231.35040283203</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49263.06266784668</v>
      </c>
      <c r="G764" t="s">
        <v>719</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row>
    <row r="765" spans="1:37"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118231.35040283203</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49263.06266784668</v>
      </c>
      <c r="G765" t="s">
        <v>719</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row>
    <row r="766" spans="1:37"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118231.35040283203</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49263.06266784668</v>
      </c>
      <c r="G766" t="s">
        <v>719</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row>
    <row r="767" spans="1:37"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118231.35040283203</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49263.06266784668</v>
      </c>
      <c r="G767" t="s">
        <v>719</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row>
    <row r="768" spans="1:37"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141877.62048339844</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49263.06266784668</v>
      </c>
      <c r="G768" t="s">
        <v>719</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row>
    <row r="769" spans="1:37"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141877.62048339844</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49263.06266784668</v>
      </c>
      <c r="G769" t="s">
        <v>719</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row>
    <row r="770" spans="1:37"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141877.62048339844</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49263.06266784668</v>
      </c>
      <c r="G770" t="s">
        <v>719</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row>
    <row r="771" spans="1:37"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141877.62048339844</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49263.06266784668</v>
      </c>
      <c r="G771" t="s">
        <v>719</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row>
    <row r="772" spans="1:37"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141877.62048339844</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49263.06266784668</v>
      </c>
      <c r="G772" t="s">
        <v>719</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row>
    <row r="773" spans="1:37"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141877.62048339844</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52957.792367935181</v>
      </c>
      <c r="G773" t="s">
        <v>719</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row>
    <row r="774" spans="1:37"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141877.62048339844</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52957.792367935181</v>
      </c>
      <c r="G774" t="s">
        <v>719</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row>
    <row r="775" spans="1:37"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141877.62048339844</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52957.792367935181</v>
      </c>
      <c r="G775" t="s">
        <v>719</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row>
    <row r="776" spans="1:37"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141877.62048339844</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52957.792367935181</v>
      </c>
      <c r="G776" t="s">
        <v>719</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row>
    <row r="777" spans="1:37"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141877.62048339844</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52957.792367935181</v>
      </c>
      <c r="G777" t="s">
        <v>719</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row>
    <row r="778" spans="1:37"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165523.89056396484</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52957.792367935181</v>
      </c>
      <c r="G778" t="s">
        <v>719</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row>
    <row r="779" spans="1:37"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165523.89056396484</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52957.792367935181</v>
      </c>
      <c r="G779" t="s">
        <v>719</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row>
    <row r="780" spans="1:37"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165523.89056396484</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52957.792367935181</v>
      </c>
      <c r="G780" t="s">
        <v>719</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row>
    <row r="781" spans="1:37"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165523.89056396484</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52957.792367935181</v>
      </c>
      <c r="G781" t="s">
        <v>719</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row>
    <row r="782" spans="1:37"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165523.89056396484</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52957.792367935181</v>
      </c>
      <c r="G782" t="s">
        <v>719</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row>
    <row r="783" spans="1:37"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165523.89056396484</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56652.522068023674</v>
      </c>
      <c r="G783" t="s">
        <v>719</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row>
    <row r="784" spans="1:37"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165523.89056396484</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56652.522068023674</v>
      </c>
      <c r="G784" t="s">
        <v>719</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row>
    <row r="785" spans="1:37"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165523.89056396484</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56652.522068023674</v>
      </c>
      <c r="G785" t="s">
        <v>719</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row>
    <row r="786" spans="1:37"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165523.89056396484</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56652.522068023674</v>
      </c>
      <c r="G786" t="s">
        <v>719</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row>
    <row r="787" spans="1:37"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165523.89056396484</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56652.522068023674</v>
      </c>
      <c r="G787" t="s">
        <v>719</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row>
    <row r="788" spans="1:37"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189170.16064453125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56652.522068023674</v>
      </c>
      <c r="G788" t="s">
        <v>719</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row>
    <row r="789" spans="1:37"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189170.16064453125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56652.522068023674</v>
      </c>
      <c r="G789" t="s">
        <v>719</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row>
    <row r="790" spans="1:37"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189170.16064453125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56652.522068023674</v>
      </c>
      <c r="G790" t="s">
        <v>719</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row>
    <row r="791" spans="1:37"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189170.16064453125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56652.522068023674</v>
      </c>
      <c r="G791" t="s">
        <v>719</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row>
    <row r="792" spans="1:37"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189170.16064453125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56652.522068023674</v>
      </c>
      <c r="G792" t="s">
        <v>719</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row>
    <row r="793" spans="1:37"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189170.16064453125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60347.25176811219</v>
      </c>
      <c r="G793" t="s">
        <v>719</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row>
    <row r="794" spans="1:37"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189170.16064453125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60347.25176811219</v>
      </c>
      <c r="G794" t="s">
        <v>719</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row>
    <row r="795" spans="1:37"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189170.16064453125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60347.25176811219</v>
      </c>
      <c r="G795" t="s">
        <v>719</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row>
    <row r="796" spans="1:37"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189170.16064453125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60347.25176811219</v>
      </c>
      <c r="G796" t="s">
        <v>719</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row>
    <row r="797" spans="1:37"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189170.16064453125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60347.25176811219</v>
      </c>
      <c r="G797" t="s">
        <v>719</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row>
    <row r="798" spans="1:37"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212816.43072509766</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60347.25176811219</v>
      </c>
      <c r="G798" t="s">
        <v>719</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row>
    <row r="799" spans="1:37"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212816.43072509766</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60347.25176811219</v>
      </c>
      <c r="G799" t="s">
        <v>719</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row>
    <row r="800" spans="1:37"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212816.43072509766</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60347.25176811219</v>
      </c>
      <c r="G800" t="s">
        <v>719</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row>
    <row r="801" spans="1:37"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212816.43072509766</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60347.25176811219</v>
      </c>
      <c r="G801" t="s">
        <v>719</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row>
    <row r="802" spans="1:37"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212816.43072509766</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60347.25176811219</v>
      </c>
      <c r="G802" t="s">
        <v>719</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row>
    <row r="803" spans="1:37"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212816.43072509766</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64041.981468200684</v>
      </c>
      <c r="G803" t="s">
        <v>719</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row>
    <row r="804" spans="1:37"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212816.43072509766</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64041.981468200684</v>
      </c>
      <c r="G804" t="s">
        <v>719</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row>
    <row r="805" spans="1:37"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212816.43072509766</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64041.981468200684</v>
      </c>
      <c r="G805" t="s">
        <v>719</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row>
    <row r="806" spans="1:37"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212816.43072509766</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64041.981468200684</v>
      </c>
      <c r="G806" t="s">
        <v>719</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row>
    <row r="807" spans="1:37"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212816.43072509766</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64041.981468200684</v>
      </c>
      <c r="G807" t="s">
        <v>719</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row>
    <row r="808" spans="1:37"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236462.70080566406</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64041.981468200684</v>
      </c>
      <c r="G808" t="s">
        <v>719</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row>
    <row r="809" spans="1:37"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236462.70080566406</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64041.981468200684</v>
      </c>
      <c r="G809" t="s">
        <v>719</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row>
    <row r="810" spans="1:37"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236462.70080566406</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64041.981468200684</v>
      </c>
      <c r="G810" t="s">
        <v>719</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row>
    <row r="811" spans="1:37"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236462.70080566406</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64041.981468200684</v>
      </c>
      <c r="G811" t="s">
        <v>719</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row>
    <row r="812" spans="1:37"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307401.51104736328</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64041.981468200684</v>
      </c>
      <c r="G812" t="s">
        <v>719</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row>
    <row r="813" spans="1:37"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177347.02560424805</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73894.59400177002</v>
      </c>
      <c r="G813" t="s">
        <v>719</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row>
    <row r="814" spans="1:37"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177347.02560424805</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73894.59400177002</v>
      </c>
      <c r="G814" t="s">
        <v>719</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row>
    <row r="815" spans="1:37"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177347.02560424805</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73894.59400177002</v>
      </c>
      <c r="G815" t="s">
        <v>719</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row>
    <row r="816" spans="1:37"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177347.02560424805</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73894.59400177002</v>
      </c>
      <c r="G816" t="s">
        <v>719</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row>
    <row r="817" spans="1:37"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177347.02560424805</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73894.59400177002</v>
      </c>
      <c r="G817" t="s">
        <v>719</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row>
    <row r="818" spans="1:37"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177347.02560424805</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73894.59400177002</v>
      </c>
      <c r="G818" t="s">
        <v>719</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row>
    <row r="819" spans="1:37"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212816.43072509766</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73894.59400177002</v>
      </c>
      <c r="G819" t="s">
        <v>719</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row>
    <row r="820" spans="1:37"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212816.43072509766</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73894.59400177002</v>
      </c>
      <c r="G820" t="s">
        <v>719</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row>
    <row r="821" spans="1:37"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212816.43072509766</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73894.59400177002</v>
      </c>
      <c r="G821" t="s">
        <v>719</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row>
    <row r="822" spans="1:37"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212816.43072509766</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73894.59400177002</v>
      </c>
      <c r="G822" t="s">
        <v>719</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row>
    <row r="823" spans="1:37"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212816.43072509766</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73894.59400177002</v>
      </c>
      <c r="G823" t="s">
        <v>719</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row>
    <row r="824" spans="1:37"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212816.43072509766</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79436.688551902771</v>
      </c>
      <c r="G824" t="s">
        <v>719</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row>
    <row r="825" spans="1:37"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212816.43072509766</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79436.688551902771</v>
      </c>
      <c r="G825" t="s">
        <v>719</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row>
    <row r="826" spans="1:37"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212816.43072509766</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79436.688551902771</v>
      </c>
      <c r="G826" t="s">
        <v>719</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row>
    <row r="827" spans="1:37"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212816.43072509766</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79436.688551902771</v>
      </c>
      <c r="G827" t="s">
        <v>719</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row>
    <row r="828" spans="1:37"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212816.43072509766</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79436.688551902771</v>
      </c>
      <c r="G828" t="s">
        <v>719</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row>
    <row r="829" spans="1:37"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248285.83584594724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79436.688551902771</v>
      </c>
      <c r="G829" t="s">
        <v>719</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row>
    <row r="830" spans="1:37"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248285.83584594724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79436.688551902771</v>
      </c>
      <c r="G830" t="s">
        <v>719</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row>
    <row r="831" spans="1:37"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248285.83584594724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79436.688551902771</v>
      </c>
      <c r="G831" t="s">
        <v>719</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row>
    <row r="832" spans="1:37"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248285.83584594724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79436.688551902771</v>
      </c>
      <c r="G832" t="s">
        <v>719</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row>
    <row r="833" spans="1:37"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248285.83584594724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79436.688551902771</v>
      </c>
      <c r="G833" t="s">
        <v>719</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row>
    <row r="834" spans="1:37"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248285.83584594724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84978.783102035522</v>
      </c>
      <c r="G834" t="s">
        <v>719</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row>
    <row r="835" spans="1:37"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248285.83584594724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84978.783102035522</v>
      </c>
      <c r="G835" t="s">
        <v>719</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row>
    <row r="836" spans="1:37"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248285.83584594724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84978.783102035522</v>
      </c>
      <c r="G836" t="s">
        <v>719</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row>
    <row r="837" spans="1:37"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248285.83584594724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84978.783102035522</v>
      </c>
      <c r="G837" t="s">
        <v>719</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row>
    <row r="838" spans="1:37"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248285.83584594724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84978.783102035522</v>
      </c>
      <c r="G838" t="s">
        <v>719</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row>
    <row r="839" spans="1:37"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283755.24096679688</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84978.783102035522</v>
      </c>
      <c r="G839" t="s">
        <v>719</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row>
    <row r="840" spans="1:37"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283755.24096679688</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84978.783102035522</v>
      </c>
      <c r="G840" t="s">
        <v>719</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row>
    <row r="841" spans="1:37"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283755.24096679688</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84978.783102035522</v>
      </c>
      <c r="G841" t="s">
        <v>719</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row>
    <row r="842" spans="1:37"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283755.24096679688</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84978.783102035522</v>
      </c>
      <c r="G842" t="s">
        <v>719</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row>
    <row r="843" spans="1:37"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283755.24096679688</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84978.783102035522</v>
      </c>
      <c r="G843" t="s">
        <v>719</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row>
    <row r="844" spans="1:37"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283755.24096679688</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90520.877652168274</v>
      </c>
      <c r="G844" t="s">
        <v>719</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row>
    <row r="845" spans="1:37"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283755.24096679688</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90520.877652168274</v>
      </c>
      <c r="G845" t="s">
        <v>719</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row>
    <row r="846" spans="1:37"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283755.24096679688</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90520.877652168274</v>
      </c>
      <c r="G846" t="s">
        <v>719</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row>
    <row r="847" spans="1:37"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283755.24096679688</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90520.877652168274</v>
      </c>
      <c r="G847" t="s">
        <v>719</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row>
    <row r="848" spans="1:37"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283755.24096679688</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90520.877652168274</v>
      </c>
      <c r="G848" t="s">
        <v>719</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row>
    <row r="849" spans="1:37"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319224.64608764648</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90520.877652168274</v>
      </c>
      <c r="G849" t="s">
        <v>719</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row>
    <row r="850" spans="1:37"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319224.64608764648</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90520.877652168274</v>
      </c>
      <c r="G850" t="s">
        <v>719</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row>
    <row r="851" spans="1:37"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319224.64608764648</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90520.877652168274</v>
      </c>
      <c r="G851" t="s">
        <v>719</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row>
    <row r="852" spans="1:37"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319224.64608764648</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90520.877652168274</v>
      </c>
      <c r="G852" t="s">
        <v>719</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row>
    <row r="853" spans="1:37"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319224.64608764648</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90520.877652168274</v>
      </c>
      <c r="G853" t="s">
        <v>719</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row>
    <row r="854" spans="1:37"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319224.64608764648</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96062.972202301025</v>
      </c>
      <c r="G854" t="s">
        <v>719</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row>
    <row r="855" spans="1:37"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319224.64608764648</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96062.972202301025</v>
      </c>
      <c r="G855" t="s">
        <v>719</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row>
    <row r="856" spans="1:37"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319224.64608764648</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96062.972202301025</v>
      </c>
      <c r="G856" t="s">
        <v>719</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row>
    <row r="857" spans="1:37"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319224.64608764648</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96062.972202301025</v>
      </c>
      <c r="G857" t="s">
        <v>719</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row>
    <row r="858" spans="1:37"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319224.64608764648</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96062.972202301025</v>
      </c>
      <c r="G858" t="s">
        <v>719</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row>
    <row r="859" spans="1:37"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354694.05120849609</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96062.972202301025</v>
      </c>
      <c r="G859" t="s">
        <v>719</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row>
    <row r="860" spans="1:37"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354694.05120849609</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96062.972202301025</v>
      </c>
      <c r="G860" t="s">
        <v>719</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row>
    <row r="861" spans="1:37"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354694.05120849609</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96062.972202301025</v>
      </c>
      <c r="G861" t="s">
        <v>719</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row>
    <row r="862" spans="1:37"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354694.05120849609</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96062.972202301025</v>
      </c>
      <c r="G862" t="s">
        <v>719</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row>
    <row r="863" spans="1:37"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461102.26657104492</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96062.972202301025</v>
      </c>
      <c r="G863" t="s">
        <v>719</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row>
    <row r="864" spans="1:37"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266020.53840637207</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110841.89100265503</v>
      </c>
      <c r="G864" t="s">
        <v>719</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row>
    <row r="865" spans="1:37"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266020.53840637207</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110841.89100265503</v>
      </c>
      <c r="G865" t="s">
        <v>719</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row>
    <row r="866" spans="1:37"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266020.53840637207</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110841.89100265503</v>
      </c>
      <c r="G866" t="s">
        <v>719</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row>
    <row r="867" spans="1:37"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266020.53840637207</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110841.89100265503</v>
      </c>
      <c r="G867" t="s">
        <v>719</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row>
    <row r="868" spans="1:37"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266020.53840637207</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110841.89100265503</v>
      </c>
      <c r="G868" t="s">
        <v>719</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row>
    <row r="869" spans="1:37"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266020.53840637207</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110841.89100265503</v>
      </c>
      <c r="G869" t="s">
        <v>719</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row>
    <row r="870" spans="1:37"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319224.64608764648</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110841.89100265503</v>
      </c>
      <c r="G870" t="s">
        <v>719</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row>
    <row r="871" spans="1:37"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319224.64608764648</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110841.89100265503</v>
      </c>
      <c r="G871" t="s">
        <v>719</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row>
    <row r="872" spans="1:37"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319224.64608764648</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110841.89100265503</v>
      </c>
      <c r="G872" t="s">
        <v>719</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row>
    <row r="873" spans="1:37"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319224.64608764648</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110841.89100265503</v>
      </c>
      <c r="G873" t="s">
        <v>719</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row>
    <row r="874" spans="1:37"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319224.64608764648</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110841.89100265503</v>
      </c>
      <c r="G874" t="s">
        <v>719</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row>
    <row r="875" spans="1:37"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319224.64608764648</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119155.03282785416</v>
      </c>
      <c r="G875" t="s">
        <v>719</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row>
    <row r="876" spans="1:37"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319224.64608764648</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119155.03282785416</v>
      </c>
      <c r="G876" t="s">
        <v>719</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row>
    <row r="877" spans="1:37"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319224.64608764648</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119155.03282785416</v>
      </c>
      <c r="G877" t="s">
        <v>719</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row>
    <row r="878" spans="1:37"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319224.64608764648</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119155.03282785416</v>
      </c>
      <c r="G878" t="s">
        <v>719</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row>
    <row r="879" spans="1:37"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319224.64608764648</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119155.03282785416</v>
      </c>
      <c r="G879" t="s">
        <v>719</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row>
    <row r="880" spans="1:37"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372428.7537689209</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119155.03282785416</v>
      </c>
      <c r="G880" t="s">
        <v>719</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row>
    <row r="881" spans="1:37"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372428.7537689209</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119155.03282785416</v>
      </c>
      <c r="G881" t="s">
        <v>719</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row>
    <row r="882" spans="1:37"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372428.7537689209</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119155.03282785416</v>
      </c>
      <c r="G882" t="s">
        <v>719</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row>
    <row r="883" spans="1:37"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372428.7537689209</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119155.03282785416</v>
      </c>
      <c r="G883" t="s">
        <v>719</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row>
    <row r="884" spans="1:37"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372428.7537689209</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119155.03282785416</v>
      </c>
      <c r="G884" t="s">
        <v>719</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row>
    <row r="885" spans="1:37"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372428.7537689209</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127468.17465305327</v>
      </c>
      <c r="G885" t="s">
        <v>719</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row>
    <row r="886" spans="1:37"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372428.7537689209</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127468.17465305327</v>
      </c>
      <c r="G886" t="s">
        <v>719</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row>
    <row r="887" spans="1:37"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372428.7537689209</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127468.17465305327</v>
      </c>
      <c r="G887" t="s">
        <v>719</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row>
    <row r="888" spans="1:37"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372428.7537689209</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127468.17465305327</v>
      </c>
      <c r="G888" t="s">
        <v>719</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row>
    <row r="889" spans="1:37"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372428.7537689209</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127468.17465305327</v>
      </c>
      <c r="G889" t="s">
        <v>719</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row>
    <row r="890" spans="1:37"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425632.86145019531</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127468.17465305327</v>
      </c>
      <c r="G890" t="s">
        <v>719</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row>
    <row r="891" spans="1:37"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425632.86145019531</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127468.17465305327</v>
      </c>
      <c r="G891" t="s">
        <v>719</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row>
    <row r="892" spans="1:37"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425632.86145019531</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127468.17465305327</v>
      </c>
      <c r="G892" t="s">
        <v>719</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row>
    <row r="893" spans="1:37"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425632.86145019531</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127468.17465305327</v>
      </c>
      <c r="G893" t="s">
        <v>719</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row>
    <row r="894" spans="1:37"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425632.86145019531</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127468.17465305327</v>
      </c>
      <c r="G894" t="s">
        <v>719</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row>
    <row r="895" spans="1:37"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425632.86145019531</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135781.31647825241</v>
      </c>
      <c r="G895" t="s">
        <v>719</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row>
    <row r="896" spans="1:37"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425632.86145019531</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135781.31647825241</v>
      </c>
      <c r="G896" t="s">
        <v>719</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row>
    <row r="897" spans="1:37"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425632.86145019531</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135781.31647825241</v>
      </c>
      <c r="G897" t="s">
        <v>719</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row>
    <row r="898" spans="1:37"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425632.86145019531</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135781.31647825241</v>
      </c>
      <c r="G898" t="s">
        <v>719</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row>
    <row r="899" spans="1:37"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425632.86145019531</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135781.31647825241</v>
      </c>
      <c r="G899" t="s">
        <v>719</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row>
    <row r="900" spans="1:37"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478836.96913146973</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135781.31647825241</v>
      </c>
      <c r="G900" t="s">
        <v>719</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row>
    <row r="901" spans="1:37"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478836.96913146973</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135781.31647825241</v>
      </c>
      <c r="G901" t="s">
        <v>719</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row>
    <row r="902" spans="1:37"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478836.96913146973</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135781.31647825241</v>
      </c>
      <c r="G902" t="s">
        <v>719</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row>
    <row r="903" spans="1:37"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478836.96913146973</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135781.31647825241</v>
      </c>
      <c r="G903" t="s">
        <v>719</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row>
    <row r="904" spans="1:37"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478836.96913146973</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135781.31647825241</v>
      </c>
      <c r="G904" t="s">
        <v>719</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row>
    <row r="905" spans="1:37"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478836.96913146973</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144094.45830345154</v>
      </c>
      <c r="G905" t="s">
        <v>719</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row>
    <row r="906" spans="1:37"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478836.96913146973</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144094.45830345154</v>
      </c>
      <c r="G906" t="s">
        <v>719</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row>
    <row r="907" spans="1:37"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478836.96913146973</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144094.45830345154</v>
      </c>
      <c r="G907" t="s">
        <v>719</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row>
    <row r="908" spans="1:37"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478836.96913146973</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144094.45830345154</v>
      </c>
      <c r="G908" t="s">
        <v>719</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row>
    <row r="909" spans="1:37"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478836.96913146973</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144094.45830345154</v>
      </c>
      <c r="G909" t="s">
        <v>719</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row>
    <row r="910" spans="1:37"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532041.07681274414</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144094.45830345154</v>
      </c>
      <c r="G910" t="s">
        <v>719</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row>
    <row r="911" spans="1:37"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532041.07681274414</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144094.45830345154</v>
      </c>
      <c r="G911" t="s">
        <v>719</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row>
    <row r="912" spans="1:37"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532041.07681274414</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144094.45830345154</v>
      </c>
      <c r="G912" t="s">
        <v>719</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row>
    <row r="913" spans="1:37"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532041.07681274414</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144094.45830345154</v>
      </c>
      <c r="G913" t="s">
        <v>719</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row>
    <row r="914" spans="1:37"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691653.39985656738</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144094.45830345154</v>
      </c>
      <c r="G914" t="s">
        <v>719</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row>
    <row r="915" spans="1:37"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399030.80760955811</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166262.83650398254</v>
      </c>
      <c r="G915" t="s">
        <v>719</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row>
    <row r="916" spans="1:37"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399030.80760955811</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166262.83650398254</v>
      </c>
      <c r="G916" t="s">
        <v>719</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row>
    <row r="917" spans="1:37"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399030.80760955811</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166262.83650398254</v>
      </c>
      <c r="G917" t="s">
        <v>719</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row>
    <row r="918" spans="1:37"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399030.80760955811</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166262.83650398254</v>
      </c>
      <c r="G918" t="s">
        <v>719</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row>
    <row r="919" spans="1:37"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399030.80760955811</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166262.83650398254</v>
      </c>
      <c r="G919" t="s">
        <v>719</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row>
    <row r="920" spans="1:37"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399030.80760955811</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166262.83650398254</v>
      </c>
      <c r="G920" t="s">
        <v>719</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row>
    <row r="921" spans="1:37"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478836.96913146973</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166262.83650398254</v>
      </c>
      <c r="G921" t="s">
        <v>719</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row>
    <row r="922" spans="1:37"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478836.96913146973</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166262.83650398254</v>
      </c>
      <c r="G922" t="s">
        <v>719</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row>
    <row r="923" spans="1:37"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478836.96913146973</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166262.83650398254</v>
      </c>
      <c r="G923" t="s">
        <v>719</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row>
    <row r="924" spans="1:37"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478836.96913146973</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166262.83650398254</v>
      </c>
      <c r="G924" t="s">
        <v>719</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row>
    <row r="925" spans="1:37"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478836.96913146973</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166262.83650398254</v>
      </c>
      <c r="G925" t="s">
        <v>719</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row>
    <row r="926" spans="1:37"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478836.96913146973</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178732.54924178123</v>
      </c>
      <c r="G926" t="s">
        <v>719</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row>
    <row r="927" spans="1:37"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478836.96913146973</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178732.54924178123</v>
      </c>
      <c r="G927" t="s">
        <v>719</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row>
    <row r="928" spans="1:37"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478836.96913146973</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178732.54924178123</v>
      </c>
      <c r="G928" t="s">
        <v>719</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row>
    <row r="929" spans="1:37"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478836.96913146973</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178732.54924178123</v>
      </c>
      <c r="G929" t="s">
        <v>719</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row>
    <row r="930" spans="1:37"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478836.96913146973</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178732.54924178123</v>
      </c>
      <c r="G930" t="s">
        <v>719</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row>
    <row r="931" spans="1:37"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558643.13065338135</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178732.54924178123</v>
      </c>
      <c r="G931" t="s">
        <v>719</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row>
    <row r="932" spans="1:37"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558643.13065338135</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178732.54924178123</v>
      </c>
      <c r="G932" t="s">
        <v>719</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row>
    <row r="933" spans="1:37"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558643.13065338135</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178732.54924178123</v>
      </c>
      <c r="G933" t="s">
        <v>719</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row>
    <row r="934" spans="1:37"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558643.13065338135</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178732.54924178123</v>
      </c>
      <c r="G934" t="s">
        <v>719</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row>
    <row r="935" spans="1:37"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558643.13065338135</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178732.54924178123</v>
      </c>
      <c r="G935" t="s">
        <v>719</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row>
    <row r="936" spans="1:37"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558643.13065338135</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191202.2619795799</v>
      </c>
      <c r="G936" t="s">
        <v>719</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row>
    <row r="937" spans="1:37"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558643.13065338135</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191202.2619795799</v>
      </c>
      <c r="G937" t="s">
        <v>719</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row>
    <row r="938" spans="1:37"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558643.13065338135</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191202.2619795799</v>
      </c>
      <c r="G938" t="s">
        <v>719</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row>
    <row r="939" spans="1:37"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558643.13065338135</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191202.2619795799</v>
      </c>
      <c r="G939" t="s">
        <v>719</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row>
    <row r="940" spans="1:37"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558643.13065338135</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191202.2619795799</v>
      </c>
      <c r="G940" t="s">
        <v>719</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row>
    <row r="941" spans="1:37"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638449.29217529297</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191202.2619795799</v>
      </c>
      <c r="G941" t="s">
        <v>719</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row>
    <row r="942" spans="1:37"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638449.29217529297</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191202.2619795799</v>
      </c>
      <c r="G942" t="s">
        <v>719</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row>
    <row r="943" spans="1:37"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638449.29217529297</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191202.2619795799</v>
      </c>
      <c r="G943" t="s">
        <v>719</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row>
    <row r="944" spans="1:37"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638449.29217529297</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191202.2619795799</v>
      </c>
      <c r="G944" t="s">
        <v>719</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row>
    <row r="945" spans="1:37"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638449.29217529297</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191202.2619795799</v>
      </c>
      <c r="G945" t="s">
        <v>719</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row>
    <row r="946" spans="1:37"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638449.29217529297</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203671.97471737865</v>
      </c>
      <c r="G946" t="s">
        <v>719</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row>
    <row r="947" spans="1:37"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638449.29217529297</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203671.97471737865</v>
      </c>
      <c r="G947" t="s">
        <v>719</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row>
    <row r="948" spans="1:37"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638449.29217529297</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203671.97471737865</v>
      </c>
      <c r="G948" t="s">
        <v>719</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row>
    <row r="949" spans="1:37"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638449.29217529297</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203671.97471737865</v>
      </c>
      <c r="G949" t="s">
        <v>719</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row>
    <row r="950" spans="1:37"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638449.29217529297</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203671.97471737865</v>
      </c>
      <c r="G950" t="s">
        <v>719</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row>
    <row r="951" spans="1:37"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718255.45369720459</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203671.97471737865</v>
      </c>
      <c r="G951" t="s">
        <v>719</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row>
    <row r="952" spans="1:37"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718255.45369720459</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203671.97471737865</v>
      </c>
      <c r="G952" t="s">
        <v>719</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row>
    <row r="953" spans="1:37"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718255.45369720459</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203671.97471737865</v>
      </c>
      <c r="G953" t="s">
        <v>719</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row>
    <row r="954" spans="1:37"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718255.45369720459</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203671.97471737865</v>
      </c>
      <c r="G954" t="s">
        <v>719</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row>
    <row r="955" spans="1:37"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718255.45369720459</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203671.97471737865</v>
      </c>
      <c r="G955" t="s">
        <v>719</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row>
    <row r="956" spans="1:37"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718255.45369720459</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216141.68745517731</v>
      </c>
      <c r="G956" t="s">
        <v>719</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row>
    <row r="957" spans="1:37"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718255.45369720459</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216141.68745517731</v>
      </c>
      <c r="G957" t="s">
        <v>719</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row>
    <row r="958" spans="1:37"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718255.45369720459</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216141.68745517731</v>
      </c>
      <c r="G958" t="s">
        <v>719</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row>
    <row r="959" spans="1:37"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718255.45369720459</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216141.68745517731</v>
      </c>
      <c r="G959" t="s">
        <v>719</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row>
    <row r="960" spans="1:37"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718255.45369720459</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216141.68745517731</v>
      </c>
      <c r="G960" t="s">
        <v>719</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row>
    <row r="961" spans="1:37"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798061.61521911621</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216141.68745517731</v>
      </c>
      <c r="G961" t="s">
        <v>719</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row>
    <row r="962" spans="1:37"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798061.61521911621</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216141.68745517731</v>
      </c>
      <c r="G962" t="s">
        <v>719</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row>
    <row r="963" spans="1:37"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798061.61521911621</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216141.68745517731</v>
      </c>
      <c r="G963" t="s">
        <v>719</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row>
    <row r="964" spans="1:37"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798061.61521911621</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216141.68745517731</v>
      </c>
      <c r="G964" t="s">
        <v>719</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row>
    <row r="965" spans="1:37"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1037480.0997848511</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216141.68745517731</v>
      </c>
      <c r="G965" t="s">
        <v>719</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row>
    <row r="966" spans="1:37"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598546.21141433716</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249394.25475597382</v>
      </c>
      <c r="G966" t="s">
        <v>719</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row>
    <row r="967" spans="1:37"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598546.21141433716</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249394.25475597382</v>
      </c>
      <c r="G967" t="s">
        <v>719</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row>
    <row r="968" spans="1:37"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718255.45369720459</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249394.25475597382</v>
      </c>
      <c r="G968" t="s">
        <v>719</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row>
    <row r="969" spans="1:37"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837964.69598007202</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268098.82386267185</v>
      </c>
      <c r="G969" t="s">
        <v>719</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row>
    <row r="970" spans="1:37"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957673.93826293945</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286803.39296936989</v>
      </c>
      <c r="G970" t="s">
        <v>719</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row>
    <row r="971" spans="1:37"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1077383.1805458069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305507.96207606792</v>
      </c>
      <c r="G971" t="s">
        <v>719</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row>
    <row r="972" spans="1:37"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1197092.4228286743</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324212.53118276596</v>
      </c>
      <c r="G972" t="s">
        <v>719</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row>
    <row r="973" spans="1:37"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1316801.6651115417</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342917.100289464</v>
      </c>
      <c r="G973" t="s">
        <v>719</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row>
    <row r="974" spans="1:37"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1867464.1796127323</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361621.66939616203</v>
      </c>
      <c r="G974" t="s">
        <v>719</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row>
    <row r="975" spans="1:37"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897819.31712150574</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374091.38213396072</v>
      </c>
      <c r="G975" t="s">
        <v>719</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row>
    <row r="976" spans="1:37"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897819.31712150574</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374091.38213396072</v>
      </c>
      <c r="G976" t="s">
        <v>719</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row>
    <row r="977" spans="1:37"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897819.31712150574</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374091.38213396072</v>
      </c>
      <c r="G977" t="s">
        <v>719</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row>
    <row r="978" spans="1:37"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897819.31712150574</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374091.38213396072</v>
      </c>
      <c r="G978" t="s">
        <v>719</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row>
    <row r="979" spans="1:37"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897819.31712150574</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374091.38213396072</v>
      </c>
      <c r="G979" t="s">
        <v>719</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row>
    <row r="980" spans="1:37"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897819.31712150574</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374091.38213396072</v>
      </c>
      <c r="G980" t="s">
        <v>719</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row>
    <row r="981" spans="1:37"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1077383.1805458069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374091.38213396072</v>
      </c>
      <c r="G981" t="s">
        <v>719</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row>
    <row r="982" spans="1:37"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1077383.1805458069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374091.38213396072</v>
      </c>
      <c r="G982" t="s">
        <v>719</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row>
    <row r="983" spans="1:37"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1077383.1805458069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374091.38213396072</v>
      </c>
      <c r="G983" t="s">
        <v>719</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row>
    <row r="984" spans="1:37"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1077383.1805458069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374091.38213396072</v>
      </c>
      <c r="G984" t="s">
        <v>719</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row>
    <row r="985" spans="1:37"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1077383.1805458069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374091.38213396072</v>
      </c>
      <c r="G985" t="s">
        <v>719</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row>
    <row r="986" spans="1:37"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1077383.1805458069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402148.23579400778</v>
      </c>
      <c r="G986" t="s">
        <v>719</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row>
    <row r="987" spans="1:37"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1077383.1805458069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402148.23579400778</v>
      </c>
      <c r="G987" t="s">
        <v>719</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row>
    <row r="988" spans="1:37"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1077383.1805458069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402148.23579400778</v>
      </c>
      <c r="G988" t="s">
        <v>719</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row>
    <row r="989" spans="1:37"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1077383.1805458069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402148.23579400778</v>
      </c>
      <c r="G989" t="s">
        <v>719</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row>
    <row r="990" spans="1:37"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1077383.1805458069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402148.23579400778</v>
      </c>
      <c r="G990" t="s">
        <v>719</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row>
    <row r="991" spans="1:37"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1256947.043970108</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402148.23579400778</v>
      </c>
      <c r="G991" t="s">
        <v>719</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row>
    <row r="992" spans="1:37"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1256947.043970108</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402148.23579400778</v>
      </c>
      <c r="G992" t="s">
        <v>719</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row>
    <row r="993" spans="1:37"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1256947.043970108</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402148.23579400778</v>
      </c>
      <c r="G993" t="s">
        <v>719</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row>
    <row r="994" spans="1:37"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1256947.043970108</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402148.23579400778</v>
      </c>
      <c r="G994" t="s">
        <v>719</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row>
    <row r="995" spans="1:37"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1256947.043970108</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402148.23579400778</v>
      </c>
      <c r="G995" t="s">
        <v>719</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row>
    <row r="996" spans="1:37"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1256947.043970108</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430205.08945405477</v>
      </c>
      <c r="G996" t="s">
        <v>719</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row>
    <row r="997" spans="1:37"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1256947.043970108</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430205.08945405477</v>
      </c>
      <c r="G997" t="s">
        <v>719</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row>
    <row r="998" spans="1:37"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1256947.043970108</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430205.08945405477</v>
      </c>
      <c r="G998" t="s">
        <v>719</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row>
    <row r="999" spans="1:37"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1256947.043970108</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430205.08945405477</v>
      </c>
      <c r="G999" t="s">
        <v>719</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row>
    <row r="1000" spans="1:37"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1256947.043970108</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430205.08945405477</v>
      </c>
      <c r="G1000" t="s">
        <v>719</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row>
    <row r="1001" spans="1:37"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1436510.9073944092</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430205.08945405477</v>
      </c>
      <c r="G1001" t="s">
        <v>719</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row>
    <row r="1002" spans="1:37"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1436510.9073944092</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430205.08945405477</v>
      </c>
      <c r="G1002" t="s">
        <v>719</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row>
    <row r="1003" spans="1:37"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1436510.9073944092</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430205.08945405477</v>
      </c>
      <c r="G1003" t="s">
        <v>719</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row>
    <row r="1004" spans="1:37"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1436510.9073944092</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430205.08945405477</v>
      </c>
      <c r="G1004" t="s">
        <v>719</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row>
    <row r="1005" spans="1:37"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1436510.9073944092</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430205.08945405477</v>
      </c>
      <c r="G1005" t="s">
        <v>719</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row>
    <row r="1006" spans="1:37"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1436510.9073944092</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458261.94311410194</v>
      </c>
      <c r="G1006" t="s">
        <v>719</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row>
    <row r="1007" spans="1:37"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1436510.9073944092</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458261.94311410194</v>
      </c>
      <c r="G1007" t="s">
        <v>719</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row>
    <row r="1008" spans="1:37"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1436510.9073944092</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458261.94311410194</v>
      </c>
      <c r="G1008" t="s">
        <v>719</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row>
    <row r="1009" spans="1:37"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1436510.9073944092</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458261.94311410194</v>
      </c>
      <c r="G1009" t="s">
        <v>719</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row>
    <row r="1010" spans="1:37"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1436510.9073944092</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458261.94311410194</v>
      </c>
      <c r="G1010" t="s">
        <v>719</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row>
    <row r="1011" spans="1:37"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1616074.7708187103</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458261.94311410194</v>
      </c>
      <c r="G1011" t="s">
        <v>719</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row>
    <row r="1012" spans="1:37"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1616074.7708187103</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458261.94311410194</v>
      </c>
      <c r="G1012" t="s">
        <v>719</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row>
    <row r="1013" spans="1:37"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1616074.7708187103</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458261.94311410194</v>
      </c>
      <c r="G1013" t="s">
        <v>719</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row>
    <row r="1014" spans="1:37"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1616074.7708187103</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458261.94311410194</v>
      </c>
      <c r="G1014" t="s">
        <v>719</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row>
    <row r="1015" spans="1:37"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1616074.7708187103</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458261.94311410194</v>
      </c>
      <c r="G1015" t="s">
        <v>719</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row>
    <row r="1016" spans="1:37"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1616074.7708187103</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486318.79677414894</v>
      </c>
      <c r="G1016" t="s">
        <v>719</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row>
    <row r="1017" spans="1:37"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1616074.7708187103</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486318.79677414894</v>
      </c>
      <c r="G1017" t="s">
        <v>719</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row>
    <row r="1018" spans="1:37"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1616074.7708187103</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486318.79677414894</v>
      </c>
      <c r="G1018" t="s">
        <v>719</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row>
    <row r="1019" spans="1:37"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1616074.7708187103</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486318.79677414894</v>
      </c>
      <c r="G1019" t="s">
        <v>719</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row>
    <row r="1020" spans="1:37"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1616074.7708187103</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486318.79677414894</v>
      </c>
      <c r="G1020" t="s">
        <v>719</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row>
    <row r="1021" spans="1:37"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1795638.6342430115</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486318.79677414894</v>
      </c>
      <c r="G1021" t="s">
        <v>719</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row>
    <row r="1022" spans="1:37"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1795638.6342430115</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486318.79677414894</v>
      </c>
      <c r="G1022" t="s">
        <v>719</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row>
    <row r="1023" spans="1:37"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1795638.6342430115</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486318.79677414894</v>
      </c>
      <c r="G1023" t="s">
        <v>719</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row>
    <row r="1024" spans="1:37"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1795638.6342430115</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486318.79677414894</v>
      </c>
      <c r="G1024" t="s">
        <v>719</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row>
    <row r="1025" spans="1:37"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2334330.2245159149</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486318.79677414894</v>
      </c>
      <c r="G1025" t="s">
        <v>719</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row>
    <row r="1026" spans="1:37"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1346728.9756822586</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561137.07320094109</v>
      </c>
      <c r="G1026" t="s">
        <v>719</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row>
    <row r="1027" spans="1:37"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1346728.9756822586</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561137.07320094109</v>
      </c>
      <c r="G1027" t="s">
        <v>719</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row>
    <row r="1028" spans="1:37"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1346728.9756822586</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561137.07320094109</v>
      </c>
      <c r="G1028" t="s">
        <v>719</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row>
    <row r="1029" spans="1:37"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1346728.9756822586</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561137.07320094109</v>
      </c>
      <c r="G1029" t="s">
        <v>719</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row>
    <row r="1030" spans="1:37"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1346728.9756822586</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561137.07320094109</v>
      </c>
      <c r="G1030" t="s">
        <v>719</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row>
    <row r="1031" spans="1:37"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1346728.9756822586</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561137.07320094109</v>
      </c>
      <c r="G1031" t="s">
        <v>719</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row>
    <row r="1032" spans="1:37"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1616074.7708187103</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561137.07320094109</v>
      </c>
      <c r="G1032" t="s">
        <v>719</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row>
    <row r="1033" spans="1:37"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1616074.7708187103</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561137.07320094109</v>
      </c>
      <c r="G1033" t="s">
        <v>719</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row>
    <row r="1034" spans="1:37"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1616074.7708187103</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561137.07320094109</v>
      </c>
      <c r="G1034" t="s">
        <v>719</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row>
    <row r="1035" spans="1:37"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1616074.7708187103</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561137.07320094109</v>
      </c>
      <c r="G1035" t="s">
        <v>719</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row>
    <row r="1036" spans="1:37"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1616074.7708187103</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561137.07320094109</v>
      </c>
      <c r="G1036" t="s">
        <v>719</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row>
    <row r="1037" spans="1:37"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1616074.7708187103</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603222.35369101167</v>
      </c>
      <c r="G1037" t="s">
        <v>719</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row>
    <row r="1038" spans="1:37"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1616074.7708187103</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603222.35369101167</v>
      </c>
      <c r="G1038" t="s">
        <v>719</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row>
    <row r="1039" spans="1:37"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1616074.7708187103</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603222.35369101167</v>
      </c>
      <c r="G1039" t="s">
        <v>719</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row>
    <row r="1040" spans="1:37"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1616074.7708187103</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603222.35369101167</v>
      </c>
      <c r="G1040" t="s">
        <v>719</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row>
    <row r="1041" spans="1:37"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1616074.7708187103</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603222.35369101167</v>
      </c>
      <c r="G1041" t="s">
        <v>719</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row>
    <row r="1042" spans="1:37"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1885420.5659551618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603222.35369101167</v>
      </c>
      <c r="G1042" t="s">
        <v>719</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row>
    <row r="1043" spans="1:37"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1885420.5659551618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603222.35369101167</v>
      </c>
      <c r="G1043" t="s">
        <v>719</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row>
    <row r="1044" spans="1:37"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1885420.5659551618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603222.35369101167</v>
      </c>
      <c r="G1044" t="s">
        <v>719</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row>
    <row r="1045" spans="1:37"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1885420.5659551618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603222.35369101167</v>
      </c>
      <c r="G1045" t="s">
        <v>719</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row>
    <row r="1046" spans="1:37"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1885420.5659551618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603222.35369101167</v>
      </c>
      <c r="G1046" t="s">
        <v>719</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row>
    <row r="1047" spans="1:37"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1885420.5659551618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645307.63418108225</v>
      </c>
      <c r="G1047" t="s">
        <v>719</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row>
    <row r="1048" spans="1:37"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1885420.5659551618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645307.63418108225</v>
      </c>
      <c r="G1048" t="s">
        <v>719</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row>
    <row r="1049" spans="1:37"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1885420.5659551618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645307.63418108225</v>
      </c>
      <c r="G1049" t="s">
        <v>719</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row>
    <row r="1050" spans="1:37"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1885420.5659551618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645307.63418108225</v>
      </c>
      <c r="G1050" t="s">
        <v>719</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row>
    <row r="1051" spans="1:37"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1885420.5659551618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645307.63418108225</v>
      </c>
      <c r="G1051" t="s">
        <v>719</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row>
    <row r="1052" spans="1:37"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2154766.3610916138</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645307.63418108225</v>
      </c>
      <c r="G1052" t="s">
        <v>719</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row>
    <row r="1053" spans="1:37"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2154766.3610916138</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645307.63418108225</v>
      </c>
      <c r="G1053" t="s">
        <v>719</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row>
    <row r="1054" spans="1:37"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2154766.3610916138</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645307.63418108225</v>
      </c>
      <c r="G1054" t="s">
        <v>719</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row>
    <row r="1055" spans="1:37"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2154766.3610916138</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645307.63418108225</v>
      </c>
      <c r="G1055" t="s">
        <v>719</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row>
    <row r="1056" spans="1:37"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2154766.3610916138</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645307.63418108225</v>
      </c>
      <c r="G1056" t="s">
        <v>719</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row>
    <row r="1057" spans="1:37"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2154766.3610916138</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687392.91467115283</v>
      </c>
      <c r="G1057" t="s">
        <v>719</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row>
    <row r="1058" spans="1:37"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2154766.3610916138</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687392.91467115283</v>
      </c>
      <c r="G1058" t="s">
        <v>719</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row>
    <row r="1059" spans="1:37"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2154766.3610916138</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687392.91467115283</v>
      </c>
      <c r="G1059" t="s">
        <v>719</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row>
    <row r="1060" spans="1:37"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2154766.3610916138</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687392.91467115283</v>
      </c>
      <c r="G1060" t="s">
        <v>719</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row>
    <row r="1061" spans="1:37"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2154766.3610916138</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687392.91467115283</v>
      </c>
      <c r="G1061" t="s">
        <v>719</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row>
    <row r="1062" spans="1:37"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2424112.1562280655</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687392.91467115283</v>
      </c>
      <c r="G1062" t="s">
        <v>719</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row>
    <row r="1063" spans="1:37"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2424112.1562280655</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687392.91467115283</v>
      </c>
      <c r="G1063" t="s">
        <v>719</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row>
    <row r="1064" spans="1:37"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2424112.1562280655</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687392.91467115283</v>
      </c>
      <c r="G1064" t="s">
        <v>719</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row>
    <row r="1065" spans="1:37"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2424112.1562280655</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687392.91467115283</v>
      </c>
      <c r="G1065" t="s">
        <v>719</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row>
    <row r="1066" spans="1:37"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2424112.1562280655</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687392.91467115283</v>
      </c>
      <c r="G1066" t="s">
        <v>719</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row>
    <row r="1067" spans="1:37"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2424112.1562280655</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729478.19516122341</v>
      </c>
      <c r="G1067" t="s">
        <v>719</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row>
    <row r="1068" spans="1:37"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2424112.1562280655</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729478.19516122341</v>
      </c>
      <c r="G1068" t="s">
        <v>719</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row>
    <row r="1069" spans="1:37"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2424112.1562280655</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729478.19516122341</v>
      </c>
      <c r="G1069" t="s">
        <v>719</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row>
    <row r="1070" spans="1:37"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2424112.1562280655</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729478.19516122341</v>
      </c>
      <c r="G1070" t="s">
        <v>719</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row>
    <row r="1071" spans="1:37"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2424112.1562280655</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729478.19516122341</v>
      </c>
      <c r="G1071" t="s">
        <v>719</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row>
    <row r="1072" spans="1:37"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2693457.9513645172</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729478.19516122341</v>
      </c>
      <c r="G1072" t="s">
        <v>719</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row>
    <row r="1073" spans="1:37"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2693457.9513645172</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729478.19516122341</v>
      </c>
      <c r="G1073" t="s">
        <v>719</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row>
    <row r="1074" spans="1:37"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2693457.9513645172</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729478.19516122341</v>
      </c>
      <c r="G1074" t="s">
        <v>719</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row>
    <row r="1075" spans="1:37"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2693457.9513645172</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729478.19516122341</v>
      </c>
      <c r="G1075" t="s">
        <v>719</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row>
    <row r="1076" spans="1:37"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3501495.3367738724</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729478.19516122341</v>
      </c>
      <c r="G1076" t="s">
        <v>719</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row>
    <row r="1077" spans="1:37"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2020093.4635233879</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841705.60980141163</v>
      </c>
      <c r="G1077" t="s">
        <v>719</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row>
    <row r="1078" spans="1:37"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2020093.4635233879</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841705.60980141163</v>
      </c>
      <c r="G1078" t="s">
        <v>719</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row>
    <row r="1079" spans="1:37"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2020093.4635233879</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841705.60980141163</v>
      </c>
      <c r="G1079" t="s">
        <v>719</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row>
    <row r="1080" spans="1:37"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2020093.4635233879</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841705.60980141163</v>
      </c>
      <c r="G1080" t="s">
        <v>719</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row>
    <row r="1081" spans="1:37"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2020093.4635233879</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841705.60980141163</v>
      </c>
      <c r="G1081" t="s">
        <v>719</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row>
    <row r="1082" spans="1:37"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2020093.4635233879</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841705.60980141163</v>
      </c>
      <c r="G1082" t="s">
        <v>719</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row>
    <row r="1083" spans="1:37"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2424112.1562280655</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841705.60980141163</v>
      </c>
      <c r="G1083" t="s">
        <v>719</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row>
    <row r="1084" spans="1:37"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2424112.1562280655</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841705.60980141163</v>
      </c>
      <c r="G1084" t="s">
        <v>719</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row>
    <row r="1085" spans="1:37"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2424112.1562280655</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841705.60980141163</v>
      </c>
      <c r="G1085" t="s">
        <v>719</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row>
    <row r="1086" spans="1:37"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2424112.1562280655</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841705.60980141163</v>
      </c>
      <c r="G1086" t="s">
        <v>719</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row>
    <row r="1087" spans="1:37"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2424112.1562280655</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841705.60980141163</v>
      </c>
      <c r="G1087" t="s">
        <v>719</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row>
    <row r="1088" spans="1:37"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2424112.1562280655</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904833.5305365175</v>
      </c>
      <c r="G1088" t="s">
        <v>719</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row>
    <row r="1089" spans="1:37"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2424112.1562280655</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904833.5305365175</v>
      </c>
      <c r="G1089" t="s">
        <v>719</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row>
    <row r="1090" spans="1:37"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2424112.1562280655</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904833.5305365175</v>
      </c>
      <c r="G1090" t="s">
        <v>719</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row>
    <row r="1091" spans="1:37"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2424112.1562280655</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904833.5305365175</v>
      </c>
      <c r="G1091" t="s">
        <v>719</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row>
    <row r="1092" spans="1:37"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2424112.1562280655</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904833.5305365175</v>
      </c>
      <c r="G1092" t="s">
        <v>719</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row>
    <row r="1093" spans="1:37"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2828130.8489327431</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904833.5305365175</v>
      </c>
      <c r="G1093" t="s">
        <v>719</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row>
    <row r="1094" spans="1:37"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2828130.8489327431</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904833.5305365175</v>
      </c>
      <c r="G1094" t="s">
        <v>719</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row>
    <row r="1095" spans="1:37"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2828130.8489327431</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904833.5305365175</v>
      </c>
      <c r="G1095" t="s">
        <v>719</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row>
    <row r="1096" spans="1:37"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2828130.8489327431</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904833.5305365175</v>
      </c>
      <c r="G1096" t="s">
        <v>719</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row>
    <row r="1097" spans="1:37"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2828130.8489327431</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904833.5305365175</v>
      </c>
      <c r="G1097" t="s">
        <v>719</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row>
    <row r="1098" spans="1:37"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2828130.8489327431</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967961.45127162326</v>
      </c>
      <c r="G1098" t="s">
        <v>719</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row>
    <row r="1099" spans="1:37"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2828130.8489327431</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967961.45127162326</v>
      </c>
      <c r="G1099" t="s">
        <v>719</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row>
    <row r="1100" spans="1:37"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2828130.8489327431</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967961.45127162326</v>
      </c>
      <c r="G1100" t="s">
        <v>719</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row>
    <row r="1101" spans="1:37"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2828130.8489327431</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967961.45127162326</v>
      </c>
      <c r="G1101" t="s">
        <v>719</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row>
    <row r="1102" spans="1:37"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2828130.8489327431</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967961.45127162326</v>
      </c>
      <c r="G1102" t="s">
        <v>719</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row>
    <row r="1103" spans="1:37"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3232149.5416374207</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967961.45127162326</v>
      </c>
      <c r="G1103" t="s">
        <v>719</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row>
    <row r="1104" spans="1:37"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3232149.5416374207</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967961.45127162326</v>
      </c>
      <c r="G1104" t="s">
        <v>719</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row>
    <row r="1105" spans="1:37"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3232149.5416374207</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967961.45127162326</v>
      </c>
      <c r="G1105" t="s">
        <v>719</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row>
    <row r="1106" spans="1:37"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3232149.5416374207</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967961.45127162326</v>
      </c>
      <c r="G1106" t="s">
        <v>719</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row>
    <row r="1107" spans="1:37"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3232149.5416374207</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967961.45127162326</v>
      </c>
      <c r="G1107" t="s">
        <v>719</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row>
    <row r="1108" spans="1:37"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3232149.5416374207</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1031089.3720067294</v>
      </c>
      <c r="G1108" t="s">
        <v>719</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row>
    <row r="1109" spans="1:37"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3232149.5416374207</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1031089.3720067294</v>
      </c>
      <c r="G1109" t="s">
        <v>719</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row>
    <row r="1110" spans="1:37"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3232149.5416374207</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1031089.3720067294</v>
      </c>
      <c r="G1110" t="s">
        <v>719</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row>
    <row r="1111" spans="1:37"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3232149.5416374207</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1031089.3720067294</v>
      </c>
      <c r="G1111" t="s">
        <v>719</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row>
    <row r="1112" spans="1:37"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3232149.5416374207</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1031089.3720067294</v>
      </c>
      <c r="G1112" t="s">
        <v>719</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row>
    <row r="1113" spans="1:37"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3636168.2343420982</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1031089.3720067294</v>
      </c>
      <c r="G1113" t="s">
        <v>719</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row>
    <row r="1114" spans="1:37"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3636168.2343420982</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1031089.3720067294</v>
      </c>
      <c r="G1114" t="s">
        <v>719</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row>
    <row r="1115" spans="1:37"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3636168.2343420982</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1031089.3720067294</v>
      </c>
      <c r="G1115" t="s">
        <v>719</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row>
    <row r="1116" spans="1:37"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3636168.2343420982</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1031089.3720067294</v>
      </c>
      <c r="G1116" t="s">
        <v>719</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row>
    <row r="1117" spans="1:37"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3636168.2343420982</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1031089.3720067294</v>
      </c>
      <c r="G1117" t="s">
        <v>719</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row>
    <row r="1118" spans="1:37"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3636168.2343420982</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1094217.2927418351</v>
      </c>
      <c r="G1118" t="s">
        <v>719</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row>
    <row r="1119" spans="1:37"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3636168.2343420982</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1094217.2927418351</v>
      </c>
      <c r="G1119" t="s">
        <v>719</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row>
    <row r="1120" spans="1:37"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3636168.2343420982</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1094217.2927418351</v>
      </c>
      <c r="G1120" t="s">
        <v>719</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row>
    <row r="1121" spans="1:37"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3636168.2343420982</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1094217.2927418351</v>
      </c>
      <c r="G1121" t="s">
        <v>719</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row>
    <row r="1122" spans="1:37"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3636168.2343420982</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1094217.2927418351</v>
      </c>
      <c r="G1122" t="s">
        <v>719</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row>
    <row r="1123" spans="1:37"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4040186.9270467758</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1094217.2927418351</v>
      </c>
      <c r="G1123" t="s">
        <v>719</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row>
    <row r="1124" spans="1:37"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4040186.9270467758</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1094217.2927418351</v>
      </c>
      <c r="G1124" t="s">
        <v>719</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row>
    <row r="1125" spans="1:37"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4040186.9270467758</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1094217.2927418351</v>
      </c>
      <c r="G1125" t="s">
        <v>719</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row>
    <row r="1126" spans="1:37"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4040186.9270467758</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1094217.2927418351</v>
      </c>
      <c r="G1126" t="s">
        <v>719</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row>
    <row r="1127" spans="1:37"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5252243.0051608086</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1094217.2927418351</v>
      </c>
      <c r="G1127" t="s">
        <v>719</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row>
    <row r="1128" spans="1:37"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3030140.1952850819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1262558.4147021174</v>
      </c>
      <c r="G1128" t="s">
        <v>719</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row>
    <row r="1129" spans="1:37"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3030140.1952850819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1262558.4147021174</v>
      </c>
      <c r="G1129" t="s">
        <v>719</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row>
    <row r="1130" spans="1:37"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3030140.1952850819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1262558.4147021174</v>
      </c>
      <c r="G1130" t="s">
        <v>719</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row>
    <row r="1131" spans="1:37"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3030140.1952850819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1262558.4147021174</v>
      </c>
      <c r="G1131" t="s">
        <v>719</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row>
    <row r="1132" spans="1:37"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3030140.1952850819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1262558.4147021174</v>
      </c>
      <c r="G1132" t="s">
        <v>719</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row>
    <row r="1133" spans="1:37"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3030140.1952850819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1262558.4147021174</v>
      </c>
      <c r="G1133" t="s">
        <v>719</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row>
    <row r="1134" spans="1:37"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3636168.2343420982</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1262558.4147021174</v>
      </c>
      <c r="G1134" t="s">
        <v>719</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row>
    <row r="1135" spans="1:37"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3636168.2343420982</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1262558.4147021174</v>
      </c>
      <c r="G1135" t="s">
        <v>719</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row>
    <row r="1136" spans="1:37"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3636168.2343420982</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1262558.4147021174</v>
      </c>
      <c r="G1136" t="s">
        <v>719</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row>
    <row r="1137" spans="1:37"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3636168.2343420982</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1262558.4147021174</v>
      </c>
      <c r="G1137" t="s">
        <v>719</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row>
    <row r="1138" spans="1:37"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3636168.2343420982</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1262558.4147021174</v>
      </c>
      <c r="G1138" t="s">
        <v>719</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row>
    <row r="1139" spans="1:37"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3636168.2343420982</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1357250.2958047763</v>
      </c>
      <c r="G1139" t="s">
        <v>719</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row>
    <row r="1140" spans="1:37"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3636168.2343420982</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1357250.2958047763</v>
      </c>
      <c r="G1140" t="s">
        <v>719</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row>
    <row r="1141" spans="1:37"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3636168.2343420982</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1357250.2958047763</v>
      </c>
      <c r="G1141" t="s">
        <v>719</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row>
    <row r="1142" spans="1:37"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3636168.2343420982</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1357250.2958047763</v>
      </c>
      <c r="G1142" t="s">
        <v>719</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row>
    <row r="1143" spans="1:37"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3636168.2343420982</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1357250.2958047763</v>
      </c>
      <c r="G1143" t="s">
        <v>719</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row>
    <row r="1144" spans="1:37"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4242196.2733991146</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1357250.2958047763</v>
      </c>
      <c r="G1144" t="s">
        <v>719</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row>
    <row r="1145" spans="1:37"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4242196.2733991146</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1357250.2958047763</v>
      </c>
      <c r="G1145" t="s">
        <v>719</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row>
    <row r="1146" spans="1:37"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4242196.2733991146</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1357250.2958047763</v>
      </c>
      <c r="G1146" t="s">
        <v>719</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row>
    <row r="1147" spans="1:37"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4242196.2733991146</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1357250.2958047763</v>
      </c>
      <c r="G1147" t="s">
        <v>719</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row>
    <row r="1148" spans="1:37"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4242196.2733991146</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1357250.2958047763</v>
      </c>
      <c r="G1148" t="s">
        <v>719</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row>
    <row r="1149" spans="1:37"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4242196.2733991146</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1451942.1769074351</v>
      </c>
      <c r="G1149" t="s">
        <v>719</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row>
    <row r="1150" spans="1:37"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4242196.2733991146</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1451942.1769074351</v>
      </c>
      <c r="G1150" t="s">
        <v>719</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row>
    <row r="1151" spans="1:37"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4242196.2733991146</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1451942.1769074351</v>
      </c>
      <c r="G1151" t="s">
        <v>719</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row>
    <row r="1152" spans="1:37"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4242196.2733991146</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1451942.1769074351</v>
      </c>
      <c r="G1152" t="s">
        <v>719</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row>
    <row r="1153" spans="1:37"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4242196.2733991146</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1451942.1769074351</v>
      </c>
      <c r="G1153" t="s">
        <v>719</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row>
    <row r="1154" spans="1:37"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4848224.312456131</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1451942.1769074351</v>
      </c>
      <c r="G1154" t="s">
        <v>719</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row>
    <row r="1155" spans="1:37"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4848224.312456131</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1451942.1769074351</v>
      </c>
      <c r="G1155" t="s">
        <v>719</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row>
    <row r="1156" spans="1:37"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4848224.312456131</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1451942.1769074351</v>
      </c>
      <c r="G1156" t="s">
        <v>719</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row>
    <row r="1157" spans="1:37"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4848224.312456131</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1451942.1769074351</v>
      </c>
      <c r="G1157" t="s">
        <v>719</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row>
    <row r="1158" spans="1:37"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4848224.312456131</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1451942.1769074351</v>
      </c>
      <c r="G1158" t="s">
        <v>719</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row>
    <row r="1159" spans="1:37"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4848224.312456131</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1546634.0580100939</v>
      </c>
      <c r="G1159" t="s">
        <v>719</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row>
    <row r="1160" spans="1:37"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4848224.312456131</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1546634.0580100939</v>
      </c>
      <c r="G1160" t="s">
        <v>719</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row>
    <row r="1161" spans="1:37"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4848224.312456131</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1546634.0580100939</v>
      </c>
      <c r="G1161" t="s">
        <v>719</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row>
    <row r="1162" spans="1:37"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4848224.312456131</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1546634.0580100939</v>
      </c>
      <c r="G1162" t="s">
        <v>719</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row>
    <row r="1163" spans="1:37"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4848224.312456131</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1546634.0580100939</v>
      </c>
      <c r="G1163" t="s">
        <v>719</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row>
    <row r="1164" spans="1:37"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5454252.3515131474</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1546634.0580100939</v>
      </c>
      <c r="G1164" t="s">
        <v>719</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row>
    <row r="1165" spans="1:37"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5454252.3515131474</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1546634.0580100939</v>
      </c>
      <c r="G1165" t="s">
        <v>719</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row>
    <row r="1166" spans="1:37"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5454252.3515131474</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1546634.0580100939</v>
      </c>
      <c r="G1166" t="s">
        <v>719</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row>
    <row r="1167" spans="1:37"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5454252.3515131474</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1546634.0580100939</v>
      </c>
      <c r="G1167" t="s">
        <v>719</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row>
    <row r="1168" spans="1:37"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5454252.3515131474</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1546634.0580100939</v>
      </c>
      <c r="G1168" t="s">
        <v>719</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row>
    <row r="1169" spans="1:37"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5454252.3515131474</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1641325.9391127527</v>
      </c>
      <c r="G1169" t="s">
        <v>719</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row>
    <row r="1170" spans="1:37"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5454252.3515131474</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1641325.9391127527</v>
      </c>
      <c r="G1170" t="s">
        <v>719</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row>
    <row r="1171" spans="1:37"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5454252.3515131474</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1641325.9391127527</v>
      </c>
      <c r="G1171" t="s">
        <v>719</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row>
    <row r="1172" spans="1:37"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5454252.3515131474</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1641325.9391127527</v>
      </c>
      <c r="G1172" t="s">
        <v>719</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row>
    <row r="1173" spans="1:37"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5454252.3515131474</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1641325.9391127527</v>
      </c>
      <c r="G1173" t="s">
        <v>719</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row>
    <row r="1174" spans="1:37"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6060280.3905701637</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1641325.9391127527</v>
      </c>
      <c r="G1174" t="s">
        <v>719</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row>
    <row r="1175" spans="1:37"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6060280.3905701637</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1641325.9391127527</v>
      </c>
      <c r="G1175" t="s">
        <v>719</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row>
    <row r="1176" spans="1:37"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6060280.3905701637</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1641325.9391127527</v>
      </c>
      <c r="G1176" t="s">
        <v>719</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row>
    <row r="1177" spans="1:37"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6060280.3905701637</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1641325.9391127527</v>
      </c>
      <c r="G1177" t="s">
        <v>719</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row>
    <row r="1178" spans="1:37"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7878364.5077412128</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1641325.9391127527</v>
      </c>
      <c r="G1178" t="s">
        <v>719</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row>
    <row r="1179" spans="1:37"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4545210.2929276228</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1893837.6220531762</v>
      </c>
      <c r="G1179" t="s">
        <v>719</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row>
    <row r="1180" spans="1:37"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4545210.2929276228</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1893837.6220531762</v>
      </c>
      <c r="G1180" t="s">
        <v>719</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row>
    <row r="1181" spans="1:37"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4545210.2929276228</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1893837.6220531762</v>
      </c>
      <c r="G1181" t="s">
        <v>719</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row>
    <row r="1182" spans="1:37"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4545210.2929276228</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1893837.6220531762</v>
      </c>
      <c r="G1182" t="s">
        <v>719</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row>
    <row r="1183" spans="1:37"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4545210.2929276228</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1893837.6220531762</v>
      </c>
      <c r="G1183" t="s">
        <v>719</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row>
    <row r="1184" spans="1:37"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4545210.2929276228</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1893837.6220531762</v>
      </c>
      <c r="G1184" t="s">
        <v>719</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row>
    <row r="1185" spans="1:37"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5454252.3515131474</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1893837.6220531762</v>
      </c>
      <c r="G1185" t="s">
        <v>719</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row>
    <row r="1186" spans="1:37"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5454252.3515131474</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1893837.6220531762</v>
      </c>
      <c r="G1186" t="s">
        <v>719</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row>
    <row r="1187" spans="1:37"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5454252.3515131474</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1893837.6220531762</v>
      </c>
      <c r="G1187" t="s">
        <v>719</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row>
    <row r="1188" spans="1:37"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5454252.3515131474</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1893837.6220531762</v>
      </c>
      <c r="G1188" t="s">
        <v>719</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row>
    <row r="1189" spans="1:37"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5454252.3515131474</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1893837.6220531762</v>
      </c>
      <c r="G1189" t="s">
        <v>719</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row>
    <row r="1190" spans="1:37"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5454252.3515131474</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2035875.4437071644</v>
      </c>
      <c r="G1190" t="s">
        <v>719</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row>
    <row r="1191" spans="1:37"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5454252.3515131474</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2035875.4437071644</v>
      </c>
      <c r="G1191" t="s">
        <v>719</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row>
    <row r="1192" spans="1:37"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5454252.3515131474</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2035875.4437071644</v>
      </c>
      <c r="G1192" t="s">
        <v>719</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row>
    <row r="1193" spans="1:37"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5454252.3515131474</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2035875.4437071644</v>
      </c>
      <c r="G1193" t="s">
        <v>719</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row>
    <row r="1194" spans="1:37"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5454252.3515131474</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2035875.4437071644</v>
      </c>
      <c r="G1194" t="s">
        <v>719</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row>
    <row r="1195" spans="1:37"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6363294.4100986719</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2035875.4437071644</v>
      </c>
      <c r="G1195" t="s">
        <v>719</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row>
    <row r="1196" spans="1:37"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6363294.4100986719</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2035875.4437071644</v>
      </c>
      <c r="G1196" t="s">
        <v>719</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row>
    <row r="1197" spans="1:37"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6363294.4100986719</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2035875.4437071644</v>
      </c>
      <c r="G1197" t="s">
        <v>719</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row>
    <row r="1198" spans="1:37"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6363294.4100986719</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2035875.4437071644</v>
      </c>
      <c r="G1198" t="s">
        <v>719</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row>
    <row r="1199" spans="1:37"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6363294.4100986719</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2035875.4437071644</v>
      </c>
      <c r="G1199" t="s">
        <v>719</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row>
    <row r="1200" spans="1:37"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6363294.4100986719</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2177913.2653611526</v>
      </c>
      <c r="G1200" t="s">
        <v>719</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row>
    <row r="1201" spans="1:37"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6363294.4100986719</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2177913.2653611526</v>
      </c>
      <c r="G1201" t="s">
        <v>719</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row>
    <row r="1202" spans="1:37"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6363294.4100986719</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2177913.2653611526</v>
      </c>
      <c r="G1202" t="s">
        <v>719</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row>
    <row r="1203" spans="1:37"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6363294.4100986719</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2177913.2653611526</v>
      </c>
      <c r="G1203" t="s">
        <v>719</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row>
    <row r="1204" spans="1:37"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6363294.4100986719</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2177913.2653611526</v>
      </c>
      <c r="G1204" t="s">
        <v>719</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row>
    <row r="1205" spans="1:37"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7272336.4686841965</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2177913.2653611526</v>
      </c>
      <c r="G1205" t="s">
        <v>719</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row>
    <row r="1206" spans="1:37"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7272336.4686841965</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2177913.2653611526</v>
      </c>
      <c r="G1206" t="s">
        <v>719</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row>
    <row r="1207" spans="1:37"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7272336.4686841965</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2177913.2653611526</v>
      </c>
      <c r="G1207" t="s">
        <v>719</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row>
    <row r="1208" spans="1:37"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7272336.4686841965</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2177913.2653611526</v>
      </c>
      <c r="G1208" t="s">
        <v>719</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row>
    <row r="1209" spans="1:37"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7272336.4686841965</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2177913.2653611526</v>
      </c>
      <c r="G1209" t="s">
        <v>719</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row>
    <row r="1210" spans="1:37"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7272336.4686841965</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2319951.0870151408</v>
      </c>
      <c r="G1210" t="s">
        <v>719</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row>
    <row r="1211" spans="1:37"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7272336.4686841965</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2319951.0870151408</v>
      </c>
      <c r="G1211" t="s">
        <v>719</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row>
    <row r="1212" spans="1:37"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7272336.4686841965</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2319951.0870151408</v>
      </c>
      <c r="G1212" t="s">
        <v>719</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row>
    <row r="1213" spans="1:37"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7272336.4686841965</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2319951.0870151408</v>
      </c>
      <c r="G1213" t="s">
        <v>719</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row>
    <row r="1214" spans="1:37"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7272336.4686841965</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2319951.0870151408</v>
      </c>
      <c r="G1214" t="s">
        <v>719</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row>
    <row r="1215" spans="1:37"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8181378.527269721</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2319951.0870151408</v>
      </c>
      <c r="G1215" t="s">
        <v>719</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row>
    <row r="1216" spans="1:37"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8181378.527269721</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2319951.0870151408</v>
      </c>
      <c r="G1216" t="s">
        <v>719</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row>
    <row r="1217" spans="1:37"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8181378.527269721</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2319951.0870151408</v>
      </c>
      <c r="G1217" t="s">
        <v>719</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row>
    <row r="1218" spans="1:37"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8181378.527269721</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2319951.0870151408</v>
      </c>
      <c r="G1218" t="s">
        <v>719</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row>
    <row r="1219" spans="1:37"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8181378.527269721</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2319951.0870151408</v>
      </c>
      <c r="G1219" t="s">
        <v>719</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row>
    <row r="1220" spans="1:37"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8181378.527269721</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2461988.908669129</v>
      </c>
      <c r="G1220" t="s">
        <v>719</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row>
    <row r="1221" spans="1:37"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8181378.527269721</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2461988.908669129</v>
      </c>
      <c r="G1221" t="s">
        <v>719</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row>
    <row r="1222" spans="1:37"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8181378.527269721</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2461988.908669129</v>
      </c>
      <c r="G1222" t="s">
        <v>719</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row>
    <row r="1223" spans="1:37"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8181378.527269721</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2461988.908669129</v>
      </c>
      <c r="G1223" t="s">
        <v>719</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row>
    <row r="1224" spans="1:37"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8181378.527269721</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2461988.908669129</v>
      </c>
      <c r="G1224" t="s">
        <v>719</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row>
    <row r="1225" spans="1:37"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9090420.5858552456</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2461988.908669129</v>
      </c>
      <c r="G1225" t="s">
        <v>719</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row>
    <row r="1226" spans="1:37"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9090420.5858552456</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2461988.908669129</v>
      </c>
      <c r="G1226" t="s">
        <v>719</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row>
    <row r="1227" spans="1:37"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9090420.5858552456</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2461988.908669129</v>
      </c>
      <c r="G1227" t="s">
        <v>719</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row>
    <row r="1228" spans="1:37"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9090420.5858552456</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2461988.908669129</v>
      </c>
      <c r="G1228" t="s">
        <v>719</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row>
    <row r="1229" spans="1:37"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11817546.761611819</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2461988.908669129</v>
      </c>
      <c r="G1229" t="s">
        <v>719</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row>
    <row r="1230" spans="1:37"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6817815.4393914342</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2840756.4330797642</v>
      </c>
      <c r="G1230" t="s">
        <v>719</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row>
    <row r="1231" spans="1:37"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6817815.4393914342</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2840756.4330797642</v>
      </c>
      <c r="G1231" t="s">
        <v>719</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row>
    <row r="1232" spans="1:37"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6817815.4393914342</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2840756.4330797642</v>
      </c>
      <c r="G1232" t="s">
        <v>719</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row>
    <row r="1233" spans="1:37"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6817815.4393914342</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2840756.4330797642</v>
      </c>
      <c r="G1233" t="s">
        <v>719</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row>
    <row r="1234" spans="1:37"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6817815.4393914342</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2840756.4330797642</v>
      </c>
      <c r="G1234" t="s">
        <v>719</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row>
    <row r="1235" spans="1:37"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6817815.4393914342</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2840756.4330797642</v>
      </c>
      <c r="G1235" t="s">
        <v>719</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row>
    <row r="1236" spans="1:37"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8181378.527269721</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2840756.4330797642</v>
      </c>
      <c r="G1236" t="s">
        <v>719</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row>
    <row r="1237" spans="1:37"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8181378.527269721</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2840756.4330797642</v>
      </c>
      <c r="G1237" t="s">
        <v>719</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row>
    <row r="1238" spans="1:37"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8181378.527269721</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2840756.4330797642</v>
      </c>
      <c r="G1238" t="s">
        <v>719</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row>
    <row r="1239" spans="1:37"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8181378.527269721</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2840756.4330797642</v>
      </c>
      <c r="G1239" t="s">
        <v>719</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row>
    <row r="1240" spans="1:37"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8181378.527269721</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2840756.4330797642</v>
      </c>
      <c r="G1240" t="s">
        <v>719</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row>
    <row r="1241" spans="1:37"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8181378.527269721</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3053813.1655607466</v>
      </c>
      <c r="G1241" t="s">
        <v>719</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row>
    <row r="1242" spans="1:37"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8181378.527269721</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3053813.1655607466</v>
      </c>
      <c r="G1242" t="s">
        <v>719</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row>
    <row r="1243" spans="1:37"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8181378.527269721</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3053813.1655607466</v>
      </c>
      <c r="G1243" t="s">
        <v>719</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row>
    <row r="1244" spans="1:37"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8181378.527269721</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3053813.1655607466</v>
      </c>
      <c r="G1244" t="s">
        <v>719</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row>
    <row r="1245" spans="1:37"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8181378.527269721</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3053813.1655607466</v>
      </c>
      <c r="G1245" t="s">
        <v>719</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row>
    <row r="1246" spans="1:37"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9544941.6151480079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3053813.1655607466</v>
      </c>
      <c r="G1246" t="s">
        <v>719</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row>
    <row r="1247" spans="1:37"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9544941.6151480079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3053813.1655607466</v>
      </c>
      <c r="G1247" t="s">
        <v>719</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row>
    <row r="1248" spans="1:37"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9544941.6151480079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3053813.1655607466</v>
      </c>
      <c r="G1248" t="s">
        <v>719</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row>
    <row r="1249" spans="1:37"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9544941.6151480079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3053813.1655607466</v>
      </c>
      <c r="G1249" t="s">
        <v>719</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row>
    <row r="1250" spans="1:37"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9544941.6151480079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3053813.1655607466</v>
      </c>
      <c r="G1250" t="s">
        <v>719</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row>
    <row r="1251" spans="1:37"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9544941.6151480079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3266869.8980417284</v>
      </c>
      <c r="G1251" t="s">
        <v>719</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row>
    <row r="1252" spans="1:37"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9544941.6151480079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3266869.8980417284</v>
      </c>
      <c r="G1252" t="s">
        <v>719</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row>
    <row r="1253" spans="1:37"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9544941.6151480079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3266869.8980417284</v>
      </c>
      <c r="G1253" t="s">
        <v>719</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row>
    <row r="1254" spans="1:37"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9544941.6151480079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3266869.8980417284</v>
      </c>
      <c r="G1254" t="s">
        <v>719</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row>
    <row r="1255" spans="1:37"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9544941.6151480079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3266869.8980417284</v>
      </c>
      <c r="G1255" t="s">
        <v>719</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row>
    <row r="1256" spans="1:37"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10908504.703026295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3266869.8980417284</v>
      </c>
      <c r="G1256" t="s">
        <v>719</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row>
    <row r="1257" spans="1:37"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10908504.703026295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3266869.8980417284</v>
      </c>
      <c r="G1257" t="s">
        <v>719</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row>
    <row r="1258" spans="1:37"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10908504.703026295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3266869.8980417284</v>
      </c>
      <c r="G1258" t="s">
        <v>719</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row>
    <row r="1259" spans="1:37"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10908504.703026295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3266869.8980417284</v>
      </c>
      <c r="G1259" t="s">
        <v>719</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row>
    <row r="1260" spans="1:37"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10908504.703026295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3266869.8980417284</v>
      </c>
      <c r="G1260" t="s">
        <v>719</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row>
    <row r="1261" spans="1:37"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10908504.703026295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3479926.6305227117</v>
      </c>
      <c r="G1261" t="s">
        <v>719</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row>
    <row r="1262" spans="1:37"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10908504.703026295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3479926.6305227117</v>
      </c>
      <c r="G1262" t="s">
        <v>719</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row>
    <row r="1263" spans="1:37"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10908504.703026295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3479926.6305227117</v>
      </c>
      <c r="G1263" t="s">
        <v>719</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row>
    <row r="1264" spans="1:37"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10908504.703026295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3479926.6305227117</v>
      </c>
      <c r="G1264" t="s">
        <v>719</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row>
    <row r="1265" spans="1:37"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10908504.703026295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3479926.6305227117</v>
      </c>
      <c r="G1265" t="s">
        <v>719</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row>
    <row r="1266" spans="1:37"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12272067.790904582</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3479926.6305227117</v>
      </c>
      <c r="G1266" t="s">
        <v>719</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row>
    <row r="1267" spans="1:37"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12272067.790904582</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3479926.6305227117</v>
      </c>
      <c r="G1267" t="s">
        <v>719</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row>
    <row r="1268" spans="1:37"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12272067.790904582</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3479926.6305227117</v>
      </c>
      <c r="G1268" t="s">
        <v>719</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row>
    <row r="1269" spans="1:37"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12272067.790904582</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3479926.6305227117</v>
      </c>
      <c r="G1269" t="s">
        <v>719</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row>
    <row r="1270" spans="1:37"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12272067.790904582</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3479926.6305227117</v>
      </c>
      <c r="G1270" t="s">
        <v>719</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row>
    <row r="1271" spans="1:37"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12272067.790904582</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3692983.3630036935</v>
      </c>
      <c r="G1271" t="s">
        <v>719</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row>
    <row r="1272" spans="1:37"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12272067.790904582</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3692983.3630036935</v>
      </c>
      <c r="G1272" t="s">
        <v>719</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row>
    <row r="1273" spans="1:37"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12272067.790904582</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3692983.3630036935</v>
      </c>
      <c r="G1273" t="s">
        <v>719</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row>
    <row r="1274" spans="1:37"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12272067.790904582</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3692983.3630036935</v>
      </c>
      <c r="G1274" t="s">
        <v>719</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row>
    <row r="1275" spans="1:37"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12272067.790904582</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3692983.3630036935</v>
      </c>
      <c r="G1275" t="s">
        <v>719</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row>
    <row r="1276" spans="1:37"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13635630.878782868</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3692983.3630036935</v>
      </c>
      <c r="G1276" t="s">
        <v>719</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row>
    <row r="1277" spans="1:37"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13635630.878782868</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3692983.3630036935</v>
      </c>
      <c r="G1277" t="s">
        <v>719</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row>
    <row r="1278" spans="1:37"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13635630.878782868</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3692983.3630036935</v>
      </c>
      <c r="G1278" t="s">
        <v>719</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row>
    <row r="1279" spans="1:37"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13635630.878782868</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3692983.3630036935</v>
      </c>
      <c r="G1279" t="s">
        <v>719</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row>
    <row r="1280" spans="1:37"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17726320.142417729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3692983.3630036935</v>
      </c>
      <c r="G1280" t="s">
        <v>719</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row>
    <row r="1281" spans="1:37"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10226723.159087151</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4261134.6496196464</v>
      </c>
      <c r="G1281" t="s">
        <v>719</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row>
    <row r="1282" spans="1:37"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10226723.159087151</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4261134.6496196464</v>
      </c>
      <c r="G1282" t="s">
        <v>719</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row>
    <row r="1283" spans="1:37"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12272067.790904582</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4261134.6496196464</v>
      </c>
      <c r="G1283" t="s">
        <v>719</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row>
    <row r="1284" spans="1:37"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14317412.422722012</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4580719.7483411198</v>
      </c>
      <c r="G1284" t="s">
        <v>719</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row>
    <row r="1285" spans="1:37"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16362757.054539442</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4900304.8470625933</v>
      </c>
      <c r="G1285" t="s">
        <v>719</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row>
    <row r="1286" spans="1:37"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18408101.686356872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5219889.9457840668</v>
      </c>
      <c r="G1286" t="s">
        <v>719</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row>
    <row r="1287" spans="1:37"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20453446.318174303</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5539475.0445055403</v>
      </c>
      <c r="G1287" t="s">
        <v>719</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row>
    <row r="1288" spans="1:37"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22498790.949991733</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5859060.1432270138</v>
      </c>
      <c r="G1288" t="s">
        <v>719</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row>
    <row r="1289" spans="1:37"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24544135.581809167</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6178645.2419484872</v>
      </c>
      <c r="G1289" t="s">
        <v>719</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row>
    <row r="1290" spans="1:37"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34566324.277714573</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6498230.3406699607</v>
      </c>
      <c r="G1290" t="s">
        <v>719</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row>
    <row r="1291" spans="1:37"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15340084.738630727</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6391701.9744294696</v>
      </c>
      <c r="G1291" t="s">
        <v>719</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row>
    <row r="1292" spans="1:37"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465.74999999999994</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194.06249999999997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1221</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row>
    <row r="1293" spans="1:37"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465.74999999999994</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194.06249999999997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row>
    <row r="1294" spans="1:37"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465.74999999999994</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194.06249999999997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row>
    <row r="1295" spans="1:37"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465.74999999999994</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194.06249999999997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row>
    <row r="1296" spans="1:37"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465.74999999999994</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194.06249999999997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row>
    <row r="1297" spans="1:37"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558.89999999999986</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194.06249999999997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row>
    <row r="1298" spans="1:37"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558.89999999999986</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194.06249999999997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row>
    <row r="1299" spans="1:37"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558.89999999999986</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194.06249999999997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row>
    <row r="1300" spans="1:37"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558.89999999999986</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194.06249999999997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row>
    <row r="1301" spans="1:37"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558.89999999999986</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194.06249999999997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row>
    <row r="1302" spans="1:37"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558.89999999999986</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208.61718749999997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1222</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row>
    <row r="1303" spans="1:37"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558.89999999999986</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208.61718749999997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row>
    <row r="1304" spans="1:37"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558.89999999999986</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208.61718749999997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row>
    <row r="1305" spans="1:37"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558.89999999999986</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208.61718749999997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row>
    <row r="1306" spans="1:37"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558.89999999999986</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208.61718749999997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row>
    <row r="1307" spans="1:37"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652.04999999999984</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208.61718749999997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row>
    <row r="1308" spans="1:37"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652.04999999999984</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208.61718749999997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row>
    <row r="1309" spans="1:37"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652.04999999999984</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208.61718749999997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row>
    <row r="1310" spans="1:37"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652.04999999999984</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208.61718749999997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row>
    <row r="1311" spans="1:37"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652.04999999999984</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208.61718749999997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row>
    <row r="1312" spans="1:37"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652.04999999999984</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223.17187499999994</v>
      </c>
      <c r="G1312" t="s">
        <v>1268</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1223</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row>
    <row r="1313" spans="1:37"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652.04999999999984</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223.17187499999994</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row>
    <row r="1314" spans="1:37"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652.04999999999984</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223.17187499999994</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row>
    <row r="1315" spans="1:37"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652.04999999999984</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223.17187499999994</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row>
    <row r="1316" spans="1:37"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652.04999999999984</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223.17187499999994</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row>
    <row r="1317" spans="1:37"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745.19999999999993</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223.17187499999994</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row>
    <row r="1318" spans="1:37"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745.19999999999993</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223.17187499999994</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row>
    <row r="1319" spans="1:37"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745.19999999999993</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223.17187499999994</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row>
    <row r="1320" spans="1:37"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745.19999999999993</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223.17187499999994</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row>
    <row r="1321" spans="1:37"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745.19999999999993</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223.17187499999994</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row>
    <row r="1322" spans="1:37"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745.19999999999993</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237.72656249999997</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1224</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row>
    <row r="1323" spans="1:37"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745.19999999999993</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237.72656249999997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row>
    <row r="1324" spans="1:37"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745.19999999999993</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237.72656249999997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row>
    <row r="1325" spans="1:37"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745.19999999999993</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237.72656249999997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row>
    <row r="1326" spans="1:37"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745.19999999999993</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237.72656249999997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row>
    <row r="1327" spans="1:37"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838.34999999999991</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237.72656249999997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row>
    <row r="1328" spans="1:37"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838.34999999999991</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237.72656249999997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row>
    <row r="1329" spans="1:37"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838.34999999999991</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237.72656249999997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row>
    <row r="1330" spans="1:37"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838.34999999999991</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237.72656249999997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row>
    <row r="1331" spans="1:37"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838.34999999999991</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237.72656249999997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row>
    <row r="1332" spans="1:37"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838.34999999999991</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252.28124999999997</v>
      </c>
      <c r="G1332" t="s">
        <v>1269</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1225</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row>
    <row r="1333" spans="1:37"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838.34999999999991</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252.28124999999997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row>
    <row r="1334" spans="1:37"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838.34999999999991</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252.28124999999997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row>
    <row r="1335" spans="1:37"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838.34999999999991</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252.28124999999997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row>
    <row r="1336" spans="1:37"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838.34999999999991</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252.28124999999997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row>
    <row r="1337" spans="1:37"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931.49999999999989</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252.28124999999997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row>
    <row r="1338" spans="1:37"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931.49999999999989</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252.28124999999997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row>
    <row r="1339" spans="1:37"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931.49999999999989</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252.28124999999997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row>
    <row r="1340" spans="1:37"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931.49999999999989</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252.28124999999997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row>
    <row r="1341" spans="1:37"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1210.9499999999998</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252.28124999999997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row>
    <row r="1342" spans="1:37"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698.625</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291.09375</v>
      </c>
      <c r="G1342" t="s">
        <v>719</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row>
    <row r="1343" spans="1:37"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698.625</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291.09375</v>
      </c>
      <c r="G1343" t="s">
        <v>719</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row>
    <row r="1344" spans="1:37"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698.625</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291.09375</v>
      </c>
      <c r="G1344" t="s">
        <v>719</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row>
    <row r="1345" spans="1:37"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698.625</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291.09375</v>
      </c>
      <c r="G1345" t="s">
        <v>719</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row>
    <row r="1346" spans="1:37"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698.625</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291.09375</v>
      </c>
      <c r="G1346" t="s">
        <v>719</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row>
    <row r="1347" spans="1:37"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838.35</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291.09375</v>
      </c>
      <c r="G1347" t="s">
        <v>719</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row>
    <row r="1348" spans="1:37"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838.35</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291.09375</v>
      </c>
      <c r="G1348" t="s">
        <v>719</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row>
    <row r="1349" spans="1:37"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838.35</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291.09375</v>
      </c>
      <c r="G1349" t="s">
        <v>719</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row>
    <row r="1350" spans="1:37"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838.35</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291.09375</v>
      </c>
      <c r="G1350" t="s">
        <v>719</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row>
    <row r="1351" spans="1:37"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838.35</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291.09375</v>
      </c>
      <c r="G1351" t="s">
        <v>719</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row>
    <row r="1352" spans="1:37"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838.35</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312.92578125</v>
      </c>
      <c r="G1352" t="s">
        <v>719</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row>
    <row r="1353" spans="1:37"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838.35</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312.92578125</v>
      </c>
      <c r="G1353" t="s">
        <v>719</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row>
    <row r="1354" spans="1:37"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838.35</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312.92578125</v>
      </c>
      <c r="G1354" t="s">
        <v>719</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row>
    <row r="1355" spans="1:37"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838.35</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312.92578125</v>
      </c>
      <c r="G1355" t="s">
        <v>719</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row>
    <row r="1356" spans="1:37"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838.35</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312.92578125</v>
      </c>
      <c r="G1356" t="s">
        <v>719</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row>
    <row r="1357" spans="1:37"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978.07499999999993</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312.92578125</v>
      </c>
      <c r="G1357" t="s">
        <v>719</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row>
    <row r="1358" spans="1:37"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978.07499999999993</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312.92578125</v>
      </c>
      <c r="G1358" t="s">
        <v>719</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row>
    <row r="1359" spans="1:37"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978.07499999999993</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312.92578125</v>
      </c>
      <c r="G1359" t="s">
        <v>719</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row>
    <row r="1360" spans="1:37"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978.07499999999993</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312.92578125</v>
      </c>
      <c r="G1360" t="s">
        <v>719</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row>
    <row r="1361" spans="1:37"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978.07499999999993</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312.92578125</v>
      </c>
      <c r="G1361" t="s">
        <v>719</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row>
    <row r="1362" spans="1:37"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978.07499999999993</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334.7578125</v>
      </c>
      <c r="G1362" t="s">
        <v>719</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row>
    <row r="1363" spans="1:37"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978.07499999999993</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334.7578125</v>
      </c>
      <c r="G1363" t="s">
        <v>719</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row>
    <row r="1364" spans="1:37"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978.07499999999993</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334.7578125</v>
      </c>
      <c r="G1364" t="s">
        <v>719</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row>
    <row r="1365" spans="1:37"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978.07499999999993</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334.7578125</v>
      </c>
      <c r="G1365" t="s">
        <v>719</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row>
    <row r="1366" spans="1:37"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978.07499999999993</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334.7578125</v>
      </c>
      <c r="G1366" t="s">
        <v>719</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row>
    <row r="1367" spans="1:37"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1117.8</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334.7578125</v>
      </c>
      <c r="G1367" t="s">
        <v>719</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row>
    <row r="1368" spans="1:37"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1117.8</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334.7578125</v>
      </c>
      <c r="G1368" t="s">
        <v>719</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row>
    <row r="1369" spans="1:37"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1117.8</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334.7578125</v>
      </c>
      <c r="G1369" t="s">
        <v>719</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row>
    <row r="1370" spans="1:37"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1117.8</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334.7578125</v>
      </c>
      <c r="G1370" t="s">
        <v>719</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row>
    <row r="1371" spans="1:37"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1117.8</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334.7578125</v>
      </c>
      <c r="G1371" t="s">
        <v>719</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row>
    <row r="1372" spans="1:37"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1117.8</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356.58984375</v>
      </c>
      <c r="G1372" t="s">
        <v>719</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row>
    <row r="1373" spans="1:37"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1117.8</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356.58984375</v>
      </c>
      <c r="G1373" t="s">
        <v>719</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row>
    <row r="1374" spans="1:37"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1117.8</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356.58984375</v>
      </c>
      <c r="G1374" t="s">
        <v>719</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row>
    <row r="1375" spans="1:37"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1117.8</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356.58984375</v>
      </c>
      <c r="G1375" t="s">
        <v>719</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row>
    <row r="1376" spans="1:37"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1117.8</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356.58984375</v>
      </c>
      <c r="G1376" t="s">
        <v>719</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row>
    <row r="1377" spans="1:37"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1257.5250000000001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356.58984375</v>
      </c>
      <c r="G1377" t="s">
        <v>719</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row>
    <row r="1378" spans="1:37"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1257.5250000000001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356.58984375</v>
      </c>
      <c r="G1378" t="s">
        <v>719</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row>
    <row r="1379" spans="1:37"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1257.5250000000001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356.58984375</v>
      </c>
      <c r="G1379" t="s">
        <v>719</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row>
    <row r="1380" spans="1:37"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1257.5250000000001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356.58984375</v>
      </c>
      <c r="G1380" t="s">
        <v>719</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row>
    <row r="1381" spans="1:37"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1257.5250000000001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356.58984375</v>
      </c>
      <c r="G1381" t="s">
        <v>719</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row>
    <row r="1382" spans="1:37"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1257.5250000000001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378.421875</v>
      </c>
      <c r="G1382" t="s">
        <v>719</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row>
    <row r="1383" spans="1:37"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1257.5250000000001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378.421875</v>
      </c>
      <c r="G1383" t="s">
        <v>719</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row>
    <row r="1384" spans="1:37"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1257.5250000000001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378.421875</v>
      </c>
      <c r="G1384" t="s">
        <v>719</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row>
    <row r="1385" spans="1:37"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1257.5250000000001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378.421875</v>
      </c>
      <c r="G1385" t="s">
        <v>719</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row>
    <row r="1386" spans="1:37"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1257.5250000000001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378.421875</v>
      </c>
      <c r="G1386" t="s">
        <v>719</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row>
    <row r="1387" spans="1:37"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1397.25</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378.421875</v>
      </c>
      <c r="G1387" t="s">
        <v>719</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row>
    <row r="1388" spans="1:37"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1397.25</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378.421875</v>
      </c>
      <c r="G1388" t="s">
        <v>719</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row>
    <row r="1389" spans="1:37"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1397.25</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378.421875</v>
      </c>
      <c r="G1389" t="s">
        <v>719</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row>
    <row r="1390" spans="1:37"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1397.25</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378.421875</v>
      </c>
      <c r="G1390" t="s">
        <v>719</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row>
    <row r="1391" spans="1:37"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1816.425</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378.421875</v>
      </c>
      <c r="G1391" t="s">
        <v>719</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row>
    <row r="1392" spans="1:37"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1047.9375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436.64062499999994</v>
      </c>
      <c r="G1392" t="s">
        <v>719</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row>
    <row r="1393" spans="1:37"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1047.9375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436.64062499999994</v>
      </c>
      <c r="G1393" t="s">
        <v>719</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row>
    <row r="1394" spans="1:37"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1047.9375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436.64062499999994</v>
      </c>
      <c r="G1394" t="s">
        <v>719</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row>
    <row r="1395" spans="1:37"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1047.9375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436.64062499999994</v>
      </c>
      <c r="G1395" t="s">
        <v>719</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row>
    <row r="1396" spans="1:37"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1047.9375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436.64062499999994</v>
      </c>
      <c r="G1396" t="s">
        <v>719</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row>
    <row r="1397" spans="1:37"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1257.5249999999999</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436.64062499999994</v>
      </c>
      <c r="G1397" t="s">
        <v>719</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row>
    <row r="1398" spans="1:37"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1257.5249999999999</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436.64062499999994</v>
      </c>
      <c r="G1398" t="s">
        <v>719</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row>
    <row r="1399" spans="1:37"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1257.5249999999999</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436.64062499999994</v>
      </c>
      <c r="G1399" t="s">
        <v>719</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row>
    <row r="1400" spans="1:37"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1257.5249999999999</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436.64062499999994</v>
      </c>
      <c r="G1400" t="s">
        <v>719</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row>
    <row r="1401" spans="1:37"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1257.5249999999999</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436.64062499999994</v>
      </c>
      <c r="G1401" t="s">
        <v>719</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row>
    <row r="1402" spans="1:37"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1257.5249999999999</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469.38867187499994</v>
      </c>
      <c r="G1402" t="s">
        <v>719</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row>
    <row r="1403" spans="1:37"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1257.5249999999999</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469.38867187499994</v>
      </c>
      <c r="G1403" t="s">
        <v>719</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row>
    <row r="1404" spans="1:37"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1257.5249999999999</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469.38867187499994</v>
      </c>
      <c r="G1404" t="s">
        <v>719</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row>
    <row r="1405" spans="1:37"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1257.5249999999999</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469.38867187499994</v>
      </c>
      <c r="G1405" t="s">
        <v>719</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row>
    <row r="1406" spans="1:37"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1257.5249999999999</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469.38867187499994</v>
      </c>
      <c r="G1406" t="s">
        <v>719</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row>
    <row r="1407" spans="1:37"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1467.1125</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469.38867187499994</v>
      </c>
      <c r="G1407" t="s">
        <v>719</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row>
    <row r="1408" spans="1:37"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1467.1125</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469.38867187499994</v>
      </c>
      <c r="G1408" t="s">
        <v>719</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row>
    <row r="1409" spans="1:37"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1467.1125</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469.38867187499994</v>
      </c>
      <c r="G1409" t="s">
        <v>719</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row>
    <row r="1410" spans="1:37"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1467.1125</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469.38867187499994</v>
      </c>
      <c r="G1410" t="s">
        <v>719</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row>
    <row r="1411" spans="1:37"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1467.1125</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469.38867187499994</v>
      </c>
      <c r="G1411" t="s">
        <v>719</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row>
    <row r="1412" spans="1:37"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1467.1125</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502.13671874999989</v>
      </c>
      <c r="G1412" t="s">
        <v>719</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row>
    <row r="1413" spans="1:37"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1467.1125</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502.13671874999989</v>
      </c>
      <c r="G1413" t="s">
        <v>719</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row>
    <row r="1414" spans="1:37"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1467.1125</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502.13671874999989</v>
      </c>
      <c r="G1414" t="s">
        <v>719</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row>
    <row r="1415" spans="1:37"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1467.1125</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502.13671874999989</v>
      </c>
      <c r="G1415" t="s">
        <v>719</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row>
    <row r="1416" spans="1:37"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1467.1125</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502.13671874999989</v>
      </c>
      <c r="G1416" t="s">
        <v>719</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row>
    <row r="1417" spans="1:37"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1676.7</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502.13671874999989</v>
      </c>
      <c r="G1417" t="s">
        <v>719</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row>
    <row r="1418" spans="1:37"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1676.7</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502.13671874999989</v>
      </c>
      <c r="G1418" t="s">
        <v>719</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row>
    <row r="1419" spans="1:37"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1676.7</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502.13671874999989</v>
      </c>
      <c r="G1419" t="s">
        <v>719</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row>
    <row r="1420" spans="1:37"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1676.7</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502.13671874999989</v>
      </c>
      <c r="G1420" t="s">
        <v>719</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row>
    <row r="1421" spans="1:37"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1676.7</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502.13671874999989</v>
      </c>
      <c r="G1421" t="s">
        <v>719</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row>
    <row r="1422" spans="1:37"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1676.7</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534.884765625</v>
      </c>
      <c r="G1422" t="s">
        <v>719</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row>
    <row r="1423" spans="1:37"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1676.7</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534.884765625</v>
      </c>
      <c r="G1423" t="s">
        <v>719</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row>
    <row r="1424" spans="1:37"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1676.7</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534.884765625</v>
      </c>
      <c r="G1424" t="s">
        <v>719</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row>
    <row r="1425" spans="1:37"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1676.7</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534.884765625</v>
      </c>
      <c r="G1425" t="s">
        <v>719</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row>
    <row r="1426" spans="1:37"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1676.7</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534.884765625</v>
      </c>
      <c r="G1426" t="s">
        <v>719</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row>
    <row r="1427" spans="1:37"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1886.2875000000001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534.884765625</v>
      </c>
      <c r="G1427" t="s">
        <v>719</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row>
    <row r="1428" spans="1:37"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1886.2875000000001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534.884765625</v>
      </c>
      <c r="G1428" t="s">
        <v>719</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row>
    <row r="1429" spans="1:37"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1886.2875000000001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534.884765625</v>
      </c>
      <c r="G1429" t="s">
        <v>719</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row>
    <row r="1430" spans="1:37"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1886.2875000000001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534.884765625</v>
      </c>
      <c r="G1430" t="s">
        <v>719</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row>
    <row r="1431" spans="1:37"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1886.2875000000001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534.884765625</v>
      </c>
      <c r="G1431" t="s">
        <v>719</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row>
    <row r="1432" spans="1:37"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1886.2875000000001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567.6328125</v>
      </c>
      <c r="G1432" t="s">
        <v>719</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row>
    <row r="1433" spans="1:37"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1886.2875000000001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567.6328125</v>
      </c>
      <c r="G1433" t="s">
        <v>719</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row>
    <row r="1434" spans="1:37"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1886.2875000000001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567.6328125</v>
      </c>
      <c r="G1434" t="s">
        <v>719</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row>
    <row r="1435" spans="1:37"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1886.2875000000001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567.6328125</v>
      </c>
      <c r="G1435" t="s">
        <v>719</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row>
    <row r="1436" spans="1:37"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1886.2875000000001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567.6328125</v>
      </c>
      <c r="G1436" t="s">
        <v>719</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row>
    <row r="1437" spans="1:37"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2095.875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567.6328125</v>
      </c>
      <c r="G1437" t="s">
        <v>719</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row>
    <row r="1438" spans="1:37"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2095.875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567.6328125</v>
      </c>
      <c r="G1438" t="s">
        <v>719</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row>
    <row r="1439" spans="1:37"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2095.875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567.6328125</v>
      </c>
      <c r="G1439" t="s">
        <v>719</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row>
    <row r="1440" spans="1:37"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2095.875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567.6328125</v>
      </c>
      <c r="G1440" t="s">
        <v>719</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row>
    <row r="1441" spans="1:37"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2724.6375000000003</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567.6328125</v>
      </c>
      <c r="G1441" t="s">
        <v>719</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row>
    <row r="1442" spans="1:37"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1571.9062499999998</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654.9609375</v>
      </c>
      <c r="G1442" t="s">
        <v>719</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row>
    <row r="1443" spans="1:37"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1571.9062499999998</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654.9609375</v>
      </c>
      <c r="G1443" t="s">
        <v>719</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row>
    <row r="1444" spans="1:37"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1571.9062499999998</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654.9609375</v>
      </c>
      <c r="G1444" t="s">
        <v>719</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row>
    <row r="1445" spans="1:37"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1571.9062499999998</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654.9609375</v>
      </c>
      <c r="G1445" t="s">
        <v>719</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row>
    <row r="1446" spans="1:37"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1571.9062499999998</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654.9609375</v>
      </c>
      <c r="G1446" t="s">
        <v>719</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row>
    <row r="1447" spans="1:37"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1886.2874999999997</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654.9609375</v>
      </c>
      <c r="G1447" t="s">
        <v>719</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row>
    <row r="1448" spans="1:37"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1886.2874999999997</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654.9609375</v>
      </c>
      <c r="G1448" t="s">
        <v>719</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row>
    <row r="1449" spans="1:37"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1886.2874999999997</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654.9609375</v>
      </c>
      <c r="G1449" t="s">
        <v>719</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row>
    <row r="1450" spans="1:37"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1886.2874999999997</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654.9609375</v>
      </c>
      <c r="G1450" t="s">
        <v>719</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row>
    <row r="1451" spans="1:37"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1886.2874999999997</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654.9609375</v>
      </c>
      <c r="G1451" t="s">
        <v>719</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row>
    <row r="1452" spans="1:37"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1886.2874999999997</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704.0830078125</v>
      </c>
      <c r="G1452" t="s">
        <v>719</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row>
    <row r="1453" spans="1:37"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1886.2874999999997</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704.0830078125</v>
      </c>
      <c r="G1453" t="s">
        <v>719</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row>
    <row r="1454" spans="1:37"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1886.2874999999997</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704.0830078125</v>
      </c>
      <c r="G1454" t="s">
        <v>719</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row>
    <row r="1455" spans="1:37"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1886.2874999999997</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704.0830078125</v>
      </c>
      <c r="G1455" t="s">
        <v>719</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row>
    <row r="1456" spans="1:37"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1886.2874999999997</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704.0830078125</v>
      </c>
      <c r="G1456" t="s">
        <v>719</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row>
    <row r="1457" spans="1:37"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2200.6687499999994</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704.0830078125</v>
      </c>
      <c r="G1457" t="s">
        <v>719</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row>
    <row r="1458" spans="1:37"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2200.6687499999994</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704.0830078125</v>
      </c>
      <c r="G1458" t="s">
        <v>719</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row>
    <row r="1459" spans="1:37"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2200.6687499999994</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704.0830078125</v>
      </c>
      <c r="G1459" t="s">
        <v>719</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row>
    <row r="1460" spans="1:37"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2200.6687499999994</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704.0830078125</v>
      </c>
      <c r="G1460" t="s">
        <v>719</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row>
    <row r="1461" spans="1:37"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2200.6687499999994</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704.0830078125</v>
      </c>
      <c r="G1461" t="s">
        <v>719</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row>
    <row r="1462" spans="1:37"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2200.6687499999994</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753.20507812499989</v>
      </c>
      <c r="G1462" t="s">
        <v>719</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row>
    <row r="1463" spans="1:37"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2200.6687499999994</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753.20507812499989</v>
      </c>
      <c r="G1463" t="s">
        <v>719</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row>
    <row r="1464" spans="1:37"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2200.6687499999994</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753.20507812499989</v>
      </c>
      <c r="G1464" t="s">
        <v>719</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row>
    <row r="1465" spans="1:37"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2200.6687499999994</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753.20507812499989</v>
      </c>
      <c r="G1465" t="s">
        <v>719</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row>
    <row r="1466" spans="1:37"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2200.6687499999994</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753.20507812499989</v>
      </c>
      <c r="G1466" t="s">
        <v>719</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row>
    <row r="1467" spans="1:37"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2515.0499999999997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753.20507812499989</v>
      </c>
      <c r="G1467" t="s">
        <v>719</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row>
    <row r="1468" spans="1:37"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2515.0499999999997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753.20507812499989</v>
      </c>
      <c r="G1468" t="s">
        <v>719</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row>
    <row r="1469" spans="1:37"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2515.0499999999997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753.20507812499989</v>
      </c>
      <c r="G1469" t="s">
        <v>719</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row>
    <row r="1470" spans="1:37"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2515.0499999999997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753.20507812499989</v>
      </c>
      <c r="G1470" t="s">
        <v>719</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row>
    <row r="1471" spans="1:37"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2515.0499999999997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753.20507812499989</v>
      </c>
      <c r="G1471" t="s">
        <v>719</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row>
    <row r="1472" spans="1:37"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2515.0499999999997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802.32714843750011</v>
      </c>
      <c r="G1472" t="s">
        <v>719</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row>
    <row r="1473" spans="1:37"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2515.0499999999997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802.32714843750011</v>
      </c>
      <c r="G1473" t="s">
        <v>719</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row>
    <row r="1474" spans="1:37"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2515.0499999999997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802.32714843750011</v>
      </c>
      <c r="G1474" t="s">
        <v>719</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row>
    <row r="1475" spans="1:37"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2515.0499999999997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802.32714843750011</v>
      </c>
      <c r="G1475" t="s">
        <v>719</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row>
    <row r="1476" spans="1:37"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2515.0499999999997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802.32714843750011</v>
      </c>
      <c r="G1476" t="s">
        <v>719</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row>
    <row r="1477" spans="1:37"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2829.4312499999996</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802.32714843750011</v>
      </c>
      <c r="G1477" t="s">
        <v>719</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row>
    <row r="1478" spans="1:37"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2829.4312499999996</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802.32714843750011</v>
      </c>
      <c r="G1478" t="s">
        <v>719</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row>
    <row r="1479" spans="1:37"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2829.4312499999996</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802.32714843750011</v>
      </c>
      <c r="G1479" t="s">
        <v>719</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row>
    <row r="1480" spans="1:37"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2829.4312499999996</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802.32714843750011</v>
      </c>
      <c r="G1480" t="s">
        <v>719</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row>
    <row r="1481" spans="1:37"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2829.4312499999996</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802.32714843750011</v>
      </c>
      <c r="G1481" t="s">
        <v>719</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row>
    <row r="1482" spans="1:37"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2829.4312499999996</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851.44921875</v>
      </c>
      <c r="G1482" t="s">
        <v>719</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row>
    <row r="1483" spans="1:37"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2829.4312499999996</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851.44921875</v>
      </c>
      <c r="G1483" t="s">
        <v>719</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row>
    <row r="1484" spans="1:37"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2829.4312499999996</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851.44921875</v>
      </c>
      <c r="G1484" t="s">
        <v>719</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row>
    <row r="1485" spans="1:37"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2829.4312499999996</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851.44921875</v>
      </c>
      <c r="G1485" t="s">
        <v>719</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row>
    <row r="1486" spans="1:37"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2829.4312499999996</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851.44921875</v>
      </c>
      <c r="G1486" t="s">
        <v>719</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row>
    <row r="1487" spans="1:37"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3143.8124999999995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851.44921875</v>
      </c>
      <c r="G1487" t="s">
        <v>719</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row>
    <row r="1488" spans="1:37"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3143.8124999999995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851.44921875</v>
      </c>
      <c r="G1488" t="s">
        <v>719</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row>
    <row r="1489" spans="1:37"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3143.8124999999995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851.44921875</v>
      </c>
      <c r="G1489" t="s">
        <v>719</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row>
    <row r="1490" spans="1:37"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3143.8124999999995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851.44921875</v>
      </c>
      <c r="G1490" t="s">
        <v>719</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row>
    <row r="1491" spans="1:37"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4086.9562499999997</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851.44921875</v>
      </c>
      <c r="G1491" t="s">
        <v>719</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row>
    <row r="1492" spans="1:37"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2357.859375</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982.44140624999989</v>
      </c>
      <c r="G1492" t="s">
        <v>719</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row>
    <row r="1493" spans="1:37"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2357.859375</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982.44140624999989</v>
      </c>
      <c r="G1493" t="s">
        <v>719</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row>
    <row r="1494" spans="1:37"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2357.859375</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982.44140624999989</v>
      </c>
      <c r="G1494" t="s">
        <v>719</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row>
    <row r="1495" spans="1:37"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2357.859375</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982.44140624999989</v>
      </c>
      <c r="G1495" t="s">
        <v>719</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row>
    <row r="1496" spans="1:37"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2357.859375</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982.44140624999989</v>
      </c>
      <c r="G1496" t="s">
        <v>719</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row>
    <row r="1497" spans="1:37"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2829.4312500000001</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982.44140624999989</v>
      </c>
      <c r="G1497" t="s">
        <v>719</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row>
    <row r="1498" spans="1:37"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2829.4312500000001</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982.44140624999989</v>
      </c>
      <c r="G1498" t="s">
        <v>719</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row>
    <row r="1499" spans="1:37"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2829.4312500000001</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982.44140624999989</v>
      </c>
      <c r="G1499" t="s">
        <v>719</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row>
    <row r="1500" spans="1:37"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2829.4312500000001</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982.44140624999989</v>
      </c>
      <c r="G1500" t="s">
        <v>719</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row>
    <row r="1501" spans="1:37"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2829.4312500000001</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982.44140624999989</v>
      </c>
      <c r="G1501" t="s">
        <v>719</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row>
    <row r="1502" spans="1:37"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2829.4312500000001</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1056.1245117187498</v>
      </c>
      <c r="G1502" t="s">
        <v>719</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row>
    <row r="1503" spans="1:37"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2829.4312500000001</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1056.1245117187498</v>
      </c>
      <c r="G1503" t="s">
        <v>719</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row>
    <row r="1504" spans="1:37"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2829.4312500000001</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1056.1245117187498</v>
      </c>
      <c r="G1504" t="s">
        <v>719</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row>
    <row r="1505" spans="1:37"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2829.4312500000001</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1056.1245117187498</v>
      </c>
      <c r="G1505" t="s">
        <v>719</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row>
    <row r="1506" spans="1:37"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2829.4312500000001</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1056.1245117187498</v>
      </c>
      <c r="G1506" t="s">
        <v>719</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row>
    <row r="1507" spans="1:37"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3301.0031249999997</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1056.1245117187498</v>
      </c>
      <c r="G1507" t="s">
        <v>719</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row>
    <row r="1508" spans="1:37"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3301.0031249999997</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1056.1245117187498</v>
      </c>
      <c r="G1508" t="s">
        <v>719</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row>
    <row r="1509" spans="1:37"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3301.0031249999997</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1056.1245117187498</v>
      </c>
      <c r="G1509" t="s">
        <v>719</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row>
    <row r="1510" spans="1:37"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3301.0031249999997</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1056.1245117187498</v>
      </c>
      <c r="G1510" t="s">
        <v>719</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row>
    <row r="1511" spans="1:37"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3301.0031249999997</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1056.1245117187498</v>
      </c>
      <c r="G1511" t="s">
        <v>719</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row>
    <row r="1512" spans="1:37"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3301.0031249999997</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1129.8076171874998</v>
      </c>
      <c r="G1512" t="s">
        <v>719</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row>
    <row r="1513" spans="1:37"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3301.0031249999997</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1129.8076171874998</v>
      </c>
      <c r="G1513" t="s">
        <v>719</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row>
    <row r="1514" spans="1:37"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3301.0031249999997</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1129.8076171874998</v>
      </c>
      <c r="G1514" t="s">
        <v>719</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row>
    <row r="1515" spans="1:37"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3301.0031249999997</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1129.8076171874998</v>
      </c>
      <c r="G1515" t="s">
        <v>719</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row>
    <row r="1516" spans="1:37"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3301.0031249999997</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1129.8076171874998</v>
      </c>
      <c r="G1516" t="s">
        <v>719</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row>
    <row r="1517" spans="1:37"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3772.5750000000003</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1129.8076171874998</v>
      </c>
      <c r="G1517" t="s">
        <v>719</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row>
    <row r="1518" spans="1:37"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3772.5750000000003</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1129.8076171874998</v>
      </c>
      <c r="G1518" t="s">
        <v>719</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row>
    <row r="1519" spans="1:37"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3772.5750000000003</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1129.8076171874998</v>
      </c>
      <c r="G1519" t="s">
        <v>719</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row>
    <row r="1520" spans="1:37"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3772.5750000000003</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1129.8076171874998</v>
      </c>
      <c r="G1520" t="s">
        <v>719</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row>
    <row r="1521" spans="1:37"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3772.5750000000003</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1129.8076171874998</v>
      </c>
      <c r="G1521" t="s">
        <v>719</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row>
    <row r="1522" spans="1:37"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3772.5750000000003</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1203.49072265625</v>
      </c>
      <c r="G1522" t="s">
        <v>719</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row>
    <row r="1523" spans="1:37"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3772.5750000000003</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1203.49072265625</v>
      </c>
      <c r="G1523" t="s">
        <v>719</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row>
    <row r="1524" spans="1:37"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3772.5750000000003</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1203.49072265625</v>
      </c>
      <c r="G1524" t="s">
        <v>719</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row>
    <row r="1525" spans="1:37"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3772.5750000000003</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1203.49072265625</v>
      </c>
      <c r="G1525" t="s">
        <v>719</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row>
    <row r="1526" spans="1:37"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3772.5750000000003</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1203.49072265625</v>
      </c>
      <c r="G1526" t="s">
        <v>719</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row>
    <row r="1527" spans="1:37"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4244.1468750000004</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1203.49072265625</v>
      </c>
      <c r="G1527" t="s">
        <v>719</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row>
    <row r="1528" spans="1:37"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4244.1468750000004</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1203.49072265625</v>
      </c>
      <c r="G1528" t="s">
        <v>719</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row>
    <row r="1529" spans="1:37"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4244.1468750000004</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1203.49072265625</v>
      </c>
      <c r="G1529" t="s">
        <v>719</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row>
    <row r="1530" spans="1:37"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4244.1468750000004</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1203.49072265625</v>
      </c>
      <c r="G1530" t="s">
        <v>719</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row>
    <row r="1531" spans="1:37"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4244.1468750000004</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1203.49072265625</v>
      </c>
      <c r="G1531" t="s">
        <v>719</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row>
    <row r="1532" spans="1:37"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4244.1468750000004</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1277.173828125</v>
      </c>
      <c r="G1532" t="s">
        <v>719</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row>
    <row r="1533" spans="1:37"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4244.1468750000004</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1277.173828125</v>
      </c>
      <c r="G1533" t="s">
        <v>719</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row>
    <row r="1534" spans="1:37"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4244.1468750000004</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1277.173828125</v>
      </c>
      <c r="G1534" t="s">
        <v>719</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row>
    <row r="1535" spans="1:37"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4244.1468750000004</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1277.173828125</v>
      </c>
      <c r="G1535" t="s">
        <v>719</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row>
    <row r="1536" spans="1:37"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4244.1468750000004</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1277.173828125</v>
      </c>
      <c r="G1536" t="s">
        <v>719</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row>
    <row r="1537" spans="1:37"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4715.71875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1277.173828125</v>
      </c>
      <c r="G1537" t="s">
        <v>719</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row>
    <row r="1538" spans="1:37"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4715.71875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1277.173828125</v>
      </c>
      <c r="G1538" t="s">
        <v>719</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row>
    <row r="1539" spans="1:37"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4715.71875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1277.173828125</v>
      </c>
      <c r="G1539" t="s">
        <v>719</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row>
    <row r="1540" spans="1:37"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4715.71875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1277.173828125</v>
      </c>
      <c r="G1540" t="s">
        <v>719</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row>
    <row r="1541" spans="1:37"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6130.4343749999998</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1277.173828125</v>
      </c>
      <c r="G1541" t="s">
        <v>719</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row>
    <row r="1542" spans="1:37"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3536.7890624999995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1473.6621093749998</v>
      </c>
      <c r="G1542" t="s">
        <v>719</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row>
    <row r="1543" spans="1:37"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3536.7890624999995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1473.6621093749998</v>
      </c>
      <c r="G1543" t="s">
        <v>719</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row>
    <row r="1544" spans="1:37"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3536.7890624999995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1473.6621093749998</v>
      </c>
      <c r="G1544" t="s">
        <v>719</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row>
    <row r="1545" spans="1:37"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3536.7890624999995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1473.6621093749998</v>
      </c>
      <c r="G1545" t="s">
        <v>719</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row>
    <row r="1546" spans="1:37"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3536.7890624999995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1473.6621093749998</v>
      </c>
      <c r="G1546" t="s">
        <v>719</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row>
    <row r="1547" spans="1:37"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4244.1468749999995</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1473.6621093749998</v>
      </c>
      <c r="G1547" t="s">
        <v>719</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row>
    <row r="1548" spans="1:37"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4244.1468749999995</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1473.6621093749998</v>
      </c>
      <c r="G1548" t="s">
        <v>719</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row>
    <row r="1549" spans="1:37"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4244.1468749999995</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1473.6621093749998</v>
      </c>
      <c r="G1549" t="s">
        <v>719</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row>
    <row r="1550" spans="1:37"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4244.1468749999995</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1473.6621093749998</v>
      </c>
      <c r="G1550" t="s">
        <v>719</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row>
    <row r="1551" spans="1:37"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4244.1468749999995</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1473.6621093749998</v>
      </c>
      <c r="G1551" t="s">
        <v>719</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row>
    <row r="1552" spans="1:37"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4244.1468749999995</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1584.1867675781248</v>
      </c>
      <c r="G1552" t="s">
        <v>719</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row>
    <row r="1553" spans="1:37"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4244.1468749999995</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1584.1867675781248</v>
      </c>
      <c r="G1553" t="s">
        <v>719</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row>
    <row r="1554" spans="1:37"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4244.1468749999995</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1584.1867675781248</v>
      </c>
      <c r="G1554" t="s">
        <v>719</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row>
    <row r="1555" spans="1:37"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4244.1468749999995</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1584.1867675781248</v>
      </c>
      <c r="G1555" t="s">
        <v>719</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row>
    <row r="1556" spans="1:37"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4244.1468749999995</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1584.1867675781248</v>
      </c>
      <c r="G1556" t="s">
        <v>719</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row>
    <row r="1557" spans="1:37"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4951.5046874999989</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1584.1867675781248</v>
      </c>
      <c r="G1557" t="s">
        <v>719</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row>
    <row r="1558" spans="1:37"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4951.5046874999989</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1584.1867675781248</v>
      </c>
      <c r="G1558" t="s">
        <v>719</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row>
    <row r="1559" spans="1:37"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4951.5046874999989</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1584.1867675781248</v>
      </c>
      <c r="G1559" t="s">
        <v>719</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row>
    <row r="1560" spans="1:37"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4951.5046874999989</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1584.1867675781248</v>
      </c>
      <c r="G1560" t="s">
        <v>719</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row>
    <row r="1561" spans="1:37"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4951.5046874999989</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1584.1867675781248</v>
      </c>
      <c r="G1561" t="s">
        <v>719</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row>
    <row r="1562" spans="1:37"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4951.5046874999989</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1694.7114257812495</v>
      </c>
      <c r="G1562" t="s">
        <v>719</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row>
    <row r="1563" spans="1:37"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4951.5046874999989</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1694.7114257812495</v>
      </c>
      <c r="G1563" t="s">
        <v>719</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row>
    <row r="1564" spans="1:37"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4951.5046874999989</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1694.7114257812495</v>
      </c>
      <c r="G1564" t="s">
        <v>719</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row>
    <row r="1565" spans="1:37"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4951.5046874999989</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1694.7114257812495</v>
      </c>
      <c r="G1565" t="s">
        <v>719</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row>
    <row r="1566" spans="1:37"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4951.5046874999989</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1694.7114257812495</v>
      </c>
      <c r="G1566" t="s">
        <v>719</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row>
    <row r="1567" spans="1:37"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5658.8624999999993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1694.7114257812495</v>
      </c>
      <c r="G1567" t="s">
        <v>719</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row>
    <row r="1568" spans="1:37"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5658.8624999999993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1694.7114257812495</v>
      </c>
      <c r="G1568" t="s">
        <v>719</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row>
    <row r="1569" spans="1:37"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5658.8624999999993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1694.7114257812495</v>
      </c>
      <c r="G1569" t="s">
        <v>719</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row>
    <row r="1570" spans="1:37"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5658.8624999999993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1694.7114257812495</v>
      </c>
      <c r="G1570" t="s">
        <v>719</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row>
    <row r="1571" spans="1:37"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5658.8624999999993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1694.7114257812495</v>
      </c>
      <c r="G1571" t="s">
        <v>719</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row>
    <row r="1572" spans="1:37"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5658.8624999999993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1805.2360839843748</v>
      </c>
      <c r="G1572" t="s">
        <v>719</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row>
    <row r="1573" spans="1:37"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5658.8624999999993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1805.2360839843748</v>
      </c>
      <c r="G1573" t="s">
        <v>719</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row>
    <row r="1574" spans="1:37"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5658.8624999999993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1805.2360839843748</v>
      </c>
      <c r="G1574" t="s">
        <v>719</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row>
    <row r="1575" spans="1:37"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5658.8624999999993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1805.2360839843748</v>
      </c>
      <c r="G1575" t="s">
        <v>719</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row>
    <row r="1576" spans="1:37"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5658.8624999999993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1805.2360839843748</v>
      </c>
      <c r="G1576" t="s">
        <v>719</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row>
    <row r="1577" spans="1:37"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6366.2203124999996</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1805.2360839843748</v>
      </c>
      <c r="G1577" t="s">
        <v>719</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row>
    <row r="1578" spans="1:37"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6366.2203124999996</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1805.2360839843748</v>
      </c>
      <c r="G1578" t="s">
        <v>719</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row>
    <row r="1579" spans="1:37"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6366.2203124999996</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1805.2360839843748</v>
      </c>
      <c r="G1579" t="s">
        <v>719</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row>
    <row r="1580" spans="1:37"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6366.2203124999996</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1805.2360839843748</v>
      </c>
      <c r="G1580" t="s">
        <v>719</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row>
    <row r="1581" spans="1:37"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6366.2203124999996</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1805.2360839843748</v>
      </c>
      <c r="G1581" t="s">
        <v>719</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row>
    <row r="1582" spans="1:37"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6366.2203124999996</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1915.7607421874998</v>
      </c>
      <c r="G1582" t="s">
        <v>719</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row>
    <row r="1583" spans="1:37"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6366.2203124999996</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1915.7607421874998</v>
      </c>
      <c r="G1583" t="s">
        <v>719</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row>
    <row r="1584" spans="1:37"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6366.2203124999996</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1915.7607421874998</v>
      </c>
      <c r="G1584" t="s">
        <v>719</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row>
    <row r="1585" spans="1:37"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6366.2203124999996</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1915.7607421874998</v>
      </c>
      <c r="G1585" t="s">
        <v>719</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row>
    <row r="1586" spans="1:37"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6366.2203124999996</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1915.7607421874998</v>
      </c>
      <c r="G1586" t="s">
        <v>719</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row>
    <row r="1587" spans="1:37"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7073.5781249999991</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1915.7607421874998</v>
      </c>
      <c r="G1587" t="s">
        <v>719</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row>
    <row r="1588" spans="1:37"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7073.5781249999991</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1915.7607421874998</v>
      </c>
      <c r="G1588" t="s">
        <v>719</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row>
    <row r="1589" spans="1:37"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7073.5781249999991</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1915.7607421874998</v>
      </c>
      <c r="G1589" t="s">
        <v>719</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row>
    <row r="1590" spans="1:37"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7073.5781249999991</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1915.7607421874998</v>
      </c>
      <c r="G1590" t="s">
        <v>719</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row>
    <row r="1591" spans="1:37"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9195.6515624999993</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1915.7607421874998</v>
      </c>
      <c r="G1591" t="s">
        <v>719</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row>
    <row r="1592" spans="1:37"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5305.18359375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2210.4931640625</v>
      </c>
      <c r="G1592" t="s">
        <v>719</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row>
    <row r="1593" spans="1:37"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5305.18359375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2210.4931640625</v>
      </c>
      <c r="G1593" t="s">
        <v>719</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row>
    <row r="1594" spans="1:37"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5305.18359375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2210.4931640625</v>
      </c>
      <c r="G1594" t="s">
        <v>719</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row>
    <row r="1595" spans="1:37"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5305.18359375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2210.4931640625</v>
      </c>
      <c r="G1595" t="s">
        <v>719</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row>
    <row r="1596" spans="1:37"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5305.18359375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2210.4931640625</v>
      </c>
      <c r="G1596" t="s">
        <v>719</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row>
    <row r="1597" spans="1:37"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6366.2203124999996</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2210.4931640625</v>
      </c>
      <c r="G1597" t="s">
        <v>719</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row>
    <row r="1598" spans="1:37"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6366.2203124999996</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2210.4931640625</v>
      </c>
      <c r="G1598" t="s">
        <v>719</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row>
    <row r="1599" spans="1:37"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6366.2203124999996</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2210.4931640625</v>
      </c>
      <c r="G1599" t="s">
        <v>719</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row>
    <row r="1600" spans="1:37"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6366.2203124999996</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2210.4931640625</v>
      </c>
      <c r="G1600" t="s">
        <v>719</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row>
    <row r="1601" spans="1:37"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6366.2203124999996</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2210.4931640625</v>
      </c>
      <c r="G1601" t="s">
        <v>719</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row>
    <row r="1602" spans="1:37"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6366.2203124999996</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2376.2801513671875</v>
      </c>
      <c r="G1602" t="s">
        <v>719</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row>
    <row r="1603" spans="1:37"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6366.2203124999996</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2376.2801513671875</v>
      </c>
      <c r="G1603" t="s">
        <v>719</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row>
    <row r="1604" spans="1:37"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6366.2203124999996</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2376.2801513671875</v>
      </c>
      <c r="G1604" t="s">
        <v>719</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row>
    <row r="1605" spans="1:37"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6366.2203124999996</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2376.2801513671875</v>
      </c>
      <c r="G1605" t="s">
        <v>719</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row>
    <row r="1606" spans="1:37"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6366.2203124999996</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2376.2801513671875</v>
      </c>
      <c r="G1606" t="s">
        <v>719</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row>
    <row r="1607" spans="1:37"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7427.2570312499993</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2376.2801513671875</v>
      </c>
      <c r="G1607" t="s">
        <v>719</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row>
    <row r="1608" spans="1:37"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7427.2570312499993</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2376.2801513671875</v>
      </c>
      <c r="G1608" t="s">
        <v>719</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row>
    <row r="1609" spans="1:37"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7427.2570312499993</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2376.2801513671875</v>
      </c>
      <c r="G1609" t="s">
        <v>719</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row>
    <row r="1610" spans="1:37"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7427.2570312499993</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2376.2801513671875</v>
      </c>
      <c r="G1610" t="s">
        <v>719</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row>
    <row r="1611" spans="1:37"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7427.2570312499993</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2376.2801513671875</v>
      </c>
      <c r="G1611" t="s">
        <v>719</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row>
    <row r="1612" spans="1:37"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7427.2570312499993</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2542.067138671875</v>
      </c>
      <c r="G1612" t="s">
        <v>719</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row>
    <row r="1613" spans="1:37"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7427.2570312499993</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2542.067138671875</v>
      </c>
      <c r="G1613" t="s">
        <v>719</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row>
    <row r="1614" spans="1:37"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7427.2570312499993</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2542.067138671875</v>
      </c>
      <c r="G1614" t="s">
        <v>719</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row>
    <row r="1615" spans="1:37"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7427.2570312499993</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2542.067138671875</v>
      </c>
      <c r="G1615" t="s">
        <v>719</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row>
    <row r="1616" spans="1:37"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7427.2570312499993</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2542.067138671875</v>
      </c>
      <c r="G1616" t="s">
        <v>719</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row>
    <row r="1617" spans="1:37"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8488.2937500000007</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2542.067138671875</v>
      </c>
      <c r="G1617" t="s">
        <v>719</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row>
    <row r="1618" spans="1:37"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8488.2937500000007</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2542.067138671875</v>
      </c>
      <c r="G1618" t="s">
        <v>719</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row>
    <row r="1619" spans="1:37"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8488.2937500000007</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2542.067138671875</v>
      </c>
      <c r="G1619" t="s">
        <v>719</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row>
    <row r="1620" spans="1:37"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8488.2937500000007</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2542.067138671875</v>
      </c>
      <c r="G1620" t="s">
        <v>719</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row>
    <row r="1621" spans="1:37"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8488.2937500000007</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2542.067138671875</v>
      </c>
      <c r="G1621" t="s">
        <v>719</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row>
    <row r="1622" spans="1:37"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8488.2937500000007</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2707.8541259765625</v>
      </c>
      <c r="G1622" t="s">
        <v>719</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row>
    <row r="1623" spans="1:37"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8488.2937500000007</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2707.8541259765625</v>
      </c>
      <c r="G1623" t="s">
        <v>719</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row>
    <row r="1624" spans="1:37"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8488.2937500000007</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2707.8541259765625</v>
      </c>
      <c r="G1624" t="s">
        <v>719</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row>
    <row r="1625" spans="1:37"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8488.2937500000007</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2707.8541259765625</v>
      </c>
      <c r="G1625" t="s">
        <v>719</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row>
    <row r="1626" spans="1:37"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8488.2937500000007</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2707.8541259765625</v>
      </c>
      <c r="G1626" t="s">
        <v>719</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row>
    <row r="1627" spans="1:37"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9549.3304687500004</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2707.8541259765625</v>
      </c>
      <c r="G1627" t="s">
        <v>719</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row>
    <row r="1628" spans="1:37"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9549.3304687500004</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2707.8541259765625</v>
      </c>
      <c r="G1628" t="s">
        <v>719</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row>
    <row r="1629" spans="1:37"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9549.3304687500004</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2707.8541259765625</v>
      </c>
      <c r="G1629" t="s">
        <v>719</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row>
    <row r="1630" spans="1:37"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9549.3304687500004</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2707.8541259765625</v>
      </c>
      <c r="G1630" t="s">
        <v>719</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row>
    <row r="1631" spans="1:37"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9549.3304687500004</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2707.8541259765625</v>
      </c>
      <c r="G1631" t="s">
        <v>719</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row>
    <row r="1632" spans="1:37"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9549.3304687500004</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2873.64111328125</v>
      </c>
      <c r="G1632" t="s">
        <v>719</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row>
    <row r="1633" spans="1:37"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9549.3304687500004</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2873.64111328125</v>
      </c>
      <c r="G1633" t="s">
        <v>719</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row>
    <row r="1634" spans="1:37"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9549.3304687500004</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2873.64111328125</v>
      </c>
      <c r="G1634" t="s">
        <v>719</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row>
    <row r="1635" spans="1:37"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9549.3304687500004</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2873.64111328125</v>
      </c>
      <c r="G1635" t="s">
        <v>719</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row>
    <row r="1636" spans="1:37"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9549.3304687500004</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2873.64111328125</v>
      </c>
      <c r="G1636" t="s">
        <v>719</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row>
    <row r="1637" spans="1:37"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10610.3671875</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2873.64111328125</v>
      </c>
      <c r="G1637" t="s">
        <v>719</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row>
    <row r="1638" spans="1:37"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10610.3671875</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2873.64111328125</v>
      </c>
      <c r="G1638" t="s">
        <v>719</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row>
    <row r="1639" spans="1:37"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10610.3671875</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2873.64111328125</v>
      </c>
      <c r="G1639" t="s">
        <v>719</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row>
    <row r="1640" spans="1:37"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10610.3671875</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2873.64111328125</v>
      </c>
      <c r="G1640" t="s">
        <v>719</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row>
    <row r="1641" spans="1:37"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13793.477343750001</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2873.64111328125</v>
      </c>
      <c r="G1641" t="s">
        <v>719</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row>
    <row r="1642" spans="1:37"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7957.7753906249991</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3315.7397460937495</v>
      </c>
      <c r="G1642" t="s">
        <v>719</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row>
    <row r="1643" spans="1:37"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7957.7753906249991</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3315.7397460937495</v>
      </c>
      <c r="G1643" t="s">
        <v>719</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row>
    <row r="1644" spans="1:37"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7957.7753906249991</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3315.7397460937495</v>
      </c>
      <c r="G1644" t="s">
        <v>719</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row>
    <row r="1645" spans="1:37"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7957.7753906249991</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3315.7397460937495</v>
      </c>
      <c r="G1645" t="s">
        <v>719</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row>
    <row r="1646" spans="1:37"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7957.7753906249991</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3315.7397460937495</v>
      </c>
      <c r="G1646" t="s">
        <v>719</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row>
    <row r="1647" spans="1:37"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9549.3304687499985</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3315.7397460937495</v>
      </c>
      <c r="G1647" t="s">
        <v>719</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row>
    <row r="1648" spans="1:37"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9549.3304687499985</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3315.7397460937495</v>
      </c>
      <c r="G1648" t="s">
        <v>719</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row>
    <row r="1649" spans="1:37"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9549.3304687499985</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3315.7397460937495</v>
      </c>
      <c r="G1649" t="s">
        <v>719</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row>
    <row r="1650" spans="1:37"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9549.3304687499985</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3315.7397460937495</v>
      </c>
      <c r="G1650" t="s">
        <v>719</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row>
    <row r="1651" spans="1:37"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9549.3304687499985</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3315.7397460937495</v>
      </c>
      <c r="G1651" t="s">
        <v>719</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row>
    <row r="1652" spans="1:37"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9549.3304687499985</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3564.4202270507808</v>
      </c>
      <c r="G1652" t="s">
        <v>719</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row>
    <row r="1653" spans="1:37"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9549.3304687499985</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3564.4202270507808</v>
      </c>
      <c r="G1653" t="s">
        <v>719</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row>
    <row r="1654" spans="1:37"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9549.3304687499985</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3564.4202270507808</v>
      </c>
      <c r="G1654" t="s">
        <v>719</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row>
    <row r="1655" spans="1:37"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9549.3304687499985</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3564.4202270507808</v>
      </c>
      <c r="G1655" t="s">
        <v>719</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row>
    <row r="1656" spans="1:37"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9549.3304687499985</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3564.4202270507808</v>
      </c>
      <c r="G1656" t="s">
        <v>719</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row>
    <row r="1657" spans="1:37"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11140.885546874999</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3564.4202270507808</v>
      </c>
      <c r="G1657" t="s">
        <v>719</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row>
    <row r="1658" spans="1:37"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11140.885546874999</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3564.4202270507808</v>
      </c>
      <c r="G1658" t="s">
        <v>719</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row>
    <row r="1659" spans="1:37"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11140.885546874999</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3564.4202270507808</v>
      </c>
      <c r="G1659" t="s">
        <v>719</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row>
    <row r="1660" spans="1:37"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11140.885546874999</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3564.4202270507808</v>
      </c>
      <c r="G1660" t="s">
        <v>719</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row>
    <row r="1661" spans="1:37"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11140.885546874999</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3564.4202270507808</v>
      </c>
      <c r="G1661" t="s">
        <v>719</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row>
    <row r="1662" spans="1:37"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11140.885546874999</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3813.1007080078116</v>
      </c>
      <c r="G1662" t="s">
        <v>719</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row>
    <row r="1663" spans="1:37"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11140.885546874999</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3813.1007080078116</v>
      </c>
      <c r="G1663" t="s">
        <v>719</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row>
    <row r="1664" spans="1:37"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11140.885546874999</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3813.1007080078116</v>
      </c>
      <c r="G1664" t="s">
        <v>719</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row>
    <row r="1665" spans="1:37"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11140.885546874999</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3813.1007080078116</v>
      </c>
      <c r="G1665" t="s">
        <v>719</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row>
    <row r="1666" spans="1:37"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11140.885546874999</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3813.1007080078116</v>
      </c>
      <c r="G1666" t="s">
        <v>719</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row>
    <row r="1667" spans="1:37"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12732.440624999999</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3813.1007080078116</v>
      </c>
      <c r="G1667" t="s">
        <v>719</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row>
    <row r="1668" spans="1:37"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12732.440624999999</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3813.1007080078116</v>
      </c>
      <c r="G1668" t="s">
        <v>719</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row>
    <row r="1669" spans="1:37"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12732.440624999999</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3813.1007080078116</v>
      </c>
      <c r="G1669" t="s">
        <v>719</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row>
    <row r="1670" spans="1:37"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12732.440624999999</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3813.1007080078116</v>
      </c>
      <c r="G1670" t="s">
        <v>719</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row>
    <row r="1671" spans="1:37"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12732.440624999999</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3813.1007080078116</v>
      </c>
      <c r="G1671" t="s">
        <v>719</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row>
    <row r="1672" spans="1:37"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12732.440624999999</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4061.7811889648433</v>
      </c>
      <c r="G1672" t="s">
        <v>719</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row>
    <row r="1673" spans="1:37"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12732.440624999999</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4061.7811889648433</v>
      </c>
      <c r="G1673" t="s">
        <v>719</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row>
    <row r="1674" spans="1:37"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12732.440624999999</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4061.7811889648433</v>
      </c>
      <c r="G1674" t="s">
        <v>719</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row>
    <row r="1675" spans="1:37"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12732.440624999999</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4061.7811889648433</v>
      </c>
      <c r="G1675" t="s">
        <v>719</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row>
    <row r="1676" spans="1:37"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12732.440624999999</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4061.7811889648433</v>
      </c>
      <c r="G1676" t="s">
        <v>719</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row>
    <row r="1677" spans="1:37"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14323.995703124998</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4061.7811889648433</v>
      </c>
      <c r="G1677" t="s">
        <v>719</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row>
    <row r="1678" spans="1:37"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14323.995703124998</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4061.7811889648433</v>
      </c>
      <c r="G1678" t="s">
        <v>719</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row>
    <row r="1679" spans="1:37"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14323.995703124998</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4061.7811889648433</v>
      </c>
      <c r="G1679" t="s">
        <v>719</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row>
    <row r="1680" spans="1:37"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14323.995703124998</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4061.7811889648433</v>
      </c>
      <c r="G1680" t="s">
        <v>719</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row>
    <row r="1681" spans="1:37"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14323.995703124998</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4061.7811889648433</v>
      </c>
      <c r="G1681" t="s">
        <v>719</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row>
    <row r="1682" spans="1:37"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14323.995703124998</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4310.461669921875</v>
      </c>
      <c r="G1682" t="s">
        <v>719</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row>
    <row r="1683" spans="1:37"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14323.995703124998</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4310.461669921875</v>
      </c>
      <c r="G1683" t="s">
        <v>719</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row>
    <row r="1684" spans="1:37"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14323.995703124998</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4310.461669921875</v>
      </c>
      <c r="G1684" t="s">
        <v>719</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row>
    <row r="1685" spans="1:37"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14323.995703124998</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4310.461669921875</v>
      </c>
      <c r="G1685" t="s">
        <v>719</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row>
    <row r="1686" spans="1:37"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14323.995703124998</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4310.461669921875</v>
      </c>
      <c r="G1686" t="s">
        <v>719</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row>
    <row r="1687" spans="1:37"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15915.550781249998</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4310.461669921875</v>
      </c>
      <c r="G1687" t="s">
        <v>719</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row>
    <row r="1688" spans="1:37"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15915.550781249998</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4310.461669921875</v>
      </c>
      <c r="G1688" t="s">
        <v>719</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row>
    <row r="1689" spans="1:37"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15915.550781249998</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4310.461669921875</v>
      </c>
      <c r="G1689" t="s">
        <v>719</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row>
    <row r="1690" spans="1:37"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15915.550781249998</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4310.461669921875</v>
      </c>
      <c r="G1690" t="s">
        <v>719</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row>
    <row r="1691" spans="1:37"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20690.216015624999</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4310.461669921875</v>
      </c>
      <c r="G1691" t="s">
        <v>719</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row>
    <row r="1692" spans="1:37"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11936.663085937498</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4973.609619140625</v>
      </c>
      <c r="G1692" t="s">
        <v>719</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row>
    <row r="1693" spans="1:37"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11936.663085937498</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4973.609619140625</v>
      </c>
      <c r="G1693" t="s">
        <v>719</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row>
    <row r="1694" spans="1:37"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11936.663085937498</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4973.609619140625</v>
      </c>
      <c r="G1694" t="s">
        <v>719</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row>
    <row r="1695" spans="1:37"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11936.663085937498</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4973.609619140625</v>
      </c>
      <c r="G1695" t="s">
        <v>719</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row>
    <row r="1696" spans="1:37"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11936.663085937498</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4973.609619140625</v>
      </c>
      <c r="G1696" t="s">
        <v>719</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row>
    <row r="1697" spans="1:37"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14323.995703124998</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4973.609619140625</v>
      </c>
      <c r="G1697" t="s">
        <v>719</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row>
    <row r="1698" spans="1:37"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14323.995703124998</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4973.609619140625</v>
      </c>
      <c r="G1698" t="s">
        <v>719</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row>
    <row r="1699" spans="1:37"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14323.995703124998</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4973.609619140625</v>
      </c>
      <c r="G1699" t="s">
        <v>719</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row>
    <row r="1700" spans="1:37"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14323.995703124998</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4973.609619140625</v>
      </c>
      <c r="G1700" t="s">
        <v>719</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row>
    <row r="1701" spans="1:37"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14323.995703124998</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4973.609619140625</v>
      </c>
      <c r="G1701" t="s">
        <v>719</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row>
    <row r="1702" spans="1:37"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14323.995703124998</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5346.6303405761719</v>
      </c>
      <c r="G1702" t="s">
        <v>719</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row>
    <row r="1703" spans="1:37"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14323.995703124998</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5346.6303405761719</v>
      </c>
      <c r="G1703" t="s">
        <v>719</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row>
    <row r="1704" spans="1:37"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14323.995703124998</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5346.6303405761719</v>
      </c>
      <c r="G1704" t="s">
        <v>719</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row>
    <row r="1705" spans="1:37"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14323.995703124998</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5346.6303405761719</v>
      </c>
      <c r="G1705" t="s">
        <v>719</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row>
    <row r="1706" spans="1:37"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14323.995703124998</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5346.6303405761719</v>
      </c>
      <c r="G1706" t="s">
        <v>719</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row>
    <row r="1707" spans="1:37"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16711.328320312496</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5346.6303405761719</v>
      </c>
      <c r="G1707" t="s">
        <v>719</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row>
    <row r="1708" spans="1:37"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16711.328320312496</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5346.6303405761719</v>
      </c>
      <c r="G1708" t="s">
        <v>719</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row>
    <row r="1709" spans="1:37"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16711.328320312496</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5346.6303405761719</v>
      </c>
      <c r="G1709" t="s">
        <v>719</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row>
    <row r="1710" spans="1:37"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16711.328320312496</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5346.6303405761719</v>
      </c>
      <c r="G1710" t="s">
        <v>719</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row>
    <row r="1711" spans="1:37"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16711.328320312496</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5346.6303405761719</v>
      </c>
      <c r="G1711" t="s">
        <v>719</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row>
    <row r="1712" spans="1:37"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16711.328320312496</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5719.6510620117188</v>
      </c>
      <c r="G1712" t="s">
        <v>719</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row>
    <row r="1713" spans="1:37"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16711.328320312496</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5719.6510620117188</v>
      </c>
      <c r="G1713" t="s">
        <v>719</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row>
    <row r="1714" spans="1:37"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16711.328320312496</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5719.6510620117188</v>
      </c>
      <c r="G1714" t="s">
        <v>719</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row>
    <row r="1715" spans="1:37"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16711.328320312496</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5719.6510620117188</v>
      </c>
      <c r="G1715" t="s">
        <v>719</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row>
    <row r="1716" spans="1:37"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16711.328320312496</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5719.6510620117188</v>
      </c>
      <c r="G1716" t="s">
        <v>719</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row>
    <row r="1717" spans="1:37"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19098.660937499997</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5719.6510620117188</v>
      </c>
      <c r="G1717" t="s">
        <v>719</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row>
    <row r="1718" spans="1:37"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19098.660937499997</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5719.6510620117188</v>
      </c>
      <c r="G1718" t="s">
        <v>719</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row>
    <row r="1719" spans="1:37"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19098.660937499997</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5719.6510620117188</v>
      </c>
      <c r="G1719" t="s">
        <v>719</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row>
    <row r="1720" spans="1:37"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19098.660937499997</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5719.6510620117188</v>
      </c>
      <c r="G1720" t="s">
        <v>719</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row>
    <row r="1721" spans="1:37"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19098.660937499997</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5719.6510620117188</v>
      </c>
      <c r="G1721" t="s">
        <v>719</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row>
    <row r="1722" spans="1:37"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19098.660937499997</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6092.6717834472656</v>
      </c>
      <c r="G1722" t="s">
        <v>719</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row>
    <row r="1723" spans="1:37"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19098.660937499997</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6092.6717834472656</v>
      </c>
      <c r="G1723" t="s">
        <v>719</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row>
    <row r="1724" spans="1:37"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19098.660937499997</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6092.6717834472656</v>
      </c>
      <c r="G1724" t="s">
        <v>719</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row>
    <row r="1725" spans="1:37"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19098.660937499997</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6092.6717834472656</v>
      </c>
      <c r="G1725" t="s">
        <v>719</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row>
    <row r="1726" spans="1:37"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19098.660937499997</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6092.6717834472656</v>
      </c>
      <c r="G1726" t="s">
        <v>719</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row>
    <row r="1727" spans="1:37"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21485.993554687499</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6092.6717834472656</v>
      </c>
      <c r="G1727" t="s">
        <v>719</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row>
    <row r="1728" spans="1:37"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21485.993554687499</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6092.6717834472656</v>
      </c>
      <c r="G1728" t="s">
        <v>719</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row>
    <row r="1729" spans="1:37"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21485.993554687499</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6092.6717834472656</v>
      </c>
      <c r="G1729" t="s">
        <v>719</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row>
    <row r="1730" spans="1:37"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21485.993554687499</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6092.6717834472656</v>
      </c>
      <c r="G1730" t="s">
        <v>719</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row>
    <row r="1731" spans="1:37"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21485.993554687499</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6092.6717834472656</v>
      </c>
      <c r="G1731" t="s">
        <v>719</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row>
    <row r="1732" spans="1:37"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21485.993554687499</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6465.6925048828125</v>
      </c>
      <c r="G1732" t="s">
        <v>719</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row>
    <row r="1733" spans="1:37"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21485.993554687499</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6465.6925048828125</v>
      </c>
      <c r="G1733" t="s">
        <v>719</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row>
    <row r="1734" spans="1:37"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21485.993554687499</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6465.6925048828125</v>
      </c>
      <c r="G1734" t="s">
        <v>719</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row>
    <row r="1735" spans="1:37"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21485.993554687499</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6465.6925048828125</v>
      </c>
      <c r="G1735" t="s">
        <v>719</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row>
    <row r="1736" spans="1:37"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21485.993554687499</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6465.6925048828125</v>
      </c>
      <c r="G1736" t="s">
        <v>719</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row>
    <row r="1737" spans="1:37"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23873.326171874996</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6465.6925048828125</v>
      </c>
      <c r="G1737" t="s">
        <v>719</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row>
    <row r="1738" spans="1:37"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23873.326171874996</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6465.6925048828125</v>
      </c>
      <c r="G1738" t="s">
        <v>719</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row>
    <row r="1739" spans="1:37"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23873.326171874996</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6465.6925048828125</v>
      </c>
      <c r="G1739" t="s">
        <v>719</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row>
    <row r="1740" spans="1:37"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23873.326171874996</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6465.6925048828125</v>
      </c>
      <c r="G1740" t="s">
        <v>719</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row>
    <row r="1741" spans="1:37"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31035.324023437497</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6465.6925048828125</v>
      </c>
      <c r="G1741" t="s">
        <v>719</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row>
    <row r="1742" spans="1:37"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17904.99462890625</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7460.4144287109366</v>
      </c>
      <c r="G1742" t="s">
        <v>719</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row>
    <row r="1743" spans="1:37"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17904.99462890625</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7460.4144287109366</v>
      </c>
      <c r="G1743" t="s">
        <v>719</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row>
    <row r="1744" spans="1:37"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17904.99462890625</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7460.4144287109366</v>
      </c>
      <c r="G1744" t="s">
        <v>719</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row>
    <row r="1745" spans="1:37"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17904.99462890625</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7460.4144287109366</v>
      </c>
      <c r="G1745" t="s">
        <v>719</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row>
    <row r="1746" spans="1:37"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17904.99462890625</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7460.4144287109366</v>
      </c>
      <c r="G1746" t="s">
        <v>719</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row>
    <row r="1747" spans="1:37"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21485.993554687499</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7460.4144287109366</v>
      </c>
      <c r="G1747" t="s">
        <v>719</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row>
    <row r="1748" spans="1:37"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21485.993554687499</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7460.4144287109366</v>
      </c>
      <c r="G1748" t="s">
        <v>719</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row>
    <row r="1749" spans="1:37"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21485.993554687499</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7460.4144287109366</v>
      </c>
      <c r="G1749" t="s">
        <v>719</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row>
    <row r="1750" spans="1:37"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21485.993554687499</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7460.4144287109366</v>
      </c>
      <c r="G1750" t="s">
        <v>719</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row>
    <row r="1751" spans="1:37"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21485.993554687499</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7460.4144287109366</v>
      </c>
      <c r="G1751" t="s">
        <v>719</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row>
    <row r="1752" spans="1:37"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21485.993554687499</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8019.9455108642569</v>
      </c>
      <c r="G1752" t="s">
        <v>719</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row>
    <row r="1753" spans="1:37"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21485.993554687499</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8019.9455108642569</v>
      </c>
      <c r="G1753" t="s">
        <v>719</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row>
    <row r="1754" spans="1:37"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21485.993554687499</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8019.9455108642569</v>
      </c>
      <c r="G1754" t="s">
        <v>719</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row>
    <row r="1755" spans="1:37"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21485.993554687499</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8019.9455108642569</v>
      </c>
      <c r="G1755" t="s">
        <v>719</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row>
    <row r="1756" spans="1:37"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21485.993554687499</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8019.9455108642569</v>
      </c>
      <c r="G1756" t="s">
        <v>719</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row>
    <row r="1757" spans="1:37"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25066.992480468747</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8019.9455108642569</v>
      </c>
      <c r="G1757" t="s">
        <v>719</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row>
    <row r="1758" spans="1:37"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25066.992480468747</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8019.9455108642569</v>
      </c>
      <c r="G1758" t="s">
        <v>719</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row>
    <row r="1759" spans="1:37"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25066.992480468747</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8019.9455108642569</v>
      </c>
      <c r="G1759" t="s">
        <v>719</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row>
    <row r="1760" spans="1:37"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25066.992480468747</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8019.9455108642569</v>
      </c>
      <c r="G1760" t="s">
        <v>719</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row>
    <row r="1761" spans="1:37"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25066.992480468747</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8019.9455108642569</v>
      </c>
      <c r="G1761" t="s">
        <v>719</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row>
    <row r="1762" spans="1:37"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25066.992480468747</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8579.4765930175763</v>
      </c>
      <c r="G1762" t="s">
        <v>719</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row>
    <row r="1763" spans="1:37"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25066.992480468747</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8579.4765930175763</v>
      </c>
      <c r="G1763" t="s">
        <v>719</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row>
    <row r="1764" spans="1:37"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25066.992480468747</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8579.4765930175763</v>
      </c>
      <c r="G1764" t="s">
        <v>719</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row>
    <row r="1765" spans="1:37"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25066.992480468747</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8579.4765930175763</v>
      </c>
      <c r="G1765" t="s">
        <v>719</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row>
    <row r="1766" spans="1:37"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25066.992480468747</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8579.4765930175763</v>
      </c>
      <c r="G1766" t="s">
        <v>719</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row>
    <row r="1767" spans="1:37"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28647.991406250003</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8579.4765930175763</v>
      </c>
      <c r="G1767" t="s">
        <v>719</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row>
    <row r="1768" spans="1:37"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28647.991406250003</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8579.4765930175763</v>
      </c>
      <c r="G1768" t="s">
        <v>719</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row>
    <row r="1769" spans="1:37"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28647.991406250003</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8579.4765930175763</v>
      </c>
      <c r="G1769" t="s">
        <v>719</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row>
    <row r="1770" spans="1:37"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28647.991406250003</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8579.4765930175763</v>
      </c>
      <c r="G1770" t="s">
        <v>719</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row>
    <row r="1771" spans="1:37"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28647.991406250003</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8579.4765930175763</v>
      </c>
      <c r="G1771" t="s">
        <v>719</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row>
    <row r="1772" spans="1:37"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28647.991406250003</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9139.0076751708984</v>
      </c>
      <c r="G1772" t="s">
        <v>719</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row>
    <row r="1773" spans="1:37"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28647.991406250003</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9139.0076751708984</v>
      </c>
      <c r="G1773" t="s">
        <v>719</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row>
    <row r="1774" spans="1:37"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28647.991406250003</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9139.0076751708984</v>
      </c>
      <c r="G1774" t="s">
        <v>719</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row>
    <row r="1775" spans="1:37"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28647.991406250003</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9139.0076751708984</v>
      </c>
      <c r="G1775" t="s">
        <v>719</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row>
    <row r="1776" spans="1:37"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28647.991406250003</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9139.0076751708984</v>
      </c>
      <c r="G1776" t="s">
        <v>719</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row>
    <row r="1777" spans="1:37"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32228.990332031251</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9139.0076751708984</v>
      </c>
      <c r="G1777" t="s">
        <v>719</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row>
    <row r="1778" spans="1:37"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32228.990332031251</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9139.0076751708984</v>
      </c>
      <c r="G1778" t="s">
        <v>719</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row>
    <row r="1779" spans="1:37"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32228.990332031251</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9139.0076751708984</v>
      </c>
      <c r="G1779" t="s">
        <v>719</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row>
    <row r="1780" spans="1:37"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32228.990332031251</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9139.0076751708984</v>
      </c>
      <c r="G1780" t="s">
        <v>719</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row>
    <row r="1781" spans="1:37"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32228.990332031251</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9139.0076751708984</v>
      </c>
      <c r="G1781" t="s">
        <v>719</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row>
    <row r="1782" spans="1:37"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32228.990332031251</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9698.5387573242188</v>
      </c>
      <c r="G1782" t="s">
        <v>719</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row>
    <row r="1783" spans="1:37"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32228.990332031251</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9698.5387573242188</v>
      </c>
      <c r="G1783" t="s">
        <v>719</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row>
    <row r="1784" spans="1:37"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32228.990332031251</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9698.5387573242188</v>
      </c>
      <c r="G1784" t="s">
        <v>719</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row>
    <row r="1785" spans="1:37"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32228.990332031251</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9698.5387573242188</v>
      </c>
      <c r="G1785" t="s">
        <v>719</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row>
    <row r="1786" spans="1:37"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32228.990332031251</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9698.5387573242188</v>
      </c>
      <c r="G1786" t="s">
        <v>719</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row>
    <row r="1787" spans="1:37"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35809.9892578125</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9698.5387573242188</v>
      </c>
      <c r="G1787" t="s">
        <v>719</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row>
    <row r="1788" spans="1:37"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35809.9892578125</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9698.5387573242188</v>
      </c>
      <c r="G1788" t="s">
        <v>719</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row>
    <row r="1789" spans="1:37"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35809.9892578125</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9698.5387573242188</v>
      </c>
      <c r="G1789" t="s">
        <v>719</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row>
    <row r="1790" spans="1:37"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35809.9892578125</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9698.5387573242188</v>
      </c>
      <c r="G1790" t="s">
        <v>719</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row>
    <row r="1791" spans="1:37"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46552.986035156253</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9698.5387573242188</v>
      </c>
      <c r="G1791" t="s">
        <v>719</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row>
    <row r="1792" spans="1:37"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26857.491943359371</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11190.621643066406</v>
      </c>
      <c r="G1792" t="s">
        <v>719</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row>
    <row r="1793" spans="1:37"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26857.491943359371</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11190.621643066406</v>
      </c>
      <c r="G1793" t="s">
        <v>719</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row>
    <row r="1794" spans="1:37"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26857.491943359371</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11190.621643066406</v>
      </c>
      <c r="G1794" t="s">
        <v>719</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row>
    <row r="1795" spans="1:37"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26857.491943359371</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11190.621643066406</v>
      </c>
      <c r="G1795" t="s">
        <v>719</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row>
    <row r="1796" spans="1:37"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26857.491943359371</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11190.621643066406</v>
      </c>
      <c r="G1796" t="s">
        <v>719</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row>
    <row r="1797" spans="1:37"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32228.990332031244</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11190.621643066406</v>
      </c>
      <c r="G1797" t="s">
        <v>719</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row>
    <row r="1798" spans="1:37"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32228.990332031244</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11190.621643066406</v>
      </c>
      <c r="G1798" t="s">
        <v>719</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row>
    <row r="1799" spans="1:37"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32228.990332031244</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11190.621643066406</v>
      </c>
      <c r="G1799" t="s">
        <v>719</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row>
    <row r="1800" spans="1:37"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32228.990332031244</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11190.621643066406</v>
      </c>
      <c r="G1800" t="s">
        <v>719</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row>
    <row r="1801" spans="1:37"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32228.990332031244</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11190.621643066406</v>
      </c>
      <c r="G1801" t="s">
        <v>719</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row>
    <row r="1802" spans="1:37"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32228.990332031244</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12029.918266296387</v>
      </c>
      <c r="G1802" t="s">
        <v>719</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row>
    <row r="1803" spans="1:37"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32228.990332031244</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12029.918266296387</v>
      </c>
      <c r="G1803" t="s">
        <v>719</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row>
    <row r="1804" spans="1:37"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32228.990332031244</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12029.918266296387</v>
      </c>
      <c r="G1804" t="s">
        <v>719</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row>
    <row r="1805" spans="1:37"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32228.990332031244</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12029.918266296387</v>
      </c>
      <c r="G1805" t="s">
        <v>719</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row>
    <row r="1806" spans="1:37"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32228.990332031244</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12029.918266296387</v>
      </c>
      <c r="G1806" t="s">
        <v>719</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row>
    <row r="1807" spans="1:37"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37600.488720703121</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12029.918266296387</v>
      </c>
      <c r="G1807" t="s">
        <v>719</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row>
    <row r="1808" spans="1:37"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37600.488720703121</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12029.918266296387</v>
      </c>
      <c r="G1808" t="s">
        <v>719</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row>
    <row r="1809" spans="1:37"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37600.488720703121</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12029.918266296387</v>
      </c>
      <c r="G1809" t="s">
        <v>719</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row>
    <row r="1810" spans="1:37"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37600.488720703121</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12029.918266296387</v>
      </c>
      <c r="G1810" t="s">
        <v>719</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row>
    <row r="1811" spans="1:37"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37600.488720703121</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12029.918266296387</v>
      </c>
      <c r="G1811" t="s">
        <v>719</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row>
    <row r="1812" spans="1:37"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37600.488720703121</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12869.214889526365</v>
      </c>
      <c r="G1812" t="s">
        <v>719</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row>
    <row r="1813" spans="1:37"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37600.488720703121</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12869.214889526365</v>
      </c>
      <c r="G1813" t="s">
        <v>719</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row>
    <row r="1814" spans="1:37"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37600.488720703121</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12869.214889526365</v>
      </c>
      <c r="G1814" t="s">
        <v>719</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row>
    <row r="1815" spans="1:37"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37600.488720703121</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12869.214889526365</v>
      </c>
      <c r="G1815" t="s">
        <v>719</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row>
    <row r="1816" spans="1:37"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37600.488720703121</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12869.214889526365</v>
      </c>
      <c r="G1816" t="s">
        <v>719</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row>
    <row r="1817" spans="1:37"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42971.987109374997</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12869.214889526365</v>
      </c>
      <c r="G1817" t="s">
        <v>719</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row>
    <row r="1818" spans="1:37"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42971.987109374997</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12869.214889526365</v>
      </c>
      <c r="G1818" t="s">
        <v>719</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row>
    <row r="1819" spans="1:37"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42971.987109374997</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12869.214889526365</v>
      </c>
      <c r="G1819" t="s">
        <v>719</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row>
    <row r="1820" spans="1:37"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42971.987109374997</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12869.214889526365</v>
      </c>
      <c r="G1820" t="s">
        <v>719</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row>
    <row r="1821" spans="1:37"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42971.987109374997</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12869.214889526365</v>
      </c>
      <c r="G1821" t="s">
        <v>719</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row>
    <row r="1822" spans="1:37"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42971.987109374997</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13708.511512756349</v>
      </c>
      <c r="G1822" t="s">
        <v>719</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row>
    <row r="1823" spans="1:37"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42971.987109374997</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13708.511512756349</v>
      </c>
      <c r="G1823" t="s">
        <v>719</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row>
    <row r="1824" spans="1:37"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42971.987109374997</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13708.511512756349</v>
      </c>
      <c r="G1824" t="s">
        <v>719</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row>
    <row r="1825" spans="1:37"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42971.987109374997</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13708.511512756349</v>
      </c>
      <c r="G1825" t="s">
        <v>719</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row>
    <row r="1826" spans="1:37"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42971.987109374997</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13708.511512756349</v>
      </c>
      <c r="G1826" t="s">
        <v>719</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row>
    <row r="1827" spans="1:37"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48343.485498046866</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13708.511512756349</v>
      </c>
      <c r="G1827" t="s">
        <v>719</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row>
    <row r="1828" spans="1:37"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48343.485498046866</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13708.511512756349</v>
      </c>
      <c r="G1828" t="s">
        <v>719</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row>
    <row r="1829" spans="1:37"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48343.485498046866</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13708.511512756349</v>
      </c>
      <c r="G1829" t="s">
        <v>719</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row>
    <row r="1830" spans="1:37"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48343.485498046866</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13708.511512756349</v>
      </c>
      <c r="G1830" t="s">
        <v>719</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row>
    <row r="1831" spans="1:37"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48343.485498046866</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13708.511512756349</v>
      </c>
      <c r="G1831" t="s">
        <v>719</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row>
    <row r="1832" spans="1:37"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48343.485498046866</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14547.808135986328</v>
      </c>
      <c r="G1832" t="s">
        <v>719</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row>
    <row r="1833" spans="1:37"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48343.485498046866</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14547.808135986328</v>
      </c>
      <c r="G1833" t="s">
        <v>719</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row>
    <row r="1834" spans="1:37"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48343.485498046866</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14547.808135986328</v>
      </c>
      <c r="G1834" t="s">
        <v>719</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row>
    <row r="1835" spans="1:37"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48343.485498046866</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14547.808135986328</v>
      </c>
      <c r="G1835" t="s">
        <v>719</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row>
    <row r="1836" spans="1:37"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48343.485498046866</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14547.808135986328</v>
      </c>
      <c r="G1836" t="s">
        <v>719</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row>
    <row r="1837" spans="1:37"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53714.983886718743</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14547.808135986328</v>
      </c>
      <c r="G1837" t="s">
        <v>719</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row>
    <row r="1838" spans="1:37"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53714.983886718743</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14547.808135986328</v>
      </c>
      <c r="G1838" t="s">
        <v>719</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row>
    <row r="1839" spans="1:37"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53714.983886718743</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14547.808135986328</v>
      </c>
      <c r="G1839" t="s">
        <v>719</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row>
    <row r="1840" spans="1:37"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53714.983886718743</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14547.808135986328</v>
      </c>
      <c r="G1840" t="s">
        <v>719</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row>
    <row r="1841" spans="1:37"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69829.479052734372</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14547.808135986328</v>
      </c>
      <c r="G1841" t="s">
        <v>719</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row>
    <row r="1842" spans="1:37"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40286.237915039063</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16785.932464599609</v>
      </c>
      <c r="G1842" t="s">
        <v>719</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row>
    <row r="1843" spans="1:37"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40286.237915039063</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16785.932464599609</v>
      </c>
      <c r="G1843" t="s">
        <v>719</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row>
    <row r="1844" spans="1:37"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40286.237915039063</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16785.932464599609</v>
      </c>
      <c r="G1844" t="s">
        <v>719</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row>
    <row r="1845" spans="1:37"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40286.237915039063</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16785.932464599609</v>
      </c>
      <c r="G1845" t="s">
        <v>719</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row>
    <row r="1846" spans="1:37"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40286.237915039063</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16785.932464599609</v>
      </c>
      <c r="G1846" t="s">
        <v>719</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row>
    <row r="1847" spans="1:37"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48343.485498046874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16785.932464599609</v>
      </c>
      <c r="G1847" t="s">
        <v>719</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row>
    <row r="1848" spans="1:37"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48343.485498046874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16785.932464599609</v>
      </c>
      <c r="G1848" t="s">
        <v>719</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row>
    <row r="1849" spans="1:37"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48343.485498046874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16785.932464599609</v>
      </c>
      <c r="G1849" t="s">
        <v>719</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row>
    <row r="1850" spans="1:37"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48343.485498046874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16785.932464599609</v>
      </c>
      <c r="G1850" t="s">
        <v>719</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row>
    <row r="1851" spans="1:37"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48343.485498046874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16785.932464599609</v>
      </c>
      <c r="G1851" t="s">
        <v>719</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row>
    <row r="1852" spans="1:37"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48343.485498046874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18044.87739944458</v>
      </c>
      <c r="G1852" t="s">
        <v>719</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row>
    <row r="1853" spans="1:37"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48343.485498046874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18044.87739944458</v>
      </c>
      <c r="G1853" t="s">
        <v>719</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row>
    <row r="1854" spans="1:37"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48343.485498046874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18044.87739944458</v>
      </c>
      <c r="G1854" t="s">
        <v>719</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row>
    <row r="1855" spans="1:37"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48343.485498046874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18044.87739944458</v>
      </c>
      <c r="G1855" t="s">
        <v>719</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row>
    <row r="1856" spans="1:37"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48343.485498046874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18044.87739944458</v>
      </c>
      <c r="G1856" t="s">
        <v>719</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row>
    <row r="1857" spans="1:37"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56400.733081054685</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18044.87739944458</v>
      </c>
      <c r="G1857" t="s">
        <v>719</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row>
    <row r="1858" spans="1:37"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56400.733081054685</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18044.87739944458</v>
      </c>
      <c r="G1858" t="s">
        <v>719</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row>
    <row r="1859" spans="1:37"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56400.733081054685</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18044.87739944458</v>
      </c>
      <c r="G1859" t="s">
        <v>719</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row>
    <row r="1860" spans="1:37"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56400.733081054685</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18044.87739944458</v>
      </c>
      <c r="G1860" t="s">
        <v>719</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row>
    <row r="1861" spans="1:37"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56400.733081054685</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18044.87739944458</v>
      </c>
      <c r="G1861" t="s">
        <v>719</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row>
    <row r="1862" spans="1:37"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56400.733081054685</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19303.822334289551</v>
      </c>
      <c r="G1862" t="s">
        <v>719</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row>
    <row r="1863" spans="1:37"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56400.733081054685</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19303.822334289551</v>
      </c>
      <c r="G1863" t="s">
        <v>719</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row>
    <row r="1864" spans="1:37"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56400.733081054685</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19303.822334289551</v>
      </c>
      <c r="G1864" t="s">
        <v>719</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row>
    <row r="1865" spans="1:37"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56400.733081054685</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19303.822334289551</v>
      </c>
      <c r="G1865" t="s">
        <v>719</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row>
    <row r="1866" spans="1:37"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56400.733081054685</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19303.822334289551</v>
      </c>
      <c r="G1866" t="s">
        <v>719</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row>
    <row r="1867" spans="1:37"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64457.980664062503</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19303.822334289551</v>
      </c>
      <c r="G1867" t="s">
        <v>719</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row>
    <row r="1868" spans="1:37"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64457.980664062503</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19303.822334289551</v>
      </c>
      <c r="G1868" t="s">
        <v>719</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row>
    <row r="1869" spans="1:37"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64457.980664062503</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19303.822334289551</v>
      </c>
      <c r="G1869" t="s">
        <v>719</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row>
    <row r="1870" spans="1:37"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64457.980664062503</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19303.822334289551</v>
      </c>
      <c r="G1870" t="s">
        <v>719</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row>
    <row r="1871" spans="1:37"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64457.980664062503</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19303.822334289551</v>
      </c>
      <c r="G1871" t="s">
        <v>719</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row>
    <row r="1872" spans="1:37"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64457.980664062503</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20562.767269134521</v>
      </c>
      <c r="G1872" t="s">
        <v>719</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row>
    <row r="1873" spans="1:37"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64457.980664062503</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20562.767269134521</v>
      </c>
      <c r="G1873" t="s">
        <v>719</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row>
    <row r="1874" spans="1:37"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64457.980664062503</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20562.767269134521</v>
      </c>
      <c r="G1874" t="s">
        <v>719</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row>
    <row r="1875" spans="1:37"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64457.980664062503</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20562.767269134521</v>
      </c>
      <c r="G1875" t="s">
        <v>719</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row>
    <row r="1876" spans="1:37"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64457.980664062503</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20562.767269134521</v>
      </c>
      <c r="G1876" t="s">
        <v>719</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row>
    <row r="1877" spans="1:37"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72515.228247070321</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20562.767269134521</v>
      </c>
      <c r="G1877" t="s">
        <v>719</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row>
    <row r="1878" spans="1:37"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72515.228247070321</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20562.767269134521</v>
      </c>
      <c r="G1878" t="s">
        <v>719</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row>
    <row r="1879" spans="1:37"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72515.228247070321</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20562.767269134521</v>
      </c>
      <c r="G1879" t="s">
        <v>719</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row>
    <row r="1880" spans="1:37"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72515.228247070321</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20562.767269134521</v>
      </c>
      <c r="G1880" t="s">
        <v>719</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row>
    <row r="1881" spans="1:37"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72515.228247070321</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20562.767269134521</v>
      </c>
      <c r="G1881" t="s">
        <v>719</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row>
    <row r="1882" spans="1:37"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72515.228247070321</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21821.712203979492</v>
      </c>
      <c r="G1882" t="s">
        <v>719</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row>
    <row r="1883" spans="1:37"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72515.228247070321</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21821.712203979492</v>
      </c>
      <c r="G1883" t="s">
        <v>719</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row>
    <row r="1884" spans="1:37"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72515.228247070321</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21821.712203979492</v>
      </c>
      <c r="G1884" t="s">
        <v>719</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row>
    <row r="1885" spans="1:37"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72515.228247070321</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21821.712203979492</v>
      </c>
      <c r="G1885" t="s">
        <v>719</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row>
    <row r="1886" spans="1:37"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72515.228247070321</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21821.712203979492</v>
      </c>
      <c r="G1886" t="s">
        <v>719</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row>
    <row r="1887" spans="1:37"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80572.475830078125</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21821.712203979492</v>
      </c>
      <c r="G1887" t="s">
        <v>719</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row>
    <row r="1888" spans="1:37"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80572.475830078125</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21821.712203979492</v>
      </c>
      <c r="G1888" t="s">
        <v>719</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row>
    <row r="1889" spans="1:37"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80572.475830078125</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21821.712203979492</v>
      </c>
      <c r="G1889" t="s">
        <v>719</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row>
    <row r="1890" spans="1:37"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80572.475830078125</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21821.712203979492</v>
      </c>
      <c r="G1890" t="s">
        <v>719</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row>
    <row r="1891" spans="1:37"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104744.21857910157</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21821.712203979492</v>
      </c>
      <c r="G1891" t="s">
        <v>719</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row>
    <row r="1892" spans="1:37"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60429.356872558586</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25178.89869689941</v>
      </c>
      <c r="G1892" t="s">
        <v>719</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row>
    <row r="1893" spans="1:37"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60429.356872558586</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25178.89869689941</v>
      </c>
      <c r="G1893" t="s">
        <v>719</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row>
    <row r="1894" spans="1:37"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60429.356872558586</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25178.89869689941</v>
      </c>
      <c r="G1894" t="s">
        <v>719</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row>
    <row r="1895" spans="1:37"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60429.356872558586</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25178.89869689941</v>
      </c>
      <c r="G1895" t="s">
        <v>719</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row>
    <row r="1896" spans="1:37"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60429.356872558586</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25178.89869689941</v>
      </c>
      <c r="G1896" t="s">
        <v>719</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row>
    <row r="1897" spans="1:37"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72515.228247070307</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25178.89869689941</v>
      </c>
      <c r="G1897" t="s">
        <v>719</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row>
    <row r="1898" spans="1:37"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72515.228247070307</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25178.89869689941</v>
      </c>
      <c r="G1898" t="s">
        <v>719</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row>
    <row r="1899" spans="1:37"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72515.228247070307</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25178.89869689941</v>
      </c>
      <c r="G1899" t="s">
        <v>719</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row>
    <row r="1900" spans="1:37"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72515.228247070307</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25178.89869689941</v>
      </c>
      <c r="G1900" t="s">
        <v>719</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row>
    <row r="1901" spans="1:37"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72515.228247070307</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25178.89869689941</v>
      </c>
      <c r="G1901" t="s">
        <v>719</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row>
    <row r="1902" spans="1:37"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72515.228247070307</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27067.316099166866</v>
      </c>
      <c r="G1902" t="s">
        <v>719</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row>
    <row r="1903" spans="1:37"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72515.228247070307</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27067.316099166866</v>
      </c>
      <c r="G1903" t="s">
        <v>719</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row>
    <row r="1904" spans="1:37"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72515.228247070307</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27067.316099166866</v>
      </c>
      <c r="G1904" t="s">
        <v>719</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row>
    <row r="1905" spans="1:37"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72515.228247070307</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27067.316099166866</v>
      </c>
      <c r="G1905" t="s">
        <v>719</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row>
    <row r="1906" spans="1:37"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72515.228247070307</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27067.316099166866</v>
      </c>
      <c r="G1906" t="s">
        <v>719</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row>
    <row r="1907" spans="1:37"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84601.09962158202</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27067.316099166866</v>
      </c>
      <c r="G1907" t="s">
        <v>719</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row>
    <row r="1908" spans="1:37"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84601.09962158202</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27067.316099166866</v>
      </c>
      <c r="G1908" t="s">
        <v>719</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row>
    <row r="1909" spans="1:37"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84601.09962158202</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27067.316099166866</v>
      </c>
      <c r="G1909" t="s">
        <v>719</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row>
    <row r="1910" spans="1:37"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84601.09962158202</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27067.316099166866</v>
      </c>
      <c r="G1910" t="s">
        <v>719</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row>
    <row r="1911" spans="1:37"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84601.09962158202</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27067.316099166866</v>
      </c>
      <c r="G1911" t="s">
        <v>719</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row>
    <row r="1912" spans="1:37"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84601.09962158202</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28955.733501434319</v>
      </c>
      <c r="G1912" t="s">
        <v>719</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row>
    <row r="1913" spans="1:37"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84601.09962158202</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28955.733501434319</v>
      </c>
      <c r="G1913" t="s">
        <v>719</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row>
    <row r="1914" spans="1:37"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84601.09962158202</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28955.733501434319</v>
      </c>
      <c r="G1914" t="s">
        <v>719</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row>
    <row r="1915" spans="1:37"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84601.09962158202</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28955.733501434319</v>
      </c>
      <c r="G1915" t="s">
        <v>719</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row>
    <row r="1916" spans="1:37"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84601.09962158202</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28955.733501434319</v>
      </c>
      <c r="G1916" t="s">
        <v>719</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row>
    <row r="1917" spans="1:37"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96686.970996093747</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28955.733501434319</v>
      </c>
      <c r="G1917" t="s">
        <v>719</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row>
    <row r="1918" spans="1:37"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96686.970996093747</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28955.733501434319</v>
      </c>
      <c r="G1918" t="s">
        <v>719</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row>
    <row r="1919" spans="1:37"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96686.970996093747</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28955.733501434319</v>
      </c>
      <c r="G1919" t="s">
        <v>719</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row>
    <row r="1920" spans="1:37"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96686.970996093747</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28955.733501434319</v>
      </c>
      <c r="G1920" t="s">
        <v>719</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row>
    <row r="1921" spans="1:37"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96686.970996093747</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28955.733501434319</v>
      </c>
      <c r="G1921" t="s">
        <v>719</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row>
    <row r="1922" spans="1:37"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96686.970996093747</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30844.150903701779</v>
      </c>
      <c r="G1922" t="s">
        <v>719</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row>
    <row r="1923" spans="1:37"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96686.970996093747</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30844.150903701779</v>
      </c>
      <c r="G1923" t="s">
        <v>719</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213">IF(B1923=0,0,
  IF(AND(L1923=FALSE,A1923&lt;&gt;0,MOD(A1923,7)=0),21,
  IF(MOD(B1923,10)=0,INT(B1923/10)-1+21,
  IF(MOD(B1923,10)=5,11,
  IF(MOD(B1923,10)=9,INT(B1923/10)+91,
  INT(B1923/10+1))))))</f>
        <v>4</v>
      </c>
      <c r="Q1923">
        <f t="shared" ref="Q1923:Q1986" si="214">IF(ISBLANK(P1923),O1923,P1923)</f>
        <v>4</v>
      </c>
      <c r="R1923" t="b">
        <f t="shared" ref="R1923:R1986" ca="1" si="215">IF(OR(B1923=0,OFFSET(B1923,1,0)=0),FALSE,
IF(AND(L1923,B1923&lt;OFFSET(B1923,1,0)),TRUE,
IF(AND(OFFSET(O1923,1,0)&gt;=21,OFFSET(O1923,1,0)&lt;=25),TRUE,FALSE)))</f>
        <v>1</v>
      </c>
      <c r="T1923" t="b">
        <f t="shared" ref="T1923:T1986" ca="1" si="21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7">IF(B1923=0,0,
IF(MOD(B1923,10)=0,1,
IF(INT((B1923-1)/10)+1=1,1,
IF(INT((B1923-1)/10)+1=2,0.546666666,
IF(INT((B1923-1)/10)+1=3,0.395555555,
IF(INT((B1923-1)/10)+1=4,0.32,
IF(INT((B1923-1)/10)+1=5,0.27466666,
"이상")))))))</f>
        <v>0.32</v>
      </c>
      <c r="AK1923">
        <f t="shared" ref="AK1923:AK1986" si="218">IF(B1923=0,0,
IF(B1923=20,2,
IF(B1923=30,3,
IF(B1923=40,4,
1))))</f>
        <v>1</v>
      </c>
    </row>
    <row r="1924" spans="1:37"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96686.970996093747</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30844.150903701779</v>
      </c>
      <c r="G1924" t="s">
        <v>719</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213"/>
        <v>4</v>
      </c>
      <c r="Q1924">
        <f t="shared" si="214"/>
        <v>4</v>
      </c>
      <c r="R1924" t="b">
        <f t="shared" ca="1" si="215"/>
        <v>1</v>
      </c>
      <c r="T1924" t="b">
        <f t="shared" ca="1" si="21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19">IF(B1924=0,0,1/(INT((B1924-1)/10)+1))</f>
        <v>0.25</v>
      </c>
      <c r="AJ1924">
        <f t="shared" si="217"/>
        <v>0.32</v>
      </c>
      <c r="AK1924">
        <f t="shared" si="218"/>
        <v>1</v>
      </c>
    </row>
    <row r="1925" spans="1:37"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96686.970996093747</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30844.150903701779</v>
      </c>
      <c r="G1925" t="s">
        <v>719</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213"/>
        <v>4</v>
      </c>
      <c r="Q1925">
        <f t="shared" si="214"/>
        <v>4</v>
      </c>
      <c r="R1925" t="b">
        <f t="shared" ca="1" si="215"/>
        <v>1</v>
      </c>
      <c r="T1925" t="b">
        <f t="shared" ca="1" si="21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19"/>
        <v>0.25</v>
      </c>
      <c r="AJ1925">
        <f t="shared" si="217"/>
        <v>0.32</v>
      </c>
      <c r="AK1925">
        <f t="shared" si="218"/>
        <v>1</v>
      </c>
    </row>
    <row r="1926" spans="1:37"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96686.970996093747</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30844.150903701779</v>
      </c>
      <c r="G1926" t="s">
        <v>719</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213"/>
        <v>11</v>
      </c>
      <c r="Q1926">
        <f t="shared" si="214"/>
        <v>11</v>
      </c>
      <c r="R1926" t="b">
        <f t="shared" ca="1" si="215"/>
        <v>1</v>
      </c>
      <c r="T1926" t="b">
        <f t="shared" ca="1" si="21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19"/>
        <v>0.25</v>
      </c>
      <c r="AJ1926">
        <f t="shared" si="217"/>
        <v>0.32</v>
      </c>
      <c r="AK1926">
        <f t="shared" si="218"/>
        <v>1</v>
      </c>
    </row>
    <row r="1927" spans="1:37"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108772.84237060546</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30844.150903701779</v>
      </c>
      <c r="G1927" t="s">
        <v>719</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213"/>
        <v>4</v>
      </c>
      <c r="Q1927">
        <f t="shared" si="214"/>
        <v>4</v>
      </c>
      <c r="R1927" t="b">
        <f t="shared" ca="1" si="215"/>
        <v>1</v>
      </c>
      <c r="T1927" t="b">
        <f t="shared" ca="1" si="21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19"/>
        <v>0.25</v>
      </c>
      <c r="AJ1927">
        <f t="shared" si="217"/>
        <v>0.32</v>
      </c>
      <c r="AK1927">
        <f t="shared" si="218"/>
        <v>1</v>
      </c>
    </row>
    <row r="1928" spans="1:37"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108772.84237060546</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30844.150903701779</v>
      </c>
      <c r="G1928" t="s">
        <v>719</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213"/>
        <v>4</v>
      </c>
      <c r="Q1928">
        <f t="shared" si="214"/>
        <v>4</v>
      </c>
      <c r="R1928" t="b">
        <f t="shared" ca="1" si="215"/>
        <v>1</v>
      </c>
      <c r="T1928" t="b">
        <f t="shared" ca="1" si="21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19"/>
        <v>0.25</v>
      </c>
      <c r="AJ1928">
        <f t="shared" si="217"/>
        <v>0.32</v>
      </c>
      <c r="AK1928">
        <f t="shared" si="218"/>
        <v>1</v>
      </c>
    </row>
    <row r="1929" spans="1:37"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108772.84237060546</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30844.150903701779</v>
      </c>
      <c r="G1929" t="s">
        <v>719</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213"/>
        <v>4</v>
      </c>
      <c r="Q1929">
        <f t="shared" si="214"/>
        <v>4</v>
      </c>
      <c r="R1929" t="b">
        <f t="shared" ca="1" si="215"/>
        <v>1</v>
      </c>
      <c r="T1929" t="b">
        <f t="shared" ca="1" si="21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19"/>
        <v>0.25</v>
      </c>
      <c r="AJ1929">
        <f t="shared" si="217"/>
        <v>0.32</v>
      </c>
      <c r="AK1929">
        <f t="shared" si="218"/>
        <v>1</v>
      </c>
    </row>
    <row r="1930" spans="1:37"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108772.84237060546</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30844.150903701779</v>
      </c>
      <c r="G1930" t="s">
        <v>719</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213"/>
        <v>94</v>
      </c>
      <c r="Q1930">
        <f t="shared" si="214"/>
        <v>94</v>
      </c>
      <c r="R1930" t="b">
        <f t="shared" ca="1" si="215"/>
        <v>1</v>
      </c>
      <c r="T1930" t="b">
        <f t="shared" ca="1" si="21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19"/>
        <v>0.25</v>
      </c>
      <c r="AJ1930">
        <f t="shared" si="217"/>
        <v>0.32</v>
      </c>
      <c r="AK1930">
        <f t="shared" si="218"/>
        <v>1</v>
      </c>
    </row>
    <row r="1931" spans="1:37"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108772.84237060546</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30844.150903701779</v>
      </c>
      <c r="G1931" t="s">
        <v>719</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213"/>
        <v>24</v>
      </c>
      <c r="Q1931">
        <f t="shared" si="214"/>
        <v>24</v>
      </c>
      <c r="R1931" t="b">
        <f t="shared" ca="1" si="215"/>
        <v>1</v>
      </c>
      <c r="T1931" t="b">
        <f t="shared" ca="1" si="21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19"/>
        <v>0.25</v>
      </c>
      <c r="AJ1931">
        <f t="shared" si="217"/>
        <v>1</v>
      </c>
      <c r="AK1931">
        <f t="shared" si="218"/>
        <v>4</v>
      </c>
    </row>
    <row r="1932" spans="1:37"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108772.84237060546</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32732.568305969235</v>
      </c>
      <c r="G1932" t="s">
        <v>719</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213"/>
        <v>5</v>
      </c>
      <c r="Q1932">
        <f t="shared" si="214"/>
        <v>5</v>
      </c>
      <c r="R1932" t="b">
        <f t="shared" ca="1" si="215"/>
        <v>1</v>
      </c>
      <c r="T1932" t="b">
        <f t="shared" ca="1" si="21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19"/>
        <v>0.2</v>
      </c>
      <c r="AJ1932">
        <f t="shared" si="217"/>
        <v>0.27466666000000001</v>
      </c>
      <c r="AK1932">
        <f t="shared" si="218"/>
        <v>1</v>
      </c>
    </row>
    <row r="1933" spans="1:37"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108772.84237060546</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32732.568305969235</v>
      </c>
      <c r="G1933" t="s">
        <v>719</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213"/>
        <v>5</v>
      </c>
      <c r="Q1933">
        <f t="shared" si="214"/>
        <v>5</v>
      </c>
      <c r="R1933" t="b">
        <f t="shared" ca="1" si="215"/>
        <v>1</v>
      </c>
      <c r="T1933" t="b">
        <f t="shared" ca="1" si="21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19"/>
        <v>0.2</v>
      </c>
      <c r="AJ1933">
        <f t="shared" si="217"/>
        <v>0.27466666000000001</v>
      </c>
      <c r="AK1933">
        <f t="shared" si="218"/>
        <v>1</v>
      </c>
    </row>
    <row r="1934" spans="1:37"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108772.84237060546</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32732.568305969235</v>
      </c>
      <c r="G1934" t="s">
        <v>719</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213"/>
        <v>5</v>
      </c>
      <c r="Q1934">
        <f t="shared" si="214"/>
        <v>5</v>
      </c>
      <c r="R1934" t="b">
        <f t="shared" ca="1" si="215"/>
        <v>1</v>
      </c>
      <c r="T1934" t="b">
        <f t="shared" ca="1" si="21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19"/>
        <v>0.2</v>
      </c>
      <c r="AJ1934">
        <f t="shared" si="217"/>
        <v>0.27466666000000001</v>
      </c>
      <c r="AK1934">
        <f t="shared" si="218"/>
        <v>1</v>
      </c>
    </row>
    <row r="1935" spans="1:37"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108772.84237060546</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32732.568305969235</v>
      </c>
      <c r="G1935" t="s">
        <v>719</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213"/>
        <v>5</v>
      </c>
      <c r="Q1935">
        <f t="shared" si="214"/>
        <v>5</v>
      </c>
      <c r="R1935" t="b">
        <f t="shared" ca="1" si="215"/>
        <v>1</v>
      </c>
      <c r="T1935" t="b">
        <f t="shared" ca="1" si="21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19"/>
        <v>0.2</v>
      </c>
      <c r="AJ1935">
        <f t="shared" si="217"/>
        <v>0.27466666000000001</v>
      </c>
      <c r="AK1935">
        <f t="shared" si="218"/>
        <v>1</v>
      </c>
    </row>
    <row r="1936" spans="1:37"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108772.84237060546</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32732.568305969235</v>
      </c>
      <c r="G1936" t="s">
        <v>719</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213"/>
        <v>11</v>
      </c>
      <c r="Q1936">
        <f t="shared" si="214"/>
        <v>11</v>
      </c>
      <c r="R1936" t="b">
        <f t="shared" ca="1" si="215"/>
        <v>1</v>
      </c>
      <c r="T1936" t="b">
        <f t="shared" ca="1" si="21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19"/>
        <v>0.2</v>
      </c>
      <c r="AJ1936">
        <f t="shared" si="217"/>
        <v>0.27466666000000001</v>
      </c>
      <c r="AK1936">
        <f t="shared" si="218"/>
        <v>1</v>
      </c>
    </row>
    <row r="1937" spans="1:37"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120858.71374511717</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32732.568305969235</v>
      </c>
      <c r="G1937" t="s">
        <v>719</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213"/>
        <v>5</v>
      </c>
      <c r="Q1937">
        <f t="shared" si="214"/>
        <v>5</v>
      </c>
      <c r="R1937" t="b">
        <f t="shared" ca="1" si="215"/>
        <v>1</v>
      </c>
      <c r="T1937" t="b">
        <f t="shared" ca="1" si="21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19"/>
        <v>0.2</v>
      </c>
      <c r="AJ1937">
        <f t="shared" si="217"/>
        <v>0.27466666000000001</v>
      </c>
      <c r="AK1937">
        <f t="shared" si="218"/>
        <v>1</v>
      </c>
    </row>
    <row r="1938" spans="1:37"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120858.71374511717</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32732.568305969235</v>
      </c>
      <c r="G1938" t="s">
        <v>719</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213"/>
        <v>5</v>
      </c>
      <c r="Q1938">
        <f t="shared" si="214"/>
        <v>5</v>
      </c>
      <c r="R1938" t="b">
        <f t="shared" ca="1" si="215"/>
        <v>1</v>
      </c>
      <c r="T1938" t="b">
        <f t="shared" ca="1" si="21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19"/>
        <v>0.2</v>
      </c>
      <c r="AJ1938">
        <f t="shared" si="217"/>
        <v>0.27466666000000001</v>
      </c>
      <c r="AK1938">
        <f t="shared" si="218"/>
        <v>1</v>
      </c>
    </row>
    <row r="1939" spans="1:37"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120858.71374511717</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32732.568305969235</v>
      </c>
      <c r="G1939" t="s">
        <v>719</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213"/>
        <v>5</v>
      </c>
      <c r="Q1939">
        <f t="shared" si="214"/>
        <v>5</v>
      </c>
      <c r="R1939" t="b">
        <f t="shared" ca="1" si="215"/>
        <v>1</v>
      </c>
      <c r="T1939" t="b">
        <f t="shared" ca="1" si="21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19"/>
        <v>0.2</v>
      </c>
      <c r="AJ1939">
        <f t="shared" si="217"/>
        <v>0.27466666000000001</v>
      </c>
      <c r="AK1939">
        <f t="shared" si="218"/>
        <v>1</v>
      </c>
    </row>
    <row r="1940" spans="1:37"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120858.71374511717</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32732.568305969235</v>
      </c>
      <c r="G1940" t="s">
        <v>719</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213"/>
        <v>95</v>
      </c>
      <c r="Q1940">
        <f t="shared" si="214"/>
        <v>95</v>
      </c>
      <c r="R1940" t="b">
        <f t="shared" ca="1" si="215"/>
        <v>1</v>
      </c>
      <c r="T1940" t="b">
        <f t="shared" ca="1" si="21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19"/>
        <v>0.2</v>
      </c>
      <c r="AJ1940">
        <f t="shared" si="217"/>
        <v>0.27466666000000001</v>
      </c>
      <c r="AK1940">
        <f t="shared" si="218"/>
        <v>1</v>
      </c>
    </row>
    <row r="1941" spans="1:37"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157116.32786865233</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32732.568305969235</v>
      </c>
      <c r="G1941" t="s">
        <v>719</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213"/>
        <v>25</v>
      </c>
      <c r="Q1941">
        <f t="shared" si="214"/>
        <v>25</v>
      </c>
      <c r="R1941" t="b">
        <f t="shared" ca="1" si="215"/>
        <v>0</v>
      </c>
      <c r="T1941" t="b">
        <f t="shared" ca="1" si="21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19"/>
        <v>0.2</v>
      </c>
      <c r="AJ1941">
        <f t="shared" si="217"/>
        <v>1</v>
      </c>
      <c r="AK1941">
        <f t="shared" si="218"/>
        <v>1</v>
      </c>
    </row>
    <row r="1942" spans="1:37"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90644.035308837891</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37768.348045349121</v>
      </c>
      <c r="G1942" t="s">
        <v>719</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213"/>
        <v>1</v>
      </c>
      <c r="Q1942">
        <f t="shared" si="214"/>
        <v>1</v>
      </c>
      <c r="R1942" t="b">
        <f t="shared" ca="1" si="215"/>
        <v>1</v>
      </c>
      <c r="T1942" t="b">
        <f t="shared" ca="1" si="21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19"/>
        <v>1</v>
      </c>
      <c r="AJ1942">
        <f t="shared" si="217"/>
        <v>1</v>
      </c>
      <c r="AK1942">
        <f t="shared" si="218"/>
        <v>1</v>
      </c>
    </row>
    <row r="1943" spans="1:37"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90644.035308837891</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37768.348045349121</v>
      </c>
      <c r="G1943" t="s">
        <v>719</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213"/>
        <v>1</v>
      </c>
      <c r="Q1943">
        <f t="shared" si="214"/>
        <v>1</v>
      </c>
      <c r="R1943" t="b">
        <f t="shared" ca="1" si="215"/>
        <v>1</v>
      </c>
      <c r="T1943" t="b">
        <f t="shared" ca="1" si="21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19"/>
        <v>1</v>
      </c>
      <c r="AJ1943">
        <f t="shared" si="217"/>
        <v>1</v>
      </c>
      <c r="AK1943">
        <f t="shared" si="218"/>
        <v>1</v>
      </c>
    </row>
    <row r="1944" spans="1:37"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90644.035308837891</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37768.348045349121</v>
      </c>
      <c r="G1944" t="s">
        <v>719</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213"/>
        <v>1</v>
      </c>
      <c r="Q1944">
        <f t="shared" si="214"/>
        <v>1</v>
      </c>
      <c r="R1944" t="b">
        <f t="shared" ca="1" si="215"/>
        <v>1</v>
      </c>
      <c r="T1944" t="b">
        <f t="shared" ca="1" si="21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19"/>
        <v>1</v>
      </c>
      <c r="AJ1944">
        <f t="shared" si="217"/>
        <v>1</v>
      </c>
      <c r="AK1944">
        <f t="shared" si="218"/>
        <v>1</v>
      </c>
    </row>
    <row r="1945" spans="1:37"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90644.035308837891</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37768.348045349121</v>
      </c>
      <c r="G1945" t="s">
        <v>719</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213"/>
        <v>1</v>
      </c>
      <c r="Q1945">
        <f t="shared" si="214"/>
        <v>1</v>
      </c>
      <c r="R1945" t="b">
        <f t="shared" ca="1" si="215"/>
        <v>1</v>
      </c>
      <c r="T1945" t="b">
        <f t="shared" ca="1" si="21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19"/>
        <v>1</v>
      </c>
      <c r="AJ1945">
        <f t="shared" si="217"/>
        <v>1</v>
      </c>
      <c r="AK1945">
        <f t="shared" si="218"/>
        <v>1</v>
      </c>
    </row>
    <row r="1946" spans="1:37"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90644.035308837891</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37768.348045349121</v>
      </c>
      <c r="G1946" t="s">
        <v>719</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213"/>
        <v>11</v>
      </c>
      <c r="Q1946">
        <f t="shared" si="214"/>
        <v>11</v>
      </c>
      <c r="R1946" t="b">
        <f t="shared" ca="1" si="215"/>
        <v>1</v>
      </c>
      <c r="T1946" t="b">
        <f t="shared" ca="1" si="21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19"/>
        <v>1</v>
      </c>
      <c r="AJ1946">
        <f t="shared" si="217"/>
        <v>1</v>
      </c>
      <c r="AK1946">
        <f t="shared" si="218"/>
        <v>1</v>
      </c>
    </row>
    <row r="1947" spans="1:37"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108772.84237060546</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37768.348045349121</v>
      </c>
      <c r="G1947" t="s">
        <v>719</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213"/>
        <v>1</v>
      </c>
      <c r="Q1947">
        <f t="shared" si="214"/>
        <v>1</v>
      </c>
      <c r="R1947" t="b">
        <f t="shared" ca="1" si="215"/>
        <v>1</v>
      </c>
      <c r="T1947" t="b">
        <f t="shared" ca="1" si="21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19"/>
        <v>1</v>
      </c>
      <c r="AJ1947">
        <f t="shared" si="217"/>
        <v>1</v>
      </c>
      <c r="AK1947">
        <f t="shared" si="218"/>
        <v>1</v>
      </c>
    </row>
    <row r="1948" spans="1:37"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108772.84237060546</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37768.348045349121</v>
      </c>
      <c r="G1948" t="s">
        <v>719</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213"/>
        <v>1</v>
      </c>
      <c r="Q1948">
        <f t="shared" si="214"/>
        <v>1</v>
      </c>
      <c r="R1948" t="b">
        <f t="shared" ca="1" si="215"/>
        <v>1</v>
      </c>
      <c r="T1948" t="b">
        <f t="shared" ca="1" si="21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19"/>
        <v>1</v>
      </c>
      <c r="AJ1948">
        <f t="shared" si="217"/>
        <v>1</v>
      </c>
      <c r="AK1948">
        <f t="shared" si="218"/>
        <v>1</v>
      </c>
    </row>
    <row r="1949" spans="1:37"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108772.84237060546</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37768.348045349121</v>
      </c>
      <c r="G1949" t="s">
        <v>719</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213"/>
        <v>1</v>
      </c>
      <c r="Q1949">
        <f t="shared" si="214"/>
        <v>1</v>
      </c>
      <c r="R1949" t="b">
        <f t="shared" ca="1" si="215"/>
        <v>1</v>
      </c>
      <c r="T1949" t="b">
        <f t="shared" ca="1" si="21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19"/>
        <v>1</v>
      </c>
      <c r="AJ1949">
        <f t="shared" si="217"/>
        <v>1</v>
      </c>
      <c r="AK1949">
        <f t="shared" si="218"/>
        <v>1</v>
      </c>
    </row>
    <row r="1950" spans="1:37"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108772.84237060546</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37768.348045349121</v>
      </c>
      <c r="G1950" t="s">
        <v>719</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213"/>
        <v>91</v>
      </c>
      <c r="Q1950">
        <f t="shared" si="214"/>
        <v>91</v>
      </c>
      <c r="R1950" t="b">
        <f t="shared" ca="1" si="215"/>
        <v>1</v>
      </c>
      <c r="T1950" t="b">
        <f t="shared" ca="1" si="21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19"/>
        <v>1</v>
      </c>
      <c r="AJ1950">
        <f t="shared" si="217"/>
        <v>1</v>
      </c>
      <c r="AK1950">
        <f t="shared" si="218"/>
        <v>1</v>
      </c>
    </row>
    <row r="1951" spans="1:37"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108772.84237060546</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37768.348045349121</v>
      </c>
      <c r="G1951" t="s">
        <v>719</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213"/>
        <v>21</v>
      </c>
      <c r="Q1951">
        <f t="shared" si="214"/>
        <v>21</v>
      </c>
      <c r="R1951" t="b">
        <f t="shared" ca="1" si="215"/>
        <v>1</v>
      </c>
      <c r="T1951" t="b">
        <f t="shared" ca="1" si="21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19"/>
        <v>1</v>
      </c>
      <c r="AJ1951">
        <f t="shared" si="217"/>
        <v>1</v>
      </c>
      <c r="AK1951">
        <f t="shared" si="218"/>
        <v>1</v>
      </c>
    </row>
    <row r="1952" spans="1:37"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108772.84237060546</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40600.974148750305</v>
      </c>
      <c r="G1952" t="s">
        <v>719</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213"/>
        <v>2</v>
      </c>
      <c r="Q1952">
        <f t="shared" si="214"/>
        <v>2</v>
      </c>
      <c r="R1952" t="b">
        <f t="shared" ca="1" si="215"/>
        <v>1</v>
      </c>
      <c r="T1952" t="b">
        <f t="shared" ca="1" si="21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19"/>
        <v>0.5</v>
      </c>
      <c r="AJ1952">
        <f t="shared" si="217"/>
        <v>0.54666666600000002</v>
      </c>
      <c r="AK1952">
        <f t="shared" si="218"/>
        <v>1</v>
      </c>
    </row>
    <row r="1953" spans="1:37"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108772.84237060546</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40600.974148750305</v>
      </c>
      <c r="G1953" t="s">
        <v>719</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213"/>
        <v>2</v>
      </c>
      <c r="Q1953">
        <f t="shared" si="214"/>
        <v>2</v>
      </c>
      <c r="R1953" t="b">
        <f t="shared" ca="1" si="215"/>
        <v>1</v>
      </c>
      <c r="T1953" t="b">
        <f t="shared" ca="1" si="21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19"/>
        <v>0.5</v>
      </c>
      <c r="AJ1953">
        <f t="shared" si="217"/>
        <v>0.54666666600000002</v>
      </c>
      <c r="AK1953">
        <f t="shared" si="218"/>
        <v>1</v>
      </c>
    </row>
    <row r="1954" spans="1:37"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108772.84237060546</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40600.974148750305</v>
      </c>
      <c r="G1954" t="s">
        <v>719</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213"/>
        <v>2</v>
      </c>
      <c r="Q1954">
        <f t="shared" si="214"/>
        <v>2</v>
      </c>
      <c r="R1954" t="b">
        <f t="shared" ca="1" si="215"/>
        <v>1</v>
      </c>
      <c r="T1954" t="b">
        <f t="shared" ca="1" si="21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19"/>
        <v>0.5</v>
      </c>
      <c r="AJ1954">
        <f t="shared" si="217"/>
        <v>0.54666666600000002</v>
      </c>
      <c r="AK1954">
        <f t="shared" si="218"/>
        <v>1</v>
      </c>
    </row>
    <row r="1955" spans="1:37"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108772.84237060546</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40600.974148750305</v>
      </c>
      <c r="G1955" t="s">
        <v>719</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213"/>
        <v>2</v>
      </c>
      <c r="Q1955">
        <f t="shared" si="214"/>
        <v>2</v>
      </c>
      <c r="R1955" t="b">
        <f t="shared" ca="1" si="215"/>
        <v>1</v>
      </c>
      <c r="T1955" t="b">
        <f t="shared" ca="1" si="21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19"/>
        <v>0.5</v>
      </c>
      <c r="AJ1955">
        <f t="shared" si="217"/>
        <v>0.54666666600000002</v>
      </c>
      <c r="AK1955">
        <f t="shared" si="218"/>
        <v>1</v>
      </c>
    </row>
    <row r="1956" spans="1:37"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108772.84237060546</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40600.974148750305</v>
      </c>
      <c r="G1956" t="s">
        <v>719</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213"/>
        <v>11</v>
      </c>
      <c r="Q1956">
        <f t="shared" si="214"/>
        <v>11</v>
      </c>
      <c r="R1956" t="b">
        <f t="shared" ca="1" si="215"/>
        <v>1</v>
      </c>
      <c r="T1956" t="b">
        <f t="shared" ca="1" si="21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19"/>
        <v>0.5</v>
      </c>
      <c r="AJ1956">
        <f t="shared" si="217"/>
        <v>0.54666666600000002</v>
      </c>
      <c r="AK1956">
        <f t="shared" si="218"/>
        <v>1</v>
      </c>
    </row>
    <row r="1957" spans="1:37"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126901.64943237304</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40600.974148750305</v>
      </c>
      <c r="G1957" t="s">
        <v>719</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213"/>
        <v>2</v>
      </c>
      <c r="Q1957">
        <f t="shared" si="214"/>
        <v>2</v>
      </c>
      <c r="R1957" t="b">
        <f t="shared" ca="1" si="215"/>
        <v>1</v>
      </c>
      <c r="T1957" t="b">
        <f t="shared" ca="1" si="21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19"/>
        <v>0.5</v>
      </c>
      <c r="AJ1957">
        <f t="shared" si="217"/>
        <v>0.54666666600000002</v>
      </c>
      <c r="AK1957">
        <f t="shared" si="218"/>
        <v>1</v>
      </c>
    </row>
    <row r="1958" spans="1:37"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126901.64943237304</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40600.974148750305</v>
      </c>
      <c r="G1958" t="s">
        <v>719</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213"/>
        <v>2</v>
      </c>
      <c r="Q1958">
        <f t="shared" si="214"/>
        <v>2</v>
      </c>
      <c r="R1958" t="b">
        <f t="shared" ca="1" si="215"/>
        <v>1</v>
      </c>
      <c r="T1958" t="b">
        <f t="shared" ca="1" si="21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19"/>
        <v>0.5</v>
      </c>
      <c r="AJ1958">
        <f t="shared" si="217"/>
        <v>0.54666666600000002</v>
      </c>
      <c r="AK1958">
        <f t="shared" si="218"/>
        <v>1</v>
      </c>
    </row>
    <row r="1959" spans="1:37"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126901.64943237304</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40600.974148750305</v>
      </c>
      <c r="G1959" t="s">
        <v>719</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213"/>
        <v>2</v>
      </c>
      <c r="Q1959">
        <f t="shared" si="214"/>
        <v>2</v>
      </c>
      <c r="R1959" t="b">
        <f t="shared" ca="1" si="215"/>
        <v>1</v>
      </c>
      <c r="T1959" t="b">
        <f t="shared" ca="1" si="21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19"/>
        <v>0.5</v>
      </c>
      <c r="AJ1959">
        <f t="shared" si="217"/>
        <v>0.54666666600000002</v>
      </c>
      <c r="AK1959">
        <f t="shared" si="218"/>
        <v>1</v>
      </c>
    </row>
    <row r="1960" spans="1:37"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126901.64943237304</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40600.974148750305</v>
      </c>
      <c r="G1960" t="s">
        <v>719</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213"/>
        <v>92</v>
      </c>
      <c r="Q1960">
        <f t="shared" si="214"/>
        <v>92</v>
      </c>
      <c r="R1960" t="b">
        <f t="shared" ca="1" si="215"/>
        <v>1</v>
      </c>
      <c r="T1960" t="b">
        <f t="shared" ca="1" si="21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19"/>
        <v>0.5</v>
      </c>
      <c r="AJ1960">
        <f t="shared" si="217"/>
        <v>0.54666666600000002</v>
      </c>
      <c r="AK1960">
        <f t="shared" si="218"/>
        <v>1</v>
      </c>
    </row>
    <row r="1961" spans="1:37"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126901.64943237304</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40600.974148750305</v>
      </c>
      <c r="G1961" t="s">
        <v>719</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213"/>
        <v>22</v>
      </c>
      <c r="Q1961">
        <f t="shared" si="214"/>
        <v>22</v>
      </c>
      <c r="R1961" t="b">
        <f t="shared" ca="1" si="215"/>
        <v>1</v>
      </c>
      <c r="T1961" t="b">
        <f t="shared" ca="1" si="21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19"/>
        <v>0.5</v>
      </c>
      <c r="AJ1961">
        <f t="shared" si="217"/>
        <v>1</v>
      </c>
      <c r="AK1961">
        <f t="shared" si="218"/>
        <v>2</v>
      </c>
    </row>
    <row r="1962" spans="1:37"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126901.64943237304</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43433.600252151489</v>
      </c>
      <c r="G1962" t="s">
        <v>719</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213"/>
        <v>3</v>
      </c>
      <c r="Q1962">
        <f t="shared" si="214"/>
        <v>3</v>
      </c>
      <c r="R1962" t="b">
        <f t="shared" ca="1" si="215"/>
        <v>1</v>
      </c>
      <c r="T1962" t="b">
        <f t="shared" ca="1" si="21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19"/>
        <v>0.33333333333333331</v>
      </c>
      <c r="AJ1962">
        <f t="shared" si="217"/>
        <v>0.395555555</v>
      </c>
      <c r="AK1962">
        <f t="shared" si="218"/>
        <v>1</v>
      </c>
    </row>
    <row r="1963" spans="1:37"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126901.64943237304</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43433.600252151489</v>
      </c>
      <c r="G1963" t="s">
        <v>719</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213"/>
        <v>3</v>
      </c>
      <c r="Q1963">
        <f t="shared" si="214"/>
        <v>3</v>
      </c>
      <c r="R1963" t="b">
        <f t="shared" ca="1" si="215"/>
        <v>1</v>
      </c>
      <c r="T1963" t="b">
        <f t="shared" ca="1" si="21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19"/>
        <v>0.33333333333333331</v>
      </c>
      <c r="AJ1963">
        <f t="shared" si="217"/>
        <v>0.395555555</v>
      </c>
      <c r="AK1963">
        <f t="shared" si="218"/>
        <v>1</v>
      </c>
    </row>
    <row r="1964" spans="1:37"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126901.64943237304</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43433.600252151489</v>
      </c>
      <c r="G1964" t="s">
        <v>719</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213"/>
        <v>3</v>
      </c>
      <c r="Q1964">
        <f t="shared" si="214"/>
        <v>3</v>
      </c>
      <c r="R1964" t="b">
        <f t="shared" ca="1" si="215"/>
        <v>1</v>
      </c>
      <c r="T1964" t="b">
        <f t="shared" ca="1" si="21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19"/>
        <v>0.33333333333333331</v>
      </c>
      <c r="AJ1964">
        <f t="shared" si="217"/>
        <v>0.395555555</v>
      </c>
      <c r="AK1964">
        <f t="shared" si="218"/>
        <v>1</v>
      </c>
    </row>
    <row r="1965" spans="1:37"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126901.64943237304</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43433.600252151489</v>
      </c>
      <c r="G1965" t="s">
        <v>719</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213"/>
        <v>3</v>
      </c>
      <c r="Q1965">
        <f t="shared" si="214"/>
        <v>3</v>
      </c>
      <c r="R1965" t="b">
        <f t="shared" ca="1" si="215"/>
        <v>1</v>
      </c>
      <c r="T1965" t="b">
        <f t="shared" ca="1" si="21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19"/>
        <v>0.33333333333333331</v>
      </c>
      <c r="AJ1965">
        <f t="shared" si="217"/>
        <v>0.395555555</v>
      </c>
      <c r="AK1965">
        <f t="shared" si="218"/>
        <v>1</v>
      </c>
    </row>
    <row r="1966" spans="1:37"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126901.64943237304</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43433.600252151489</v>
      </c>
      <c r="G1966" t="s">
        <v>719</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213"/>
        <v>11</v>
      </c>
      <c r="Q1966">
        <f t="shared" si="214"/>
        <v>11</v>
      </c>
      <c r="R1966" t="b">
        <f t="shared" ca="1" si="215"/>
        <v>1</v>
      </c>
      <c r="T1966" t="b">
        <f t="shared" ca="1" si="21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19"/>
        <v>0.33333333333333331</v>
      </c>
      <c r="AJ1966">
        <f t="shared" si="217"/>
        <v>0.395555555</v>
      </c>
      <c r="AK1966">
        <f t="shared" si="218"/>
        <v>1</v>
      </c>
    </row>
    <row r="1967" spans="1:37"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145030.45649414064</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43433.600252151489</v>
      </c>
      <c r="G1967" t="s">
        <v>719</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213"/>
        <v>3</v>
      </c>
      <c r="Q1967">
        <f t="shared" si="214"/>
        <v>3</v>
      </c>
      <c r="R1967" t="b">
        <f t="shared" ca="1" si="215"/>
        <v>1</v>
      </c>
      <c r="T1967" t="b">
        <f t="shared" ca="1" si="21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19"/>
        <v>0.33333333333333331</v>
      </c>
      <c r="AJ1967">
        <f t="shared" si="217"/>
        <v>0.395555555</v>
      </c>
      <c r="AK1967">
        <f t="shared" si="218"/>
        <v>1</v>
      </c>
    </row>
    <row r="1968" spans="1:37"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145030.45649414064</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43433.600252151489</v>
      </c>
      <c r="G1968" t="s">
        <v>719</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213"/>
        <v>3</v>
      </c>
      <c r="Q1968">
        <f t="shared" si="214"/>
        <v>3</v>
      </c>
      <c r="R1968" t="b">
        <f t="shared" ca="1" si="215"/>
        <v>1</v>
      </c>
      <c r="T1968" t="b">
        <f t="shared" ca="1" si="21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19"/>
        <v>0.33333333333333331</v>
      </c>
      <c r="AJ1968">
        <f t="shared" si="217"/>
        <v>0.395555555</v>
      </c>
      <c r="AK1968">
        <f t="shared" si="218"/>
        <v>1</v>
      </c>
    </row>
    <row r="1969" spans="1:37"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145030.45649414064</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43433.600252151489</v>
      </c>
      <c r="G1969" t="s">
        <v>719</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213"/>
        <v>3</v>
      </c>
      <c r="Q1969">
        <f t="shared" si="214"/>
        <v>3</v>
      </c>
      <c r="R1969" t="b">
        <f t="shared" ca="1" si="215"/>
        <v>1</v>
      </c>
      <c r="T1969" t="b">
        <f t="shared" ca="1" si="21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19"/>
        <v>0.33333333333333331</v>
      </c>
      <c r="AJ1969">
        <f t="shared" si="217"/>
        <v>0.395555555</v>
      </c>
      <c r="AK1969">
        <f t="shared" si="218"/>
        <v>1</v>
      </c>
    </row>
    <row r="1970" spans="1:37"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145030.45649414064</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43433.600252151489</v>
      </c>
      <c r="G1970" t="s">
        <v>719</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213"/>
        <v>93</v>
      </c>
      <c r="Q1970">
        <f t="shared" si="214"/>
        <v>93</v>
      </c>
      <c r="R1970" t="b">
        <f t="shared" ca="1" si="215"/>
        <v>1</v>
      </c>
      <c r="T1970" t="b">
        <f t="shared" ca="1" si="21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19"/>
        <v>0.33333333333333331</v>
      </c>
      <c r="AJ1970">
        <f t="shared" si="217"/>
        <v>0.395555555</v>
      </c>
      <c r="AK1970">
        <f t="shared" si="218"/>
        <v>1</v>
      </c>
    </row>
    <row r="1971" spans="1:37"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145030.45649414064</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43433.600252151489</v>
      </c>
      <c r="G1971" t="s">
        <v>719</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213"/>
        <v>23</v>
      </c>
      <c r="Q1971">
        <f t="shared" si="214"/>
        <v>23</v>
      </c>
      <c r="R1971" t="b">
        <f t="shared" ca="1" si="215"/>
        <v>1</v>
      </c>
      <c r="T1971" t="b">
        <f t="shared" ca="1" si="21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19"/>
        <v>0.33333333333333331</v>
      </c>
      <c r="AJ1971">
        <f t="shared" si="217"/>
        <v>1</v>
      </c>
      <c r="AK1971">
        <f t="shared" si="218"/>
        <v>3</v>
      </c>
    </row>
    <row r="1972" spans="1:37"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145030.45649414064</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46266.226355552673</v>
      </c>
      <c r="G1972" t="s">
        <v>719</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213"/>
        <v>4</v>
      </c>
      <c r="Q1972">
        <f t="shared" si="214"/>
        <v>4</v>
      </c>
      <c r="R1972" t="b">
        <f t="shared" ca="1" si="215"/>
        <v>1</v>
      </c>
      <c r="T1972" t="b">
        <f t="shared" ca="1" si="21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19"/>
        <v>0.25</v>
      </c>
      <c r="AJ1972">
        <f t="shared" si="217"/>
        <v>0.32</v>
      </c>
      <c r="AK1972">
        <f t="shared" si="218"/>
        <v>1</v>
      </c>
    </row>
    <row r="1973" spans="1:37"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145030.45649414064</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46266.226355552673</v>
      </c>
      <c r="G1973" t="s">
        <v>719</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213"/>
        <v>4</v>
      </c>
      <c r="Q1973">
        <f t="shared" si="214"/>
        <v>4</v>
      </c>
      <c r="R1973" t="b">
        <f t="shared" ca="1" si="215"/>
        <v>1</v>
      </c>
      <c r="T1973" t="b">
        <f t="shared" ca="1" si="21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19"/>
        <v>0.25</v>
      </c>
      <c r="AJ1973">
        <f t="shared" si="217"/>
        <v>0.32</v>
      </c>
      <c r="AK1973">
        <f t="shared" si="218"/>
        <v>1</v>
      </c>
    </row>
    <row r="1974" spans="1:37"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145030.45649414064</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46266.226355552673</v>
      </c>
      <c r="G1974" t="s">
        <v>719</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213"/>
        <v>4</v>
      </c>
      <c r="Q1974">
        <f t="shared" si="214"/>
        <v>4</v>
      </c>
      <c r="R1974" t="b">
        <f t="shared" ca="1" si="215"/>
        <v>1</v>
      </c>
      <c r="T1974" t="b">
        <f t="shared" ca="1" si="21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19"/>
        <v>0.25</v>
      </c>
      <c r="AJ1974">
        <f t="shared" si="217"/>
        <v>0.32</v>
      </c>
      <c r="AK1974">
        <f t="shared" si="218"/>
        <v>1</v>
      </c>
    </row>
    <row r="1975" spans="1:37"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145030.45649414064</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46266.226355552673</v>
      </c>
      <c r="G1975" t="s">
        <v>719</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213"/>
        <v>4</v>
      </c>
      <c r="Q1975">
        <f t="shared" si="214"/>
        <v>4</v>
      </c>
      <c r="R1975" t="b">
        <f t="shared" ca="1" si="215"/>
        <v>1</v>
      </c>
      <c r="T1975" t="b">
        <f t="shared" ca="1" si="21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19"/>
        <v>0.25</v>
      </c>
      <c r="AJ1975">
        <f t="shared" si="217"/>
        <v>0.32</v>
      </c>
      <c r="AK1975">
        <f t="shared" si="218"/>
        <v>1</v>
      </c>
    </row>
    <row r="1976" spans="1:37"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145030.45649414064</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46266.226355552673</v>
      </c>
      <c r="G1976" t="s">
        <v>719</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213"/>
        <v>11</v>
      </c>
      <c r="Q1976">
        <f t="shared" si="214"/>
        <v>11</v>
      </c>
      <c r="R1976" t="b">
        <f t="shared" ca="1" si="215"/>
        <v>1</v>
      </c>
      <c r="T1976" t="b">
        <f t="shared" ca="1" si="21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19"/>
        <v>0.25</v>
      </c>
      <c r="AJ1976">
        <f t="shared" si="217"/>
        <v>0.32</v>
      </c>
      <c r="AK1976">
        <f t="shared" si="218"/>
        <v>1</v>
      </c>
    </row>
    <row r="1977" spans="1:37"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163159.2635559082</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46266.226355552673</v>
      </c>
      <c r="G1977" t="s">
        <v>719</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213"/>
        <v>4</v>
      </c>
      <c r="Q1977">
        <f t="shared" si="214"/>
        <v>4</v>
      </c>
      <c r="R1977" t="b">
        <f t="shared" ca="1" si="215"/>
        <v>1</v>
      </c>
      <c r="T1977" t="b">
        <f t="shared" ca="1" si="21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19"/>
        <v>0.25</v>
      </c>
      <c r="AJ1977">
        <f t="shared" si="217"/>
        <v>0.32</v>
      </c>
      <c r="AK1977">
        <f t="shared" si="218"/>
        <v>1</v>
      </c>
    </row>
    <row r="1978" spans="1:37"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163159.2635559082</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46266.226355552673</v>
      </c>
      <c r="G1978" t="s">
        <v>719</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213"/>
        <v>4</v>
      </c>
      <c r="Q1978">
        <f t="shared" si="214"/>
        <v>4</v>
      </c>
      <c r="R1978" t="b">
        <f t="shared" ca="1" si="215"/>
        <v>1</v>
      </c>
      <c r="T1978" t="b">
        <f t="shared" ca="1" si="21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19"/>
        <v>0.25</v>
      </c>
      <c r="AJ1978">
        <f t="shared" si="217"/>
        <v>0.32</v>
      </c>
      <c r="AK1978">
        <f t="shared" si="218"/>
        <v>1</v>
      </c>
    </row>
    <row r="1979" spans="1:37"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163159.2635559082</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46266.226355552673</v>
      </c>
      <c r="G1979" t="s">
        <v>719</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213"/>
        <v>4</v>
      </c>
      <c r="Q1979">
        <f t="shared" si="214"/>
        <v>4</v>
      </c>
      <c r="R1979" t="b">
        <f t="shared" ca="1" si="215"/>
        <v>1</v>
      </c>
      <c r="T1979" t="b">
        <f t="shared" ca="1" si="21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19"/>
        <v>0.25</v>
      </c>
      <c r="AJ1979">
        <f t="shared" si="217"/>
        <v>0.32</v>
      </c>
      <c r="AK1979">
        <f t="shared" si="218"/>
        <v>1</v>
      </c>
    </row>
    <row r="1980" spans="1:37"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163159.2635559082</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46266.226355552673</v>
      </c>
      <c r="G1980" t="s">
        <v>719</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213"/>
        <v>94</v>
      </c>
      <c r="Q1980">
        <f t="shared" si="214"/>
        <v>94</v>
      </c>
      <c r="R1980" t="b">
        <f t="shared" ca="1" si="215"/>
        <v>1</v>
      </c>
      <c r="T1980" t="b">
        <f t="shared" ca="1" si="21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19"/>
        <v>0.25</v>
      </c>
      <c r="AJ1980">
        <f t="shared" si="217"/>
        <v>0.32</v>
      </c>
      <c r="AK1980">
        <f t="shared" si="218"/>
        <v>1</v>
      </c>
    </row>
    <row r="1981" spans="1:37"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163159.2635559082</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46266.226355552673</v>
      </c>
      <c r="G1981" t="s">
        <v>719</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213"/>
        <v>24</v>
      </c>
      <c r="Q1981">
        <f t="shared" si="214"/>
        <v>24</v>
      </c>
      <c r="R1981" t="b">
        <f t="shared" ca="1" si="215"/>
        <v>1</v>
      </c>
      <c r="T1981" t="b">
        <f t="shared" ca="1" si="21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19"/>
        <v>0.25</v>
      </c>
      <c r="AJ1981">
        <f t="shared" si="217"/>
        <v>1</v>
      </c>
      <c r="AK1981">
        <f t="shared" si="218"/>
        <v>4</v>
      </c>
    </row>
    <row r="1982" spans="1:37"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163159.2635559082</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49098.852458953857</v>
      </c>
      <c r="G1982" t="s">
        <v>719</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213"/>
        <v>5</v>
      </c>
      <c r="Q1982">
        <f t="shared" si="214"/>
        <v>5</v>
      </c>
      <c r="R1982" t="b">
        <f t="shared" ca="1" si="215"/>
        <v>1</v>
      </c>
      <c r="T1982" t="b">
        <f t="shared" ca="1" si="21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19"/>
        <v>0.2</v>
      </c>
      <c r="AJ1982">
        <f t="shared" si="217"/>
        <v>0.27466666000000001</v>
      </c>
      <c r="AK1982">
        <f t="shared" si="218"/>
        <v>1</v>
      </c>
    </row>
    <row r="1983" spans="1:37"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163159.2635559082</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49098.852458953857</v>
      </c>
      <c r="G1983" t="s">
        <v>719</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213"/>
        <v>5</v>
      </c>
      <c r="Q1983">
        <f t="shared" si="214"/>
        <v>5</v>
      </c>
      <c r="R1983" t="b">
        <f t="shared" ca="1" si="215"/>
        <v>1</v>
      </c>
      <c r="T1983" t="b">
        <f t="shared" ca="1" si="21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19"/>
        <v>0.2</v>
      </c>
      <c r="AJ1983">
        <f t="shared" si="217"/>
        <v>0.27466666000000001</v>
      </c>
      <c r="AK1983">
        <f t="shared" si="218"/>
        <v>1</v>
      </c>
    </row>
    <row r="1984" spans="1:37"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163159.2635559082</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49098.852458953857</v>
      </c>
      <c r="G1984" t="s">
        <v>719</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213"/>
        <v>5</v>
      </c>
      <c r="Q1984">
        <f t="shared" si="214"/>
        <v>5</v>
      </c>
      <c r="R1984" t="b">
        <f t="shared" ca="1" si="215"/>
        <v>1</v>
      </c>
      <c r="T1984" t="b">
        <f t="shared" ca="1" si="21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19"/>
        <v>0.2</v>
      </c>
      <c r="AJ1984">
        <f t="shared" si="217"/>
        <v>0.27466666000000001</v>
      </c>
      <c r="AK1984">
        <f t="shared" si="218"/>
        <v>1</v>
      </c>
    </row>
    <row r="1985" spans="1:37"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163159.2635559082</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49098.852458953857</v>
      </c>
      <c r="G1985" t="s">
        <v>719</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213"/>
        <v>5</v>
      </c>
      <c r="Q1985">
        <f t="shared" si="214"/>
        <v>5</v>
      </c>
      <c r="R1985" t="b">
        <f t="shared" ca="1" si="215"/>
        <v>1</v>
      </c>
      <c r="T1985" t="b">
        <f t="shared" ca="1" si="21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19"/>
        <v>0.2</v>
      </c>
      <c r="AJ1985">
        <f t="shared" si="217"/>
        <v>0.27466666000000001</v>
      </c>
      <c r="AK1985">
        <f t="shared" si="218"/>
        <v>1</v>
      </c>
    </row>
    <row r="1986" spans="1:37"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163159.2635559082</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49098.852458953857</v>
      </c>
      <c r="G1986" t="s">
        <v>719</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213"/>
        <v>11</v>
      </c>
      <c r="Q1986">
        <f t="shared" si="214"/>
        <v>11</v>
      </c>
      <c r="R1986" t="b">
        <f t="shared" ca="1" si="215"/>
        <v>1</v>
      </c>
      <c r="T1986" t="b">
        <f t="shared" ca="1" si="21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19"/>
        <v>0.2</v>
      </c>
      <c r="AJ1986">
        <f t="shared" si="217"/>
        <v>0.27466666000000001</v>
      </c>
      <c r="AK1986">
        <f t="shared" si="218"/>
        <v>1</v>
      </c>
    </row>
    <row r="1987" spans="1:37"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181288.07061767578</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49098.852458953857</v>
      </c>
      <c r="G1987" t="s">
        <v>719</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220">IF(B1987=0,0,
  IF(AND(L1987=FALSE,A1987&lt;&gt;0,MOD(A1987,7)=0),21,
  IF(MOD(B1987,10)=0,INT(B1987/10)-1+21,
  IF(MOD(B1987,10)=5,11,
  IF(MOD(B1987,10)=9,INT(B1987/10)+91,
  INT(B1987/10+1))))))</f>
        <v>5</v>
      </c>
      <c r="Q1987">
        <f t="shared" ref="Q1987:Q2050" si="221">IF(ISBLANK(P1987),O1987,P1987)</f>
        <v>5</v>
      </c>
      <c r="R1987" t="b">
        <f t="shared" ref="R1987:R2050" ca="1" si="222">IF(OR(B1987=0,OFFSET(B1987,1,0)=0),FALSE,
IF(AND(L1987,B1987&lt;OFFSET(B1987,1,0)),TRUE,
IF(AND(OFFSET(O1987,1,0)&gt;=21,OFFSET(O1987,1,0)&lt;=25),TRUE,FALSE)))</f>
        <v>1</v>
      </c>
      <c r="T1987" t="b">
        <f t="shared" ref="T1987:T2050" ca="1" si="223">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19"/>
        <v>0.2</v>
      </c>
      <c r="AJ1987">
        <f t="shared" ref="AJ1987:AJ2050" si="224">IF(B1987=0,0,
IF(MOD(B1987,10)=0,1,
IF(INT((B1987-1)/10)+1=1,1,
IF(INT((B1987-1)/10)+1=2,0.546666666,
IF(INT((B1987-1)/10)+1=3,0.395555555,
IF(INT((B1987-1)/10)+1=4,0.32,
IF(INT((B1987-1)/10)+1=5,0.27466666,
"이상")))))))</f>
        <v>0.27466666000000001</v>
      </c>
      <c r="AK1987">
        <f t="shared" ref="AK1987:AK2050" si="225">IF(B1987=0,0,
IF(B1987=20,2,
IF(B1987=30,3,
IF(B1987=40,4,
1))))</f>
        <v>1</v>
      </c>
    </row>
    <row r="1988" spans="1:37"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181288.07061767578</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49098.852458953857</v>
      </c>
      <c r="G1988" t="s">
        <v>719</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220"/>
        <v>5</v>
      </c>
      <c r="Q1988">
        <f t="shared" si="221"/>
        <v>5</v>
      </c>
      <c r="R1988" t="b">
        <f t="shared" ca="1" si="222"/>
        <v>1</v>
      </c>
      <c r="T1988" t="b">
        <f t="shared" ca="1" si="223"/>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6">IF(B1988=0,0,1/(INT((B1988-1)/10)+1))</f>
        <v>0.2</v>
      </c>
      <c r="AJ1988">
        <f t="shared" si="224"/>
        <v>0.27466666000000001</v>
      </c>
      <c r="AK1988">
        <f t="shared" si="225"/>
        <v>1</v>
      </c>
    </row>
    <row r="1989" spans="1:37"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181288.07061767578</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49098.852458953857</v>
      </c>
      <c r="G1989" t="s">
        <v>719</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220"/>
        <v>5</v>
      </c>
      <c r="Q1989">
        <f t="shared" si="221"/>
        <v>5</v>
      </c>
      <c r="R1989" t="b">
        <f t="shared" ca="1" si="222"/>
        <v>1</v>
      </c>
      <c r="T1989" t="b">
        <f t="shared" ca="1" si="223"/>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6"/>
        <v>0.2</v>
      </c>
      <c r="AJ1989">
        <f t="shared" si="224"/>
        <v>0.27466666000000001</v>
      </c>
      <c r="AK1989">
        <f t="shared" si="225"/>
        <v>1</v>
      </c>
    </row>
    <row r="1990" spans="1:37"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181288.07061767578</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49098.852458953857</v>
      </c>
      <c r="G1990" t="s">
        <v>719</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220"/>
        <v>95</v>
      </c>
      <c r="Q1990">
        <f t="shared" si="221"/>
        <v>95</v>
      </c>
      <c r="R1990" t="b">
        <f t="shared" ca="1" si="222"/>
        <v>1</v>
      </c>
      <c r="T1990" t="b">
        <f t="shared" ca="1" si="223"/>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6"/>
        <v>0.2</v>
      </c>
      <c r="AJ1990">
        <f t="shared" si="224"/>
        <v>0.27466666000000001</v>
      </c>
      <c r="AK1990">
        <f t="shared" si="225"/>
        <v>1</v>
      </c>
    </row>
    <row r="1991" spans="1:37"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235674.49180297853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49098.852458953857</v>
      </c>
      <c r="G1991" t="s">
        <v>719</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220"/>
        <v>25</v>
      </c>
      <c r="Q1991">
        <f t="shared" si="221"/>
        <v>25</v>
      </c>
      <c r="R1991" t="b">
        <f t="shared" ca="1" si="222"/>
        <v>0</v>
      </c>
      <c r="T1991" t="b">
        <f t="shared" ca="1" si="223"/>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6"/>
        <v>0.2</v>
      </c>
      <c r="AJ1991">
        <f t="shared" si="224"/>
        <v>1</v>
      </c>
      <c r="AK1991">
        <f t="shared" si="225"/>
        <v>1</v>
      </c>
    </row>
    <row r="1992" spans="1:37"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135966.05296325684</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56652.522068023674</v>
      </c>
      <c r="G1992" t="s">
        <v>719</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220"/>
        <v>1</v>
      </c>
      <c r="Q1992">
        <f t="shared" si="221"/>
        <v>1</v>
      </c>
      <c r="R1992" t="b">
        <f t="shared" ca="1" si="222"/>
        <v>1</v>
      </c>
      <c r="T1992" t="b">
        <f t="shared" ca="1" si="223"/>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6"/>
        <v>1</v>
      </c>
      <c r="AJ1992">
        <f t="shared" si="224"/>
        <v>1</v>
      </c>
      <c r="AK1992">
        <f t="shared" si="225"/>
        <v>1</v>
      </c>
    </row>
    <row r="1993" spans="1:37"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135966.05296325684</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56652.522068023674</v>
      </c>
      <c r="G1993" t="s">
        <v>719</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220"/>
        <v>1</v>
      </c>
      <c r="Q1993">
        <f t="shared" si="221"/>
        <v>1</v>
      </c>
      <c r="R1993" t="b">
        <f t="shared" ca="1" si="222"/>
        <v>1</v>
      </c>
      <c r="T1993" t="b">
        <f t="shared" ca="1" si="223"/>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6"/>
        <v>1</v>
      </c>
      <c r="AJ1993">
        <f t="shared" si="224"/>
        <v>1</v>
      </c>
      <c r="AK1993">
        <f t="shared" si="225"/>
        <v>1</v>
      </c>
    </row>
    <row r="1994" spans="1:37"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135966.05296325684</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56652.522068023674</v>
      </c>
      <c r="G1994" t="s">
        <v>719</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220"/>
        <v>1</v>
      </c>
      <c r="Q1994">
        <f t="shared" si="221"/>
        <v>1</v>
      </c>
      <c r="R1994" t="b">
        <f t="shared" ca="1" si="222"/>
        <v>1</v>
      </c>
      <c r="T1994" t="b">
        <f t="shared" ca="1" si="223"/>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6"/>
        <v>1</v>
      </c>
      <c r="AJ1994">
        <f t="shared" si="224"/>
        <v>1</v>
      </c>
      <c r="AK1994">
        <f t="shared" si="225"/>
        <v>1</v>
      </c>
    </row>
    <row r="1995" spans="1:37"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135966.05296325684</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56652.522068023674</v>
      </c>
      <c r="G1995" t="s">
        <v>719</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220"/>
        <v>1</v>
      </c>
      <c r="Q1995">
        <f t="shared" si="221"/>
        <v>1</v>
      </c>
      <c r="R1995" t="b">
        <f t="shared" ca="1" si="222"/>
        <v>1</v>
      </c>
      <c r="T1995" t="b">
        <f t="shared" ca="1" si="223"/>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6"/>
        <v>1</v>
      </c>
      <c r="AJ1995">
        <f t="shared" si="224"/>
        <v>1</v>
      </c>
      <c r="AK1995">
        <f t="shared" si="225"/>
        <v>1</v>
      </c>
    </row>
    <row r="1996" spans="1:37"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135966.05296325684</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56652.522068023674</v>
      </c>
      <c r="G1996" t="s">
        <v>719</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220"/>
        <v>11</v>
      </c>
      <c r="Q1996">
        <f t="shared" si="221"/>
        <v>11</v>
      </c>
      <c r="R1996" t="b">
        <f t="shared" ca="1" si="222"/>
        <v>1</v>
      </c>
      <c r="T1996" t="b">
        <f t="shared" ca="1" si="223"/>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6"/>
        <v>1</v>
      </c>
      <c r="AJ1996">
        <f t="shared" si="224"/>
        <v>1</v>
      </c>
      <c r="AK1996">
        <f t="shared" si="225"/>
        <v>1</v>
      </c>
    </row>
    <row r="1997" spans="1:37"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163159.2635559082</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56652.522068023674</v>
      </c>
      <c r="G1997" t="s">
        <v>719</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220"/>
        <v>1</v>
      </c>
      <c r="Q1997">
        <f t="shared" si="221"/>
        <v>1</v>
      </c>
      <c r="R1997" t="b">
        <f t="shared" ca="1" si="222"/>
        <v>1</v>
      </c>
      <c r="T1997" t="b">
        <f t="shared" ca="1" si="223"/>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6"/>
        <v>1</v>
      </c>
      <c r="AJ1997">
        <f t="shared" si="224"/>
        <v>1</v>
      </c>
      <c r="AK1997">
        <f t="shared" si="225"/>
        <v>1</v>
      </c>
    </row>
    <row r="1998" spans="1:37"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163159.2635559082</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56652.522068023674</v>
      </c>
      <c r="G1998" t="s">
        <v>719</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220"/>
        <v>1</v>
      </c>
      <c r="Q1998">
        <f t="shared" si="221"/>
        <v>1</v>
      </c>
      <c r="R1998" t="b">
        <f t="shared" ca="1" si="222"/>
        <v>1</v>
      </c>
      <c r="T1998" t="b">
        <f t="shared" ca="1" si="223"/>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6"/>
        <v>1</v>
      </c>
      <c r="AJ1998">
        <f t="shared" si="224"/>
        <v>1</v>
      </c>
      <c r="AK1998">
        <f t="shared" si="225"/>
        <v>1</v>
      </c>
    </row>
    <row r="1999" spans="1:37"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163159.2635559082</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56652.522068023674</v>
      </c>
      <c r="G1999" t="s">
        <v>719</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220"/>
        <v>1</v>
      </c>
      <c r="Q1999">
        <f t="shared" si="221"/>
        <v>1</v>
      </c>
      <c r="R1999" t="b">
        <f t="shared" ca="1" si="222"/>
        <v>1</v>
      </c>
      <c r="T1999" t="b">
        <f t="shared" ca="1" si="223"/>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6"/>
        <v>1</v>
      </c>
      <c r="AJ1999">
        <f t="shared" si="224"/>
        <v>1</v>
      </c>
      <c r="AK1999">
        <f t="shared" si="225"/>
        <v>1</v>
      </c>
    </row>
    <row r="2000" spans="1:37"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163159.2635559082</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56652.522068023674</v>
      </c>
      <c r="G2000" t="s">
        <v>719</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220"/>
        <v>91</v>
      </c>
      <c r="Q2000">
        <f t="shared" si="221"/>
        <v>91</v>
      </c>
      <c r="R2000" t="b">
        <f t="shared" ca="1" si="222"/>
        <v>1</v>
      </c>
      <c r="T2000" t="b">
        <f t="shared" ca="1" si="223"/>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6"/>
        <v>1</v>
      </c>
      <c r="AJ2000">
        <f t="shared" si="224"/>
        <v>1</v>
      </c>
      <c r="AK2000">
        <f t="shared" si="225"/>
        <v>1</v>
      </c>
    </row>
    <row r="2001" spans="1:37"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163159.2635559082</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56652.522068023674</v>
      </c>
      <c r="G2001" t="s">
        <v>719</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220"/>
        <v>21</v>
      </c>
      <c r="Q2001">
        <f t="shared" si="221"/>
        <v>21</v>
      </c>
      <c r="R2001" t="b">
        <f t="shared" ca="1" si="222"/>
        <v>1</v>
      </c>
      <c r="T2001" t="b">
        <f t="shared" ca="1" si="223"/>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6"/>
        <v>1</v>
      </c>
      <c r="AJ2001">
        <f t="shared" si="224"/>
        <v>1</v>
      </c>
      <c r="AK2001">
        <f t="shared" si="225"/>
        <v>1</v>
      </c>
    </row>
    <row r="2002" spans="1:37"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163159.2635559082</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60901.46122312545</v>
      </c>
      <c r="G2002" t="s">
        <v>719</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220"/>
        <v>2</v>
      </c>
      <c r="Q2002">
        <f t="shared" si="221"/>
        <v>2</v>
      </c>
      <c r="R2002" t="b">
        <f t="shared" ca="1" si="222"/>
        <v>1</v>
      </c>
      <c r="T2002" t="b">
        <f t="shared" ca="1" si="223"/>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6"/>
        <v>0.5</v>
      </c>
      <c r="AJ2002">
        <f t="shared" si="224"/>
        <v>0.54666666600000002</v>
      </c>
      <c r="AK2002">
        <f t="shared" si="225"/>
        <v>1</v>
      </c>
    </row>
    <row r="2003" spans="1:37"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163159.2635559082</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60901.46122312545</v>
      </c>
      <c r="G2003" t="s">
        <v>719</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220"/>
        <v>2</v>
      </c>
      <c r="Q2003">
        <f t="shared" si="221"/>
        <v>2</v>
      </c>
      <c r="R2003" t="b">
        <f t="shared" ca="1" si="222"/>
        <v>1</v>
      </c>
      <c r="T2003" t="b">
        <f t="shared" ca="1" si="223"/>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6"/>
        <v>0.5</v>
      </c>
      <c r="AJ2003">
        <f t="shared" si="224"/>
        <v>0.54666666600000002</v>
      </c>
      <c r="AK2003">
        <f t="shared" si="225"/>
        <v>1</v>
      </c>
    </row>
    <row r="2004" spans="1:37"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163159.2635559082</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60901.46122312545</v>
      </c>
      <c r="G2004" t="s">
        <v>719</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220"/>
        <v>2</v>
      </c>
      <c r="Q2004">
        <f t="shared" si="221"/>
        <v>2</v>
      </c>
      <c r="R2004" t="b">
        <f t="shared" ca="1" si="222"/>
        <v>1</v>
      </c>
      <c r="T2004" t="b">
        <f t="shared" ca="1" si="223"/>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6"/>
        <v>0.5</v>
      </c>
      <c r="AJ2004">
        <f t="shared" si="224"/>
        <v>0.54666666600000002</v>
      </c>
      <c r="AK2004">
        <f t="shared" si="225"/>
        <v>1</v>
      </c>
    </row>
    <row r="2005" spans="1:37"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163159.2635559082</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60901.46122312545</v>
      </c>
      <c r="G2005" t="s">
        <v>719</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220"/>
        <v>2</v>
      </c>
      <c r="Q2005">
        <f t="shared" si="221"/>
        <v>2</v>
      </c>
      <c r="R2005" t="b">
        <f t="shared" ca="1" si="222"/>
        <v>1</v>
      </c>
      <c r="T2005" t="b">
        <f t="shared" ca="1" si="223"/>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6"/>
        <v>0.5</v>
      </c>
      <c r="AJ2005">
        <f t="shared" si="224"/>
        <v>0.54666666600000002</v>
      </c>
      <c r="AK2005">
        <f t="shared" si="225"/>
        <v>1</v>
      </c>
    </row>
    <row r="2006" spans="1:37"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163159.2635559082</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60901.46122312545</v>
      </c>
      <c r="G2006" t="s">
        <v>719</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220"/>
        <v>11</v>
      </c>
      <c r="Q2006">
        <f t="shared" si="221"/>
        <v>11</v>
      </c>
      <c r="R2006" t="b">
        <f t="shared" ca="1" si="222"/>
        <v>1</v>
      </c>
      <c r="T2006" t="b">
        <f t="shared" ca="1" si="223"/>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6"/>
        <v>0.5</v>
      </c>
      <c r="AJ2006">
        <f t="shared" si="224"/>
        <v>0.54666666600000002</v>
      </c>
      <c r="AK2006">
        <f t="shared" si="225"/>
        <v>1</v>
      </c>
    </row>
    <row r="2007" spans="1:37"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190352.47414855956</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60901.46122312545</v>
      </c>
      <c r="G2007" t="s">
        <v>719</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220"/>
        <v>2</v>
      </c>
      <c r="Q2007">
        <f t="shared" si="221"/>
        <v>2</v>
      </c>
      <c r="R2007" t="b">
        <f t="shared" ca="1" si="222"/>
        <v>1</v>
      </c>
      <c r="T2007" t="b">
        <f t="shared" ca="1" si="223"/>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6"/>
        <v>0.5</v>
      </c>
      <c r="AJ2007">
        <f t="shared" si="224"/>
        <v>0.54666666600000002</v>
      </c>
      <c r="AK2007">
        <f t="shared" si="225"/>
        <v>1</v>
      </c>
    </row>
    <row r="2008" spans="1:37"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190352.47414855956</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60901.46122312545</v>
      </c>
      <c r="G2008" t="s">
        <v>719</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220"/>
        <v>2</v>
      </c>
      <c r="Q2008">
        <f t="shared" si="221"/>
        <v>2</v>
      </c>
      <c r="R2008" t="b">
        <f t="shared" ca="1" si="222"/>
        <v>1</v>
      </c>
      <c r="T2008" t="b">
        <f t="shared" ca="1" si="223"/>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6"/>
        <v>0.5</v>
      </c>
      <c r="AJ2008">
        <f t="shared" si="224"/>
        <v>0.54666666600000002</v>
      </c>
      <c r="AK2008">
        <f t="shared" si="225"/>
        <v>1</v>
      </c>
    </row>
    <row r="2009" spans="1:37"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190352.47414855956</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60901.46122312545</v>
      </c>
      <c r="G2009" t="s">
        <v>719</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220"/>
        <v>2</v>
      </c>
      <c r="Q2009">
        <f t="shared" si="221"/>
        <v>2</v>
      </c>
      <c r="R2009" t="b">
        <f t="shared" ca="1" si="222"/>
        <v>1</v>
      </c>
      <c r="T2009" t="b">
        <f t="shared" ca="1" si="223"/>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6"/>
        <v>0.5</v>
      </c>
      <c r="AJ2009">
        <f t="shared" si="224"/>
        <v>0.54666666600000002</v>
      </c>
      <c r="AK2009">
        <f t="shared" si="225"/>
        <v>1</v>
      </c>
    </row>
    <row r="2010" spans="1:37"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190352.47414855956</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60901.46122312545</v>
      </c>
      <c r="G2010" t="s">
        <v>719</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220"/>
        <v>92</v>
      </c>
      <c r="Q2010">
        <f t="shared" si="221"/>
        <v>92</v>
      </c>
      <c r="R2010" t="b">
        <f t="shared" ca="1" si="222"/>
        <v>1</v>
      </c>
      <c r="T2010" t="b">
        <f t="shared" ca="1" si="223"/>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6"/>
        <v>0.5</v>
      </c>
      <c r="AJ2010">
        <f t="shared" si="224"/>
        <v>0.54666666600000002</v>
      </c>
      <c r="AK2010">
        <f t="shared" si="225"/>
        <v>1</v>
      </c>
    </row>
    <row r="2011" spans="1:37"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190352.47414855956</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60901.46122312545</v>
      </c>
      <c r="G2011" t="s">
        <v>719</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220"/>
        <v>22</v>
      </c>
      <c r="Q2011">
        <f t="shared" si="221"/>
        <v>22</v>
      </c>
      <c r="R2011" t="b">
        <f t="shared" ca="1" si="222"/>
        <v>1</v>
      </c>
      <c r="T2011" t="b">
        <f t="shared" ca="1" si="223"/>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6"/>
        <v>0.5</v>
      </c>
      <c r="AJ2011">
        <f t="shared" si="224"/>
        <v>1</v>
      </c>
      <c r="AK2011">
        <f t="shared" si="225"/>
        <v>2</v>
      </c>
    </row>
    <row r="2012" spans="1:37"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190352.47414855956</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65150.400378227219</v>
      </c>
      <c r="G2012" t="s">
        <v>719</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220"/>
        <v>3</v>
      </c>
      <c r="Q2012">
        <f t="shared" si="221"/>
        <v>3</v>
      </c>
      <c r="R2012" t="b">
        <f t="shared" ca="1" si="222"/>
        <v>1</v>
      </c>
      <c r="T2012" t="b">
        <f t="shared" ca="1" si="223"/>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6"/>
        <v>0.33333333333333331</v>
      </c>
      <c r="AJ2012">
        <f t="shared" si="224"/>
        <v>0.395555555</v>
      </c>
      <c r="AK2012">
        <f t="shared" si="225"/>
        <v>1</v>
      </c>
    </row>
    <row r="2013" spans="1:37"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190352.47414855956</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65150.400378227219</v>
      </c>
      <c r="G2013" t="s">
        <v>719</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220"/>
        <v>3</v>
      </c>
      <c r="Q2013">
        <f t="shared" si="221"/>
        <v>3</v>
      </c>
      <c r="R2013" t="b">
        <f t="shared" ca="1" si="222"/>
        <v>1</v>
      </c>
      <c r="T2013" t="b">
        <f t="shared" ca="1" si="223"/>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6"/>
        <v>0.33333333333333331</v>
      </c>
      <c r="AJ2013">
        <f t="shared" si="224"/>
        <v>0.395555555</v>
      </c>
      <c r="AK2013">
        <f t="shared" si="225"/>
        <v>1</v>
      </c>
    </row>
    <row r="2014" spans="1:37"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190352.47414855956</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65150.400378227219</v>
      </c>
      <c r="G2014" t="s">
        <v>719</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220"/>
        <v>3</v>
      </c>
      <c r="Q2014">
        <f t="shared" si="221"/>
        <v>3</v>
      </c>
      <c r="R2014" t="b">
        <f t="shared" ca="1" si="222"/>
        <v>1</v>
      </c>
      <c r="T2014" t="b">
        <f t="shared" ca="1" si="223"/>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6"/>
        <v>0.33333333333333331</v>
      </c>
      <c r="AJ2014">
        <f t="shared" si="224"/>
        <v>0.395555555</v>
      </c>
      <c r="AK2014">
        <f t="shared" si="225"/>
        <v>1</v>
      </c>
    </row>
    <row r="2015" spans="1:37"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190352.47414855956</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65150.400378227219</v>
      </c>
      <c r="G2015" t="s">
        <v>719</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220"/>
        <v>3</v>
      </c>
      <c r="Q2015">
        <f t="shared" si="221"/>
        <v>3</v>
      </c>
      <c r="R2015" t="b">
        <f t="shared" ca="1" si="222"/>
        <v>1</v>
      </c>
      <c r="T2015" t="b">
        <f t="shared" ca="1" si="223"/>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6"/>
        <v>0.33333333333333331</v>
      </c>
      <c r="AJ2015">
        <f t="shared" si="224"/>
        <v>0.395555555</v>
      </c>
      <c r="AK2015">
        <f t="shared" si="225"/>
        <v>1</v>
      </c>
    </row>
    <row r="2016" spans="1:37"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190352.47414855956</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65150.400378227219</v>
      </c>
      <c r="G2016" t="s">
        <v>719</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220"/>
        <v>11</v>
      </c>
      <c r="Q2016">
        <f t="shared" si="221"/>
        <v>11</v>
      </c>
      <c r="R2016" t="b">
        <f t="shared" ca="1" si="222"/>
        <v>1</v>
      </c>
      <c r="T2016" t="b">
        <f t="shared" ca="1" si="223"/>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6"/>
        <v>0.33333333333333331</v>
      </c>
      <c r="AJ2016">
        <f t="shared" si="224"/>
        <v>0.395555555</v>
      </c>
      <c r="AK2016">
        <f t="shared" si="225"/>
        <v>1</v>
      </c>
    </row>
    <row r="2017" spans="1:37"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217545.68474121095</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65150.400378227219</v>
      </c>
      <c r="G2017" t="s">
        <v>719</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220"/>
        <v>3</v>
      </c>
      <c r="Q2017">
        <f t="shared" si="221"/>
        <v>3</v>
      </c>
      <c r="R2017" t="b">
        <f t="shared" ca="1" si="222"/>
        <v>1</v>
      </c>
      <c r="T2017" t="b">
        <f t="shared" ca="1" si="223"/>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6"/>
        <v>0.33333333333333331</v>
      </c>
      <c r="AJ2017">
        <f t="shared" si="224"/>
        <v>0.395555555</v>
      </c>
      <c r="AK2017">
        <f t="shared" si="225"/>
        <v>1</v>
      </c>
    </row>
    <row r="2018" spans="1:37"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217545.68474121095</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65150.400378227219</v>
      </c>
      <c r="G2018" t="s">
        <v>719</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220"/>
        <v>3</v>
      </c>
      <c r="Q2018">
        <f t="shared" si="221"/>
        <v>3</v>
      </c>
      <c r="R2018" t="b">
        <f t="shared" ca="1" si="222"/>
        <v>1</v>
      </c>
      <c r="T2018" t="b">
        <f t="shared" ca="1" si="223"/>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6"/>
        <v>0.33333333333333331</v>
      </c>
      <c r="AJ2018">
        <f t="shared" si="224"/>
        <v>0.395555555</v>
      </c>
      <c r="AK2018">
        <f t="shared" si="225"/>
        <v>1</v>
      </c>
    </row>
    <row r="2019" spans="1:37"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217545.68474121095</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65150.400378227219</v>
      </c>
      <c r="G2019" t="s">
        <v>719</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220"/>
        <v>3</v>
      </c>
      <c r="Q2019">
        <f t="shared" si="221"/>
        <v>3</v>
      </c>
      <c r="R2019" t="b">
        <f t="shared" ca="1" si="222"/>
        <v>1</v>
      </c>
      <c r="T2019" t="b">
        <f t="shared" ca="1" si="223"/>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6"/>
        <v>0.33333333333333331</v>
      </c>
      <c r="AJ2019">
        <f t="shared" si="224"/>
        <v>0.395555555</v>
      </c>
      <c r="AK2019">
        <f t="shared" si="225"/>
        <v>1</v>
      </c>
    </row>
    <row r="2020" spans="1:37"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217545.68474121095</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65150.400378227219</v>
      </c>
      <c r="G2020" t="s">
        <v>719</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220"/>
        <v>93</v>
      </c>
      <c r="Q2020">
        <f t="shared" si="221"/>
        <v>93</v>
      </c>
      <c r="R2020" t="b">
        <f t="shared" ca="1" si="222"/>
        <v>1</v>
      </c>
      <c r="T2020" t="b">
        <f t="shared" ca="1" si="223"/>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6"/>
        <v>0.33333333333333331</v>
      </c>
      <c r="AJ2020">
        <f t="shared" si="224"/>
        <v>0.395555555</v>
      </c>
      <c r="AK2020">
        <f t="shared" si="225"/>
        <v>1</v>
      </c>
    </row>
    <row r="2021" spans="1:37"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217545.68474121095</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65150.400378227219</v>
      </c>
      <c r="G2021" t="s">
        <v>719</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220"/>
        <v>23</v>
      </c>
      <c r="Q2021">
        <f t="shared" si="221"/>
        <v>23</v>
      </c>
      <c r="R2021" t="b">
        <f t="shared" ca="1" si="222"/>
        <v>1</v>
      </c>
      <c r="T2021" t="b">
        <f t="shared" ca="1" si="223"/>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6"/>
        <v>0.33333333333333331</v>
      </c>
      <c r="AJ2021">
        <f t="shared" si="224"/>
        <v>1</v>
      </c>
      <c r="AK2021">
        <f t="shared" si="225"/>
        <v>3</v>
      </c>
    </row>
    <row r="2022" spans="1:37"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217545.68474121095</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69399.33953332901</v>
      </c>
      <c r="G2022" t="s">
        <v>719</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220"/>
        <v>4</v>
      </c>
      <c r="Q2022">
        <f t="shared" si="221"/>
        <v>4</v>
      </c>
      <c r="R2022" t="b">
        <f t="shared" ca="1" si="222"/>
        <v>1</v>
      </c>
      <c r="T2022" t="b">
        <f t="shared" ca="1" si="223"/>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6"/>
        <v>0.25</v>
      </c>
      <c r="AJ2022">
        <f t="shared" si="224"/>
        <v>0.32</v>
      </c>
      <c r="AK2022">
        <f t="shared" si="225"/>
        <v>1</v>
      </c>
    </row>
    <row r="2023" spans="1:37"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217545.68474121095</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69399.33953332901</v>
      </c>
      <c r="G2023" t="s">
        <v>719</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220"/>
        <v>4</v>
      </c>
      <c r="Q2023">
        <f t="shared" si="221"/>
        <v>4</v>
      </c>
      <c r="R2023" t="b">
        <f t="shared" ca="1" si="222"/>
        <v>1</v>
      </c>
      <c r="T2023" t="b">
        <f t="shared" ca="1" si="223"/>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6"/>
        <v>0.25</v>
      </c>
      <c r="AJ2023">
        <f t="shared" si="224"/>
        <v>0.32</v>
      </c>
      <c r="AK2023">
        <f t="shared" si="225"/>
        <v>1</v>
      </c>
    </row>
    <row r="2024" spans="1:37"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217545.68474121095</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69399.33953332901</v>
      </c>
      <c r="G2024" t="s">
        <v>719</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220"/>
        <v>4</v>
      </c>
      <c r="Q2024">
        <f t="shared" si="221"/>
        <v>4</v>
      </c>
      <c r="R2024" t="b">
        <f t="shared" ca="1" si="222"/>
        <v>1</v>
      </c>
      <c r="T2024" t="b">
        <f t="shared" ca="1" si="223"/>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6"/>
        <v>0.25</v>
      </c>
      <c r="AJ2024">
        <f t="shared" si="224"/>
        <v>0.32</v>
      </c>
      <c r="AK2024">
        <f t="shared" si="225"/>
        <v>1</v>
      </c>
    </row>
    <row r="2025" spans="1:37"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217545.68474121095</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69399.33953332901</v>
      </c>
      <c r="G2025" t="s">
        <v>719</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220"/>
        <v>4</v>
      </c>
      <c r="Q2025">
        <f t="shared" si="221"/>
        <v>4</v>
      </c>
      <c r="R2025" t="b">
        <f t="shared" ca="1" si="222"/>
        <v>1</v>
      </c>
      <c r="T2025" t="b">
        <f t="shared" ca="1" si="223"/>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6"/>
        <v>0.25</v>
      </c>
      <c r="AJ2025">
        <f t="shared" si="224"/>
        <v>0.32</v>
      </c>
      <c r="AK2025">
        <f t="shared" si="225"/>
        <v>1</v>
      </c>
    </row>
    <row r="2026" spans="1:37"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217545.68474121095</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69399.33953332901</v>
      </c>
      <c r="G2026" t="s">
        <v>719</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220"/>
        <v>11</v>
      </c>
      <c r="Q2026">
        <f t="shared" si="221"/>
        <v>11</v>
      </c>
      <c r="R2026" t="b">
        <f t="shared" ca="1" si="222"/>
        <v>1</v>
      </c>
      <c r="T2026" t="b">
        <f t="shared" ca="1" si="223"/>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6"/>
        <v>0.25</v>
      </c>
      <c r="AJ2026">
        <f t="shared" si="224"/>
        <v>0.32</v>
      </c>
      <c r="AK2026">
        <f t="shared" si="225"/>
        <v>1</v>
      </c>
    </row>
    <row r="2027" spans="1:37"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244738.89533386231</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69399.33953332901</v>
      </c>
      <c r="G2027" t="s">
        <v>719</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220"/>
        <v>4</v>
      </c>
      <c r="Q2027">
        <f t="shared" si="221"/>
        <v>4</v>
      </c>
      <c r="R2027" t="b">
        <f t="shared" ca="1" si="222"/>
        <v>1</v>
      </c>
      <c r="T2027" t="b">
        <f t="shared" ca="1" si="223"/>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6"/>
        <v>0.25</v>
      </c>
      <c r="AJ2027">
        <f t="shared" si="224"/>
        <v>0.32</v>
      </c>
      <c r="AK2027">
        <f t="shared" si="225"/>
        <v>1</v>
      </c>
    </row>
    <row r="2028" spans="1:37"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244738.89533386231</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69399.33953332901</v>
      </c>
      <c r="G2028" t="s">
        <v>719</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220"/>
        <v>4</v>
      </c>
      <c r="Q2028">
        <f t="shared" si="221"/>
        <v>4</v>
      </c>
      <c r="R2028" t="b">
        <f t="shared" ca="1" si="222"/>
        <v>1</v>
      </c>
      <c r="T2028" t="b">
        <f t="shared" ca="1" si="223"/>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6"/>
        <v>0.25</v>
      </c>
      <c r="AJ2028">
        <f t="shared" si="224"/>
        <v>0.32</v>
      </c>
      <c r="AK2028">
        <f t="shared" si="225"/>
        <v>1</v>
      </c>
    </row>
    <row r="2029" spans="1:37"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244738.89533386231</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69399.33953332901</v>
      </c>
      <c r="G2029" t="s">
        <v>719</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220"/>
        <v>4</v>
      </c>
      <c r="Q2029">
        <f t="shared" si="221"/>
        <v>4</v>
      </c>
      <c r="R2029" t="b">
        <f t="shared" ca="1" si="222"/>
        <v>1</v>
      </c>
      <c r="T2029" t="b">
        <f t="shared" ca="1" si="223"/>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6"/>
        <v>0.25</v>
      </c>
      <c r="AJ2029">
        <f t="shared" si="224"/>
        <v>0.32</v>
      </c>
      <c r="AK2029">
        <f t="shared" si="225"/>
        <v>1</v>
      </c>
    </row>
    <row r="2030" spans="1:37"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244738.89533386231</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69399.33953332901</v>
      </c>
      <c r="G2030" t="s">
        <v>719</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220"/>
        <v>94</v>
      </c>
      <c r="Q2030">
        <f t="shared" si="221"/>
        <v>94</v>
      </c>
      <c r="R2030" t="b">
        <f t="shared" ca="1" si="222"/>
        <v>1</v>
      </c>
      <c r="T2030" t="b">
        <f t="shared" ca="1" si="223"/>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6"/>
        <v>0.25</v>
      </c>
      <c r="AJ2030">
        <f t="shared" si="224"/>
        <v>0.32</v>
      </c>
      <c r="AK2030">
        <f t="shared" si="225"/>
        <v>1</v>
      </c>
    </row>
    <row r="2031" spans="1:37"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244738.89533386231</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69399.33953332901</v>
      </c>
      <c r="G2031" t="s">
        <v>719</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220"/>
        <v>24</v>
      </c>
      <c r="Q2031">
        <f t="shared" si="221"/>
        <v>24</v>
      </c>
      <c r="R2031" t="b">
        <f t="shared" ca="1" si="222"/>
        <v>1</v>
      </c>
      <c r="T2031" t="b">
        <f t="shared" ca="1" si="223"/>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6"/>
        <v>0.25</v>
      </c>
      <c r="AJ2031">
        <f t="shared" si="224"/>
        <v>1</v>
      </c>
      <c r="AK2031">
        <f t="shared" si="225"/>
        <v>4</v>
      </c>
    </row>
    <row r="2032" spans="1:37"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244738.89533386231</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73648.278688430786</v>
      </c>
      <c r="G2032" t="s">
        <v>719</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220"/>
        <v>5</v>
      </c>
      <c r="Q2032">
        <f t="shared" si="221"/>
        <v>5</v>
      </c>
      <c r="R2032" t="b">
        <f t="shared" ca="1" si="222"/>
        <v>1</v>
      </c>
      <c r="T2032" t="b">
        <f t="shared" ca="1" si="223"/>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6"/>
        <v>0.2</v>
      </c>
      <c r="AJ2032">
        <f t="shared" si="224"/>
        <v>0.27466666000000001</v>
      </c>
      <c r="AK2032">
        <f t="shared" si="225"/>
        <v>1</v>
      </c>
    </row>
    <row r="2033" spans="1:37"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244738.89533386231</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73648.278688430786</v>
      </c>
      <c r="G2033" t="s">
        <v>719</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220"/>
        <v>5</v>
      </c>
      <c r="Q2033">
        <f t="shared" si="221"/>
        <v>5</v>
      </c>
      <c r="R2033" t="b">
        <f t="shared" ca="1" si="222"/>
        <v>1</v>
      </c>
      <c r="T2033" t="b">
        <f t="shared" ca="1" si="223"/>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6"/>
        <v>0.2</v>
      </c>
      <c r="AJ2033">
        <f t="shared" si="224"/>
        <v>0.27466666000000001</v>
      </c>
      <c r="AK2033">
        <f t="shared" si="225"/>
        <v>1</v>
      </c>
    </row>
    <row r="2034" spans="1:37"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244738.89533386231</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73648.278688430786</v>
      </c>
      <c r="G2034" t="s">
        <v>719</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220"/>
        <v>5</v>
      </c>
      <c r="Q2034">
        <f t="shared" si="221"/>
        <v>5</v>
      </c>
      <c r="R2034" t="b">
        <f t="shared" ca="1" si="222"/>
        <v>1</v>
      </c>
      <c r="T2034" t="b">
        <f t="shared" ca="1" si="223"/>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6"/>
        <v>0.2</v>
      </c>
      <c r="AJ2034">
        <f t="shared" si="224"/>
        <v>0.27466666000000001</v>
      </c>
      <c r="AK2034">
        <f t="shared" si="225"/>
        <v>1</v>
      </c>
    </row>
    <row r="2035" spans="1:37"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244738.89533386231</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73648.278688430786</v>
      </c>
      <c r="G2035" t="s">
        <v>719</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220"/>
        <v>5</v>
      </c>
      <c r="Q2035">
        <f t="shared" si="221"/>
        <v>5</v>
      </c>
      <c r="R2035" t="b">
        <f t="shared" ca="1" si="222"/>
        <v>1</v>
      </c>
      <c r="T2035" t="b">
        <f t="shared" ca="1" si="223"/>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6"/>
        <v>0.2</v>
      </c>
      <c r="AJ2035">
        <f t="shared" si="224"/>
        <v>0.27466666000000001</v>
      </c>
      <c r="AK2035">
        <f t="shared" si="225"/>
        <v>1</v>
      </c>
    </row>
    <row r="2036" spans="1:37"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244738.89533386231</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73648.278688430786</v>
      </c>
      <c r="G2036" t="s">
        <v>719</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220"/>
        <v>11</v>
      </c>
      <c r="Q2036">
        <f t="shared" si="221"/>
        <v>11</v>
      </c>
      <c r="R2036" t="b">
        <f t="shared" ca="1" si="222"/>
        <v>1</v>
      </c>
      <c r="T2036" t="b">
        <f t="shared" ca="1" si="223"/>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6"/>
        <v>0.2</v>
      </c>
      <c r="AJ2036">
        <f t="shared" si="224"/>
        <v>0.27466666000000001</v>
      </c>
      <c r="AK2036">
        <f t="shared" si="225"/>
        <v>1</v>
      </c>
    </row>
    <row r="2037" spans="1:37"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271932.10592651367</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73648.278688430786</v>
      </c>
      <c r="G2037" t="s">
        <v>719</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220"/>
        <v>5</v>
      </c>
      <c r="Q2037">
        <f t="shared" si="221"/>
        <v>5</v>
      </c>
      <c r="R2037" t="b">
        <f t="shared" ca="1" si="222"/>
        <v>1</v>
      </c>
      <c r="T2037" t="b">
        <f t="shared" ca="1" si="223"/>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6"/>
        <v>0.2</v>
      </c>
      <c r="AJ2037">
        <f t="shared" si="224"/>
        <v>0.27466666000000001</v>
      </c>
      <c r="AK2037">
        <f t="shared" si="225"/>
        <v>1</v>
      </c>
    </row>
    <row r="2038" spans="1:37"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271932.10592651367</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73648.278688430786</v>
      </c>
      <c r="G2038" t="s">
        <v>719</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220"/>
        <v>5</v>
      </c>
      <c r="Q2038">
        <f t="shared" si="221"/>
        <v>5</v>
      </c>
      <c r="R2038" t="b">
        <f t="shared" ca="1" si="222"/>
        <v>1</v>
      </c>
      <c r="T2038" t="b">
        <f t="shared" ca="1" si="223"/>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6"/>
        <v>0.2</v>
      </c>
      <c r="AJ2038">
        <f t="shared" si="224"/>
        <v>0.27466666000000001</v>
      </c>
      <c r="AK2038">
        <f t="shared" si="225"/>
        <v>1</v>
      </c>
    </row>
    <row r="2039" spans="1:37"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271932.10592651367</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73648.278688430786</v>
      </c>
      <c r="G2039" t="s">
        <v>719</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220"/>
        <v>5</v>
      </c>
      <c r="Q2039">
        <f t="shared" si="221"/>
        <v>5</v>
      </c>
      <c r="R2039" t="b">
        <f t="shared" ca="1" si="222"/>
        <v>1</v>
      </c>
      <c r="T2039" t="b">
        <f t="shared" ca="1" si="223"/>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6"/>
        <v>0.2</v>
      </c>
      <c r="AJ2039">
        <f t="shared" si="224"/>
        <v>0.27466666000000001</v>
      </c>
      <c r="AK2039">
        <f t="shared" si="225"/>
        <v>1</v>
      </c>
    </row>
    <row r="2040" spans="1:37"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271932.10592651367</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73648.278688430786</v>
      </c>
      <c r="G2040" t="s">
        <v>719</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220"/>
        <v>95</v>
      </c>
      <c r="Q2040">
        <f t="shared" si="221"/>
        <v>95</v>
      </c>
      <c r="R2040" t="b">
        <f t="shared" ca="1" si="222"/>
        <v>1</v>
      </c>
      <c r="T2040" t="b">
        <f t="shared" ca="1" si="223"/>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6"/>
        <v>0.2</v>
      </c>
      <c r="AJ2040">
        <f t="shared" si="224"/>
        <v>0.27466666000000001</v>
      </c>
      <c r="AK2040">
        <f t="shared" si="225"/>
        <v>1</v>
      </c>
    </row>
    <row r="2041" spans="1:37"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353511.73770446779</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73648.278688430786</v>
      </c>
      <c r="G2041" t="s">
        <v>719</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220"/>
        <v>25</v>
      </c>
      <c r="Q2041">
        <f t="shared" si="221"/>
        <v>25</v>
      </c>
      <c r="R2041" t="b">
        <f t="shared" ca="1" si="222"/>
        <v>0</v>
      </c>
      <c r="T2041" t="b">
        <f t="shared" ca="1" si="223"/>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6"/>
        <v>0.2</v>
      </c>
      <c r="AJ2041">
        <f t="shared" si="224"/>
        <v>1</v>
      </c>
      <c r="AK2041">
        <f t="shared" si="225"/>
        <v>1</v>
      </c>
    </row>
    <row r="2042" spans="1:37"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203949.07944488522</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84978.783102035522</v>
      </c>
      <c r="G2042" t="s">
        <v>719</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220"/>
        <v>1</v>
      </c>
      <c r="Q2042">
        <f t="shared" si="221"/>
        <v>1</v>
      </c>
      <c r="R2042" t="b">
        <f t="shared" ca="1" si="222"/>
        <v>1</v>
      </c>
      <c r="T2042" t="b">
        <f t="shared" ca="1" si="223"/>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6"/>
        <v>1</v>
      </c>
      <c r="AJ2042">
        <f t="shared" si="224"/>
        <v>1</v>
      </c>
      <c r="AK2042">
        <f t="shared" si="225"/>
        <v>1</v>
      </c>
    </row>
    <row r="2043" spans="1:37"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203949.07944488522</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84978.783102035522</v>
      </c>
      <c r="G2043" t="s">
        <v>719</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220"/>
        <v>1</v>
      </c>
      <c r="Q2043">
        <f t="shared" si="221"/>
        <v>1</v>
      </c>
      <c r="R2043" t="b">
        <f t="shared" ca="1" si="222"/>
        <v>1</v>
      </c>
      <c r="T2043" t="b">
        <f t="shared" ca="1" si="223"/>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6"/>
        <v>1</v>
      </c>
      <c r="AJ2043">
        <f t="shared" si="224"/>
        <v>1</v>
      </c>
      <c r="AK2043">
        <f t="shared" si="225"/>
        <v>1</v>
      </c>
    </row>
    <row r="2044" spans="1:37"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203949.07944488522</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84978.783102035522</v>
      </c>
      <c r="G2044" t="s">
        <v>719</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220"/>
        <v>1</v>
      </c>
      <c r="Q2044">
        <f t="shared" si="221"/>
        <v>1</v>
      </c>
      <c r="R2044" t="b">
        <f t="shared" ca="1" si="222"/>
        <v>1</v>
      </c>
      <c r="T2044" t="b">
        <f t="shared" ca="1" si="223"/>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6"/>
        <v>1</v>
      </c>
      <c r="AJ2044">
        <f t="shared" si="224"/>
        <v>1</v>
      </c>
      <c r="AK2044">
        <f t="shared" si="225"/>
        <v>1</v>
      </c>
    </row>
    <row r="2045" spans="1:37"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203949.07944488522</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84978.783102035522</v>
      </c>
      <c r="G2045" t="s">
        <v>719</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220"/>
        <v>1</v>
      </c>
      <c r="Q2045">
        <f t="shared" si="221"/>
        <v>1</v>
      </c>
      <c r="R2045" t="b">
        <f t="shared" ca="1" si="222"/>
        <v>1</v>
      </c>
      <c r="T2045" t="b">
        <f t="shared" ca="1" si="223"/>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6"/>
        <v>1</v>
      </c>
      <c r="AJ2045">
        <f t="shared" si="224"/>
        <v>1</v>
      </c>
      <c r="AK2045">
        <f t="shared" si="225"/>
        <v>1</v>
      </c>
    </row>
    <row r="2046" spans="1:37"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203949.07944488522</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84978.783102035522</v>
      </c>
      <c r="G2046" t="s">
        <v>719</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220"/>
        <v>11</v>
      </c>
      <c r="Q2046">
        <f t="shared" si="221"/>
        <v>11</v>
      </c>
      <c r="R2046" t="b">
        <f t="shared" ca="1" si="222"/>
        <v>1</v>
      </c>
      <c r="T2046" t="b">
        <f t="shared" ca="1" si="223"/>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6"/>
        <v>1</v>
      </c>
      <c r="AJ2046">
        <f t="shared" si="224"/>
        <v>1</v>
      </c>
      <c r="AK2046">
        <f t="shared" si="225"/>
        <v>1</v>
      </c>
    </row>
    <row r="2047" spans="1:37"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244738.89533386225</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84978.783102035522</v>
      </c>
      <c r="G2047" t="s">
        <v>719</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220"/>
        <v>1</v>
      </c>
      <c r="Q2047">
        <f t="shared" si="221"/>
        <v>1</v>
      </c>
      <c r="R2047" t="b">
        <f t="shared" ca="1" si="222"/>
        <v>1</v>
      </c>
      <c r="T2047" t="b">
        <f t="shared" ca="1" si="223"/>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6"/>
        <v>1</v>
      </c>
      <c r="AJ2047">
        <f t="shared" si="224"/>
        <v>1</v>
      </c>
      <c r="AK2047">
        <f t="shared" si="225"/>
        <v>1</v>
      </c>
    </row>
    <row r="2048" spans="1:37"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244738.89533386225</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84978.783102035522</v>
      </c>
      <c r="G2048" t="s">
        <v>719</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220"/>
        <v>1</v>
      </c>
      <c r="Q2048">
        <f t="shared" si="221"/>
        <v>1</v>
      </c>
      <c r="R2048" t="b">
        <f t="shared" ca="1" si="222"/>
        <v>1</v>
      </c>
      <c r="T2048" t="b">
        <f t="shared" ca="1" si="223"/>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6"/>
        <v>1</v>
      </c>
      <c r="AJ2048">
        <f t="shared" si="224"/>
        <v>1</v>
      </c>
      <c r="AK2048">
        <f t="shared" si="225"/>
        <v>1</v>
      </c>
    </row>
    <row r="2049" spans="1:37"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244738.89533386225</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84978.783102035522</v>
      </c>
      <c r="G2049" t="s">
        <v>719</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220"/>
        <v>1</v>
      </c>
      <c r="Q2049">
        <f t="shared" si="221"/>
        <v>1</v>
      </c>
      <c r="R2049" t="b">
        <f t="shared" ca="1" si="222"/>
        <v>1</v>
      </c>
      <c r="T2049" t="b">
        <f t="shared" ca="1" si="223"/>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6"/>
        <v>1</v>
      </c>
      <c r="AJ2049">
        <f t="shared" si="224"/>
        <v>1</v>
      </c>
      <c r="AK2049">
        <f t="shared" si="225"/>
        <v>1</v>
      </c>
    </row>
    <row r="2050" spans="1:37"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244738.89533386225</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84978.783102035522</v>
      </c>
      <c r="G2050" t="s">
        <v>719</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220"/>
        <v>91</v>
      </c>
      <c r="Q2050">
        <f t="shared" si="221"/>
        <v>91</v>
      </c>
      <c r="R2050" t="b">
        <f t="shared" ca="1" si="222"/>
        <v>1</v>
      </c>
      <c r="T2050" t="b">
        <f t="shared" ca="1" si="223"/>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6"/>
        <v>1</v>
      </c>
      <c r="AJ2050">
        <f t="shared" si="224"/>
        <v>1</v>
      </c>
      <c r="AK2050">
        <f t="shared" si="225"/>
        <v>1</v>
      </c>
    </row>
    <row r="2051" spans="1:37"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244738.89533386225</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84978.783102035522</v>
      </c>
      <c r="G2051" t="s">
        <v>719</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227">IF(B2051=0,0,
  IF(AND(L2051=FALSE,A2051&lt;&gt;0,MOD(A2051,7)=0),21,
  IF(MOD(B2051,10)=0,INT(B2051/10)-1+21,
  IF(MOD(B2051,10)=5,11,
  IF(MOD(B2051,10)=9,INT(B2051/10)+91,
  INT(B2051/10+1))))))</f>
        <v>21</v>
      </c>
      <c r="Q2051">
        <f t="shared" ref="Q2051:Q2114" si="228">IF(ISBLANK(P2051),O2051,P2051)</f>
        <v>21</v>
      </c>
      <c r="R2051" t="b">
        <f t="shared" ref="R2051:R2114" ca="1" si="229">IF(OR(B2051=0,OFFSET(B2051,1,0)=0),FALSE,
IF(AND(L2051,B2051&lt;OFFSET(B2051,1,0)),TRUE,
IF(AND(OFFSET(O2051,1,0)&gt;=21,OFFSET(O2051,1,0)&lt;=25),TRUE,FALSE)))</f>
        <v>1</v>
      </c>
      <c r="T2051" t="b">
        <f t="shared" ref="T2051:T2114" ca="1" si="230">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6"/>
        <v>1</v>
      </c>
      <c r="AJ2051">
        <f t="shared" ref="AJ2051:AJ2114" si="231">IF(B2051=0,0,
IF(MOD(B2051,10)=0,1,
IF(INT((B2051-1)/10)+1=1,1,
IF(INT((B2051-1)/10)+1=2,0.546666666,
IF(INT((B2051-1)/10)+1=3,0.395555555,
IF(INT((B2051-1)/10)+1=4,0.32,
IF(INT((B2051-1)/10)+1=5,0.27466666,
"이상")))))))</f>
        <v>1</v>
      </c>
      <c r="AK2051">
        <f t="shared" ref="AK2051:AK2114" si="232">IF(B2051=0,0,
IF(B2051=20,2,
IF(B2051=30,3,
IF(B2051=40,4,
1))))</f>
        <v>1</v>
      </c>
    </row>
    <row r="2052" spans="1:37"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244738.89533386225</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91352.191834688187</v>
      </c>
      <c r="G2052" t="s">
        <v>719</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227"/>
        <v>2</v>
      </c>
      <c r="Q2052">
        <f t="shared" si="228"/>
        <v>2</v>
      </c>
      <c r="R2052" t="b">
        <f t="shared" ca="1" si="229"/>
        <v>1</v>
      </c>
      <c r="T2052" t="b">
        <f t="shared" ca="1" si="230"/>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3">IF(B2052=0,0,1/(INT((B2052-1)/10)+1))</f>
        <v>0.5</v>
      </c>
      <c r="AJ2052">
        <f t="shared" si="231"/>
        <v>0.54666666600000002</v>
      </c>
      <c r="AK2052">
        <f t="shared" si="232"/>
        <v>1</v>
      </c>
    </row>
    <row r="2053" spans="1:37"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244738.89533386225</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91352.191834688187</v>
      </c>
      <c r="G2053" t="s">
        <v>719</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227"/>
        <v>2</v>
      </c>
      <c r="Q2053">
        <f t="shared" si="228"/>
        <v>2</v>
      </c>
      <c r="R2053" t="b">
        <f t="shared" ca="1" si="229"/>
        <v>1</v>
      </c>
      <c r="T2053" t="b">
        <f t="shared" ca="1" si="230"/>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3"/>
        <v>0.5</v>
      </c>
      <c r="AJ2053">
        <f t="shared" si="231"/>
        <v>0.54666666600000002</v>
      </c>
      <c r="AK2053">
        <f t="shared" si="232"/>
        <v>1</v>
      </c>
    </row>
    <row r="2054" spans="1:37"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244738.89533386225</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91352.191834688187</v>
      </c>
      <c r="G2054" t="s">
        <v>719</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227"/>
        <v>2</v>
      </c>
      <c r="Q2054">
        <f t="shared" si="228"/>
        <v>2</v>
      </c>
      <c r="R2054" t="b">
        <f t="shared" ca="1" si="229"/>
        <v>1</v>
      </c>
      <c r="T2054" t="b">
        <f t="shared" ca="1" si="230"/>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3"/>
        <v>0.5</v>
      </c>
      <c r="AJ2054">
        <f t="shared" si="231"/>
        <v>0.54666666600000002</v>
      </c>
      <c r="AK2054">
        <f t="shared" si="232"/>
        <v>1</v>
      </c>
    </row>
    <row r="2055" spans="1:37"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244738.89533386225</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91352.191834688187</v>
      </c>
      <c r="G2055" t="s">
        <v>719</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227"/>
        <v>2</v>
      </c>
      <c r="Q2055">
        <f t="shared" si="228"/>
        <v>2</v>
      </c>
      <c r="R2055" t="b">
        <f t="shared" ca="1" si="229"/>
        <v>1</v>
      </c>
      <c r="T2055" t="b">
        <f t="shared" ca="1" si="230"/>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3"/>
        <v>0.5</v>
      </c>
      <c r="AJ2055">
        <f t="shared" si="231"/>
        <v>0.54666666600000002</v>
      </c>
      <c r="AK2055">
        <f t="shared" si="232"/>
        <v>1</v>
      </c>
    </row>
    <row r="2056" spans="1:37"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244738.89533386225</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91352.191834688187</v>
      </c>
      <c r="G2056" t="s">
        <v>719</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227"/>
        <v>11</v>
      </c>
      <c r="Q2056">
        <f t="shared" si="228"/>
        <v>11</v>
      </c>
      <c r="R2056" t="b">
        <f t="shared" ca="1" si="229"/>
        <v>1</v>
      </c>
      <c r="T2056" t="b">
        <f t="shared" ca="1" si="230"/>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3"/>
        <v>0.5</v>
      </c>
      <c r="AJ2056">
        <f t="shared" si="231"/>
        <v>0.54666666600000002</v>
      </c>
      <c r="AK2056">
        <f t="shared" si="232"/>
        <v>1</v>
      </c>
    </row>
    <row r="2057" spans="1:37"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285528.71122283931</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91352.191834688187</v>
      </c>
      <c r="G2057" t="s">
        <v>719</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227"/>
        <v>2</v>
      </c>
      <c r="Q2057">
        <f t="shared" si="228"/>
        <v>2</v>
      </c>
      <c r="R2057" t="b">
        <f t="shared" ca="1" si="229"/>
        <v>1</v>
      </c>
      <c r="T2057" t="b">
        <f t="shared" ca="1" si="230"/>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3"/>
        <v>0.5</v>
      </c>
      <c r="AJ2057">
        <f t="shared" si="231"/>
        <v>0.54666666600000002</v>
      </c>
      <c r="AK2057">
        <f t="shared" si="232"/>
        <v>1</v>
      </c>
    </row>
    <row r="2058" spans="1:37"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285528.71122283931</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91352.191834688187</v>
      </c>
      <c r="G2058" t="s">
        <v>719</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227"/>
        <v>2</v>
      </c>
      <c r="Q2058">
        <f t="shared" si="228"/>
        <v>2</v>
      </c>
      <c r="R2058" t="b">
        <f t="shared" ca="1" si="229"/>
        <v>1</v>
      </c>
      <c r="T2058" t="b">
        <f t="shared" ca="1" si="230"/>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3"/>
        <v>0.5</v>
      </c>
      <c r="AJ2058">
        <f t="shared" si="231"/>
        <v>0.54666666600000002</v>
      </c>
      <c r="AK2058">
        <f t="shared" si="232"/>
        <v>1</v>
      </c>
    </row>
    <row r="2059" spans="1:37"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285528.71122283931</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91352.191834688187</v>
      </c>
      <c r="G2059" t="s">
        <v>719</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227"/>
        <v>2</v>
      </c>
      <c r="Q2059">
        <f t="shared" si="228"/>
        <v>2</v>
      </c>
      <c r="R2059" t="b">
        <f t="shared" ca="1" si="229"/>
        <v>1</v>
      </c>
      <c r="T2059" t="b">
        <f t="shared" ca="1" si="230"/>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3"/>
        <v>0.5</v>
      </c>
      <c r="AJ2059">
        <f t="shared" si="231"/>
        <v>0.54666666600000002</v>
      </c>
      <c r="AK2059">
        <f t="shared" si="232"/>
        <v>1</v>
      </c>
    </row>
    <row r="2060" spans="1:37"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285528.71122283931</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91352.191834688187</v>
      </c>
      <c r="G2060" t="s">
        <v>719</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227"/>
        <v>92</v>
      </c>
      <c r="Q2060">
        <f t="shared" si="228"/>
        <v>92</v>
      </c>
      <c r="R2060" t="b">
        <f t="shared" ca="1" si="229"/>
        <v>1</v>
      </c>
      <c r="T2060" t="b">
        <f t="shared" ca="1" si="230"/>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3"/>
        <v>0.5</v>
      </c>
      <c r="AJ2060">
        <f t="shared" si="231"/>
        <v>0.54666666600000002</v>
      </c>
      <c r="AK2060">
        <f t="shared" si="232"/>
        <v>1</v>
      </c>
    </row>
    <row r="2061" spans="1:37"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285528.71122283931</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91352.191834688187</v>
      </c>
      <c r="G2061" t="s">
        <v>719</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227"/>
        <v>22</v>
      </c>
      <c r="Q2061">
        <f t="shared" si="228"/>
        <v>22</v>
      </c>
      <c r="R2061" t="b">
        <f t="shared" ca="1" si="229"/>
        <v>1</v>
      </c>
      <c r="T2061" t="b">
        <f t="shared" ca="1" si="230"/>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3"/>
        <v>0.5</v>
      </c>
      <c r="AJ2061">
        <f t="shared" si="231"/>
        <v>1</v>
      </c>
      <c r="AK2061">
        <f t="shared" si="232"/>
        <v>2</v>
      </c>
    </row>
    <row r="2062" spans="1:37"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285528.71122283931</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97725.600567340836</v>
      </c>
      <c r="G2062" t="s">
        <v>719</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227"/>
        <v>3</v>
      </c>
      <c r="Q2062">
        <f t="shared" si="228"/>
        <v>3</v>
      </c>
      <c r="R2062" t="b">
        <f t="shared" ca="1" si="229"/>
        <v>1</v>
      </c>
      <c r="T2062" t="b">
        <f t="shared" ca="1" si="230"/>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3"/>
        <v>0.33333333333333331</v>
      </c>
      <c r="AJ2062">
        <f t="shared" si="231"/>
        <v>0.395555555</v>
      </c>
      <c r="AK2062">
        <f t="shared" si="232"/>
        <v>1</v>
      </c>
    </row>
    <row r="2063" spans="1:37"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285528.71122283931</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97725.600567340836</v>
      </c>
      <c r="G2063" t="s">
        <v>719</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227"/>
        <v>3</v>
      </c>
      <c r="Q2063">
        <f t="shared" si="228"/>
        <v>3</v>
      </c>
      <c r="R2063" t="b">
        <f t="shared" ca="1" si="229"/>
        <v>1</v>
      </c>
      <c r="T2063" t="b">
        <f t="shared" ca="1" si="230"/>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3"/>
        <v>0.33333333333333331</v>
      </c>
      <c r="AJ2063">
        <f t="shared" si="231"/>
        <v>0.395555555</v>
      </c>
      <c r="AK2063">
        <f t="shared" si="232"/>
        <v>1</v>
      </c>
    </row>
    <row r="2064" spans="1:37"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285528.71122283931</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97725.600567340836</v>
      </c>
      <c r="G2064" t="s">
        <v>719</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227"/>
        <v>3</v>
      </c>
      <c r="Q2064">
        <f t="shared" si="228"/>
        <v>3</v>
      </c>
      <c r="R2064" t="b">
        <f t="shared" ca="1" si="229"/>
        <v>1</v>
      </c>
      <c r="T2064" t="b">
        <f t="shared" ca="1" si="230"/>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3"/>
        <v>0.33333333333333331</v>
      </c>
      <c r="AJ2064">
        <f t="shared" si="231"/>
        <v>0.395555555</v>
      </c>
      <c r="AK2064">
        <f t="shared" si="232"/>
        <v>1</v>
      </c>
    </row>
    <row r="2065" spans="1:37"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285528.71122283931</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97725.600567340836</v>
      </c>
      <c r="G2065" t="s">
        <v>719</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227"/>
        <v>3</v>
      </c>
      <c r="Q2065">
        <f t="shared" si="228"/>
        <v>3</v>
      </c>
      <c r="R2065" t="b">
        <f t="shared" ca="1" si="229"/>
        <v>1</v>
      </c>
      <c r="T2065" t="b">
        <f t="shared" ca="1" si="230"/>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3"/>
        <v>0.33333333333333331</v>
      </c>
      <c r="AJ2065">
        <f t="shared" si="231"/>
        <v>0.395555555</v>
      </c>
      <c r="AK2065">
        <f t="shared" si="232"/>
        <v>1</v>
      </c>
    </row>
    <row r="2066" spans="1:37"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285528.71122283931</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97725.600567340836</v>
      </c>
      <c r="G2066" t="s">
        <v>719</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227"/>
        <v>11</v>
      </c>
      <c r="Q2066">
        <f t="shared" si="228"/>
        <v>11</v>
      </c>
      <c r="R2066" t="b">
        <f t="shared" ca="1" si="229"/>
        <v>1</v>
      </c>
      <c r="T2066" t="b">
        <f t="shared" ca="1" si="230"/>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3"/>
        <v>0.33333333333333331</v>
      </c>
      <c r="AJ2066">
        <f t="shared" si="231"/>
        <v>0.395555555</v>
      </c>
      <c r="AK2066">
        <f t="shared" si="232"/>
        <v>1</v>
      </c>
    </row>
    <row r="2067" spans="1:37"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326318.52711181639</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97725.600567340836</v>
      </c>
      <c r="G2067" t="s">
        <v>719</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227"/>
        <v>3</v>
      </c>
      <c r="Q2067">
        <f t="shared" si="228"/>
        <v>3</v>
      </c>
      <c r="R2067" t="b">
        <f t="shared" ca="1" si="229"/>
        <v>1</v>
      </c>
      <c r="T2067" t="b">
        <f t="shared" ca="1" si="230"/>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3"/>
        <v>0.33333333333333331</v>
      </c>
      <c r="AJ2067">
        <f t="shared" si="231"/>
        <v>0.395555555</v>
      </c>
      <c r="AK2067">
        <f t="shared" si="232"/>
        <v>1</v>
      </c>
    </row>
    <row r="2068" spans="1:37"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326318.52711181639</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97725.600567340836</v>
      </c>
      <c r="G2068" t="s">
        <v>719</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227"/>
        <v>3</v>
      </c>
      <c r="Q2068">
        <f t="shared" si="228"/>
        <v>3</v>
      </c>
      <c r="R2068" t="b">
        <f t="shared" ca="1" si="229"/>
        <v>1</v>
      </c>
      <c r="T2068" t="b">
        <f t="shared" ca="1" si="230"/>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3"/>
        <v>0.33333333333333331</v>
      </c>
      <c r="AJ2068">
        <f t="shared" si="231"/>
        <v>0.395555555</v>
      </c>
      <c r="AK2068">
        <f t="shared" si="232"/>
        <v>1</v>
      </c>
    </row>
    <row r="2069" spans="1:37"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326318.52711181639</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97725.600567340836</v>
      </c>
      <c r="G2069" t="s">
        <v>719</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227"/>
        <v>3</v>
      </c>
      <c r="Q2069">
        <f t="shared" si="228"/>
        <v>3</v>
      </c>
      <c r="R2069" t="b">
        <f t="shared" ca="1" si="229"/>
        <v>1</v>
      </c>
      <c r="T2069" t="b">
        <f t="shared" ca="1" si="230"/>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3"/>
        <v>0.33333333333333331</v>
      </c>
      <c r="AJ2069">
        <f t="shared" si="231"/>
        <v>0.395555555</v>
      </c>
      <c r="AK2069">
        <f t="shared" si="232"/>
        <v>1</v>
      </c>
    </row>
    <row r="2070" spans="1:37"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326318.52711181639</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97725.600567340836</v>
      </c>
      <c r="G2070" t="s">
        <v>719</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227"/>
        <v>93</v>
      </c>
      <c r="Q2070">
        <f t="shared" si="228"/>
        <v>93</v>
      </c>
      <c r="R2070" t="b">
        <f t="shared" ca="1" si="229"/>
        <v>1</v>
      </c>
      <c r="T2070" t="b">
        <f t="shared" ca="1" si="230"/>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3"/>
        <v>0.33333333333333331</v>
      </c>
      <c r="AJ2070">
        <f t="shared" si="231"/>
        <v>0.395555555</v>
      </c>
      <c r="AK2070">
        <f t="shared" si="232"/>
        <v>1</v>
      </c>
    </row>
    <row r="2071" spans="1:37"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326318.52711181639</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97725.600567340836</v>
      </c>
      <c r="G2071" t="s">
        <v>719</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227"/>
        <v>23</v>
      </c>
      <c r="Q2071">
        <f t="shared" si="228"/>
        <v>23</v>
      </c>
      <c r="R2071" t="b">
        <f t="shared" ca="1" si="229"/>
        <v>1</v>
      </c>
      <c r="T2071" t="b">
        <f t="shared" ca="1" si="230"/>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3"/>
        <v>0.33333333333333331</v>
      </c>
      <c r="AJ2071">
        <f t="shared" si="231"/>
        <v>1</v>
      </c>
      <c r="AK2071">
        <f t="shared" si="232"/>
        <v>3</v>
      </c>
    </row>
    <row r="2072" spans="1:37"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326318.52711181639</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104099.00929999353</v>
      </c>
      <c r="G2072" t="s">
        <v>719</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227"/>
        <v>4</v>
      </c>
      <c r="Q2072">
        <f t="shared" si="228"/>
        <v>4</v>
      </c>
      <c r="R2072" t="b">
        <f t="shared" ca="1" si="229"/>
        <v>1</v>
      </c>
      <c r="T2072" t="b">
        <f t="shared" ca="1" si="230"/>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3"/>
        <v>0.25</v>
      </c>
      <c r="AJ2072">
        <f t="shared" si="231"/>
        <v>0.32</v>
      </c>
      <c r="AK2072">
        <f t="shared" si="232"/>
        <v>1</v>
      </c>
    </row>
    <row r="2073" spans="1:37"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326318.52711181639</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104099.00929999353</v>
      </c>
      <c r="G2073" t="s">
        <v>719</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227"/>
        <v>4</v>
      </c>
      <c r="Q2073">
        <f t="shared" si="228"/>
        <v>4</v>
      </c>
      <c r="R2073" t="b">
        <f t="shared" ca="1" si="229"/>
        <v>1</v>
      </c>
      <c r="T2073" t="b">
        <f t="shared" ca="1" si="230"/>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3"/>
        <v>0.25</v>
      </c>
      <c r="AJ2073">
        <f t="shared" si="231"/>
        <v>0.32</v>
      </c>
      <c r="AK2073">
        <f t="shared" si="232"/>
        <v>1</v>
      </c>
    </row>
    <row r="2074" spans="1:37"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326318.52711181639</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104099.00929999353</v>
      </c>
      <c r="G2074" t="s">
        <v>719</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227"/>
        <v>4</v>
      </c>
      <c r="Q2074">
        <f t="shared" si="228"/>
        <v>4</v>
      </c>
      <c r="R2074" t="b">
        <f t="shared" ca="1" si="229"/>
        <v>1</v>
      </c>
      <c r="T2074" t="b">
        <f t="shared" ca="1" si="230"/>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3"/>
        <v>0.25</v>
      </c>
      <c r="AJ2074">
        <f t="shared" si="231"/>
        <v>0.32</v>
      </c>
      <c r="AK2074">
        <f t="shared" si="232"/>
        <v>1</v>
      </c>
    </row>
    <row r="2075" spans="1:37"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326318.52711181639</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104099.00929999353</v>
      </c>
      <c r="G2075" t="s">
        <v>719</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227"/>
        <v>4</v>
      </c>
      <c r="Q2075">
        <f t="shared" si="228"/>
        <v>4</v>
      </c>
      <c r="R2075" t="b">
        <f t="shared" ca="1" si="229"/>
        <v>1</v>
      </c>
      <c r="T2075" t="b">
        <f t="shared" ca="1" si="230"/>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3"/>
        <v>0.25</v>
      </c>
      <c r="AJ2075">
        <f t="shared" si="231"/>
        <v>0.32</v>
      </c>
      <c r="AK2075">
        <f t="shared" si="232"/>
        <v>1</v>
      </c>
    </row>
    <row r="2076" spans="1:37"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326318.52711181639</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104099.00929999353</v>
      </c>
      <c r="G2076" t="s">
        <v>719</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227"/>
        <v>11</v>
      </c>
      <c r="Q2076">
        <f t="shared" si="228"/>
        <v>11</v>
      </c>
      <c r="R2076" t="b">
        <f t="shared" ca="1" si="229"/>
        <v>1</v>
      </c>
      <c r="T2076" t="b">
        <f t="shared" ca="1" si="230"/>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3"/>
        <v>0.25</v>
      </c>
      <c r="AJ2076">
        <f t="shared" si="231"/>
        <v>0.32</v>
      </c>
      <c r="AK2076">
        <f t="shared" si="232"/>
        <v>1</v>
      </c>
    </row>
    <row r="2077" spans="1:37"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367108.34300079342</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104099.00929999353</v>
      </c>
      <c r="G2077" t="s">
        <v>719</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227"/>
        <v>4</v>
      </c>
      <c r="Q2077">
        <f t="shared" si="228"/>
        <v>4</v>
      </c>
      <c r="R2077" t="b">
        <f t="shared" ca="1" si="229"/>
        <v>1</v>
      </c>
      <c r="T2077" t="b">
        <f t="shared" ca="1" si="230"/>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3"/>
        <v>0.25</v>
      </c>
      <c r="AJ2077">
        <f t="shared" si="231"/>
        <v>0.32</v>
      </c>
      <c r="AK2077">
        <f t="shared" si="232"/>
        <v>1</v>
      </c>
    </row>
    <row r="2078" spans="1:37"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367108.34300079342</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104099.00929999353</v>
      </c>
      <c r="G2078" t="s">
        <v>719</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227"/>
        <v>4</v>
      </c>
      <c r="Q2078">
        <f t="shared" si="228"/>
        <v>4</v>
      </c>
      <c r="R2078" t="b">
        <f t="shared" ca="1" si="229"/>
        <v>1</v>
      </c>
      <c r="T2078" t="b">
        <f t="shared" ca="1" si="230"/>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3"/>
        <v>0.25</v>
      </c>
      <c r="AJ2078">
        <f t="shared" si="231"/>
        <v>0.32</v>
      </c>
      <c r="AK2078">
        <f t="shared" si="232"/>
        <v>1</v>
      </c>
    </row>
    <row r="2079" spans="1:37"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367108.34300079342</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104099.00929999353</v>
      </c>
      <c r="G2079" t="s">
        <v>719</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227"/>
        <v>4</v>
      </c>
      <c r="Q2079">
        <f t="shared" si="228"/>
        <v>4</v>
      </c>
      <c r="R2079" t="b">
        <f t="shared" ca="1" si="229"/>
        <v>1</v>
      </c>
      <c r="T2079" t="b">
        <f t="shared" ca="1" si="230"/>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3"/>
        <v>0.25</v>
      </c>
      <c r="AJ2079">
        <f t="shared" si="231"/>
        <v>0.32</v>
      </c>
      <c r="AK2079">
        <f t="shared" si="232"/>
        <v>1</v>
      </c>
    </row>
    <row r="2080" spans="1:37"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367108.34300079342</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104099.00929999353</v>
      </c>
      <c r="G2080" t="s">
        <v>719</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227"/>
        <v>94</v>
      </c>
      <c r="Q2080">
        <f t="shared" si="228"/>
        <v>94</v>
      </c>
      <c r="R2080" t="b">
        <f t="shared" ca="1" si="229"/>
        <v>1</v>
      </c>
      <c r="T2080" t="b">
        <f t="shared" ca="1" si="230"/>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3"/>
        <v>0.25</v>
      </c>
      <c r="AJ2080">
        <f t="shared" si="231"/>
        <v>0.32</v>
      </c>
      <c r="AK2080">
        <f t="shared" si="232"/>
        <v>1</v>
      </c>
    </row>
    <row r="2081" spans="1:37"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367108.34300079342</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104099.00929999353</v>
      </c>
      <c r="G2081" t="s">
        <v>719</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227"/>
        <v>24</v>
      </c>
      <c r="Q2081">
        <f t="shared" si="228"/>
        <v>24</v>
      </c>
      <c r="R2081" t="b">
        <f t="shared" ca="1" si="229"/>
        <v>1</v>
      </c>
      <c r="T2081" t="b">
        <f t="shared" ca="1" si="230"/>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3"/>
        <v>0.25</v>
      </c>
      <c r="AJ2081">
        <f t="shared" si="231"/>
        <v>1</v>
      </c>
      <c r="AK2081">
        <f t="shared" si="232"/>
        <v>4</v>
      </c>
    </row>
    <row r="2082" spans="1:37"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367108.34300079342</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110472.41803264618</v>
      </c>
      <c r="G2082" t="s">
        <v>719</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227"/>
        <v>5</v>
      </c>
      <c r="Q2082">
        <f t="shared" si="228"/>
        <v>5</v>
      </c>
      <c r="R2082" t="b">
        <f t="shared" ca="1" si="229"/>
        <v>1</v>
      </c>
      <c r="T2082" t="b">
        <f t="shared" ca="1" si="230"/>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3"/>
        <v>0.2</v>
      </c>
      <c r="AJ2082">
        <f t="shared" si="231"/>
        <v>0.27466666000000001</v>
      </c>
      <c r="AK2082">
        <f t="shared" si="232"/>
        <v>1</v>
      </c>
    </row>
    <row r="2083" spans="1:37"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367108.34300079342</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110472.41803264618</v>
      </c>
      <c r="G2083" t="s">
        <v>719</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227"/>
        <v>5</v>
      </c>
      <c r="Q2083">
        <f t="shared" si="228"/>
        <v>5</v>
      </c>
      <c r="R2083" t="b">
        <f t="shared" ca="1" si="229"/>
        <v>1</v>
      </c>
      <c r="T2083" t="b">
        <f t="shared" ca="1" si="230"/>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3"/>
        <v>0.2</v>
      </c>
      <c r="AJ2083">
        <f t="shared" si="231"/>
        <v>0.27466666000000001</v>
      </c>
      <c r="AK2083">
        <f t="shared" si="232"/>
        <v>1</v>
      </c>
    </row>
    <row r="2084" spans="1:37"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367108.34300079342</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110472.41803264618</v>
      </c>
      <c r="G2084" t="s">
        <v>719</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227"/>
        <v>5</v>
      </c>
      <c r="Q2084">
        <f t="shared" si="228"/>
        <v>5</v>
      </c>
      <c r="R2084" t="b">
        <f t="shared" ca="1" si="229"/>
        <v>1</v>
      </c>
      <c r="T2084" t="b">
        <f t="shared" ca="1" si="230"/>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3"/>
        <v>0.2</v>
      </c>
      <c r="AJ2084">
        <f t="shared" si="231"/>
        <v>0.27466666000000001</v>
      </c>
      <c r="AK2084">
        <f t="shared" si="232"/>
        <v>1</v>
      </c>
    </row>
    <row r="2085" spans="1:37"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367108.34300079342</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110472.41803264618</v>
      </c>
      <c r="G2085" t="s">
        <v>719</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227"/>
        <v>5</v>
      </c>
      <c r="Q2085">
        <f t="shared" si="228"/>
        <v>5</v>
      </c>
      <c r="R2085" t="b">
        <f t="shared" ca="1" si="229"/>
        <v>1</v>
      </c>
      <c r="T2085" t="b">
        <f t="shared" ca="1" si="230"/>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3"/>
        <v>0.2</v>
      </c>
      <c r="AJ2085">
        <f t="shared" si="231"/>
        <v>0.27466666000000001</v>
      </c>
      <c r="AK2085">
        <f t="shared" si="232"/>
        <v>1</v>
      </c>
    </row>
    <row r="2086" spans="1:37"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367108.34300079342</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110472.41803264618</v>
      </c>
      <c r="G2086" t="s">
        <v>719</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227"/>
        <v>11</v>
      </c>
      <c r="Q2086">
        <f t="shared" si="228"/>
        <v>11</v>
      </c>
      <c r="R2086" t="b">
        <f t="shared" ca="1" si="229"/>
        <v>1</v>
      </c>
      <c r="T2086" t="b">
        <f t="shared" ca="1" si="230"/>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3"/>
        <v>0.2</v>
      </c>
      <c r="AJ2086">
        <f t="shared" si="231"/>
        <v>0.27466666000000001</v>
      </c>
      <c r="AK2086">
        <f t="shared" si="232"/>
        <v>1</v>
      </c>
    </row>
    <row r="2087" spans="1:37"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407898.15888977045</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110472.41803264618</v>
      </c>
      <c r="G2087" t="s">
        <v>719</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227"/>
        <v>5</v>
      </c>
      <c r="Q2087">
        <f t="shared" si="228"/>
        <v>5</v>
      </c>
      <c r="R2087" t="b">
        <f t="shared" ca="1" si="229"/>
        <v>1</v>
      </c>
      <c r="T2087" t="b">
        <f t="shared" ca="1" si="230"/>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3"/>
        <v>0.2</v>
      </c>
      <c r="AJ2087">
        <f t="shared" si="231"/>
        <v>0.27466666000000001</v>
      </c>
      <c r="AK2087">
        <f t="shared" si="232"/>
        <v>1</v>
      </c>
    </row>
    <row r="2088" spans="1:37"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407898.15888977045</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110472.41803264618</v>
      </c>
      <c r="G2088" t="s">
        <v>719</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227"/>
        <v>5</v>
      </c>
      <c r="Q2088">
        <f t="shared" si="228"/>
        <v>5</v>
      </c>
      <c r="R2088" t="b">
        <f t="shared" ca="1" si="229"/>
        <v>1</v>
      </c>
      <c r="T2088" t="b">
        <f t="shared" ca="1" si="230"/>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3"/>
        <v>0.2</v>
      </c>
      <c r="AJ2088">
        <f t="shared" si="231"/>
        <v>0.27466666000000001</v>
      </c>
      <c r="AK2088">
        <f t="shared" si="232"/>
        <v>1</v>
      </c>
    </row>
    <row r="2089" spans="1:37"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407898.15888977045</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110472.41803264618</v>
      </c>
      <c r="G2089" t="s">
        <v>719</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227"/>
        <v>5</v>
      </c>
      <c r="Q2089">
        <f t="shared" si="228"/>
        <v>5</v>
      </c>
      <c r="R2089" t="b">
        <f t="shared" ca="1" si="229"/>
        <v>1</v>
      </c>
      <c r="T2089" t="b">
        <f t="shared" ca="1" si="230"/>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3"/>
        <v>0.2</v>
      </c>
      <c r="AJ2089">
        <f t="shared" si="231"/>
        <v>0.27466666000000001</v>
      </c>
      <c r="AK2089">
        <f t="shared" si="232"/>
        <v>1</v>
      </c>
    </row>
    <row r="2090" spans="1:37"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407898.15888977045</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110472.41803264618</v>
      </c>
      <c r="G2090" t="s">
        <v>719</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227"/>
        <v>95</v>
      </c>
      <c r="Q2090">
        <f t="shared" si="228"/>
        <v>95</v>
      </c>
      <c r="R2090" t="b">
        <f t="shared" ca="1" si="229"/>
        <v>1</v>
      </c>
      <c r="T2090" t="b">
        <f t="shared" ca="1" si="230"/>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3"/>
        <v>0.2</v>
      </c>
      <c r="AJ2090">
        <f t="shared" si="231"/>
        <v>0.27466666000000001</v>
      </c>
      <c r="AK2090">
        <f t="shared" si="232"/>
        <v>1</v>
      </c>
    </row>
    <row r="2091" spans="1:37"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530267.60655670159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110472.41803264618</v>
      </c>
      <c r="G2091" t="s">
        <v>719</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227"/>
        <v>25</v>
      </c>
      <c r="Q2091">
        <f t="shared" si="228"/>
        <v>25</v>
      </c>
      <c r="R2091" t="b">
        <f t="shared" ca="1" si="229"/>
        <v>0</v>
      </c>
      <c r="T2091" t="b">
        <f t="shared" ca="1" si="230"/>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3"/>
        <v>0.2</v>
      </c>
      <c r="AJ2091">
        <f t="shared" si="231"/>
        <v>1</v>
      </c>
      <c r="AK2091">
        <f t="shared" si="232"/>
        <v>1</v>
      </c>
    </row>
    <row r="2092" spans="1:37"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305923.61916732788</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127468.17465305327</v>
      </c>
      <c r="G2092" t="s">
        <v>719</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227"/>
        <v>1</v>
      </c>
      <c r="Q2092">
        <f t="shared" si="228"/>
        <v>1</v>
      </c>
      <c r="R2092" t="b">
        <f t="shared" ca="1" si="229"/>
        <v>1</v>
      </c>
      <c r="T2092" t="b">
        <f t="shared" ca="1" si="230"/>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3"/>
        <v>1</v>
      </c>
      <c r="AJ2092">
        <f t="shared" si="231"/>
        <v>1</v>
      </c>
      <c r="AK2092">
        <f t="shared" si="232"/>
        <v>1</v>
      </c>
    </row>
    <row r="2093" spans="1:37"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305923.61916732788</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127468.17465305327</v>
      </c>
      <c r="G2093" t="s">
        <v>719</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227"/>
        <v>1</v>
      </c>
      <c r="Q2093">
        <f t="shared" si="228"/>
        <v>1</v>
      </c>
      <c r="R2093" t="b">
        <f t="shared" ca="1" si="229"/>
        <v>1</v>
      </c>
      <c r="T2093" t="b">
        <f t="shared" ca="1" si="230"/>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3"/>
        <v>1</v>
      </c>
      <c r="AJ2093">
        <f t="shared" si="231"/>
        <v>1</v>
      </c>
      <c r="AK2093">
        <f t="shared" si="232"/>
        <v>1</v>
      </c>
    </row>
    <row r="2094" spans="1:37"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305923.61916732788</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127468.17465305327</v>
      </c>
      <c r="G2094" t="s">
        <v>719</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227"/>
        <v>1</v>
      </c>
      <c r="Q2094">
        <f t="shared" si="228"/>
        <v>1</v>
      </c>
      <c r="R2094" t="b">
        <f t="shared" ca="1" si="229"/>
        <v>1</v>
      </c>
      <c r="T2094" t="b">
        <f t="shared" ca="1" si="230"/>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3"/>
        <v>1</v>
      </c>
      <c r="AJ2094">
        <f t="shared" si="231"/>
        <v>1</v>
      </c>
      <c r="AK2094">
        <f t="shared" si="232"/>
        <v>1</v>
      </c>
    </row>
    <row r="2095" spans="1:37"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305923.61916732788</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127468.17465305327</v>
      </c>
      <c r="G2095" t="s">
        <v>719</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227"/>
        <v>1</v>
      </c>
      <c r="Q2095">
        <f t="shared" si="228"/>
        <v>1</v>
      </c>
      <c r="R2095" t="b">
        <f t="shared" ca="1" si="229"/>
        <v>1</v>
      </c>
      <c r="T2095" t="b">
        <f t="shared" ca="1" si="230"/>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3"/>
        <v>1</v>
      </c>
      <c r="AJ2095">
        <f t="shared" si="231"/>
        <v>1</v>
      </c>
      <c r="AK2095">
        <f t="shared" si="232"/>
        <v>1</v>
      </c>
    </row>
    <row r="2096" spans="1:37"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305923.61916732788</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127468.17465305327</v>
      </c>
      <c r="G2096" t="s">
        <v>719</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227"/>
        <v>11</v>
      </c>
      <c r="Q2096">
        <f t="shared" si="228"/>
        <v>11</v>
      </c>
      <c r="R2096" t="b">
        <f t="shared" ca="1" si="229"/>
        <v>1</v>
      </c>
      <c r="T2096" t="b">
        <f t="shared" ca="1" si="230"/>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3"/>
        <v>1</v>
      </c>
      <c r="AJ2096">
        <f t="shared" si="231"/>
        <v>1</v>
      </c>
      <c r="AK2096">
        <f t="shared" si="232"/>
        <v>1</v>
      </c>
    </row>
    <row r="2097" spans="1:37"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367108.34300079342</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127468.17465305327</v>
      </c>
      <c r="G2097" t="s">
        <v>719</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227"/>
        <v>1</v>
      </c>
      <c r="Q2097">
        <f t="shared" si="228"/>
        <v>1</v>
      </c>
      <c r="R2097" t="b">
        <f t="shared" ca="1" si="229"/>
        <v>1</v>
      </c>
      <c r="T2097" t="b">
        <f t="shared" ca="1" si="230"/>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3"/>
        <v>1</v>
      </c>
      <c r="AJ2097">
        <f t="shared" si="231"/>
        <v>1</v>
      </c>
      <c r="AK2097">
        <f t="shared" si="232"/>
        <v>1</v>
      </c>
    </row>
    <row r="2098" spans="1:37"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367108.34300079342</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127468.17465305327</v>
      </c>
      <c r="G2098" t="s">
        <v>719</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227"/>
        <v>1</v>
      </c>
      <c r="Q2098">
        <f t="shared" si="228"/>
        <v>1</v>
      </c>
      <c r="R2098" t="b">
        <f t="shared" ca="1" si="229"/>
        <v>1</v>
      </c>
      <c r="T2098" t="b">
        <f t="shared" ca="1" si="230"/>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3"/>
        <v>1</v>
      </c>
      <c r="AJ2098">
        <f t="shared" si="231"/>
        <v>1</v>
      </c>
      <c r="AK2098">
        <f t="shared" si="232"/>
        <v>1</v>
      </c>
    </row>
    <row r="2099" spans="1:37"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367108.34300079342</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127468.17465305327</v>
      </c>
      <c r="G2099" t="s">
        <v>719</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227"/>
        <v>1</v>
      </c>
      <c r="Q2099">
        <f t="shared" si="228"/>
        <v>1</v>
      </c>
      <c r="R2099" t="b">
        <f t="shared" ca="1" si="229"/>
        <v>1</v>
      </c>
      <c r="T2099" t="b">
        <f t="shared" ca="1" si="230"/>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3"/>
        <v>1</v>
      </c>
      <c r="AJ2099">
        <f t="shared" si="231"/>
        <v>1</v>
      </c>
      <c r="AK2099">
        <f t="shared" si="232"/>
        <v>1</v>
      </c>
    </row>
    <row r="2100" spans="1:37"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367108.34300079342</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127468.17465305327</v>
      </c>
      <c r="G2100" t="s">
        <v>719</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227"/>
        <v>91</v>
      </c>
      <c r="Q2100">
        <f t="shared" si="228"/>
        <v>91</v>
      </c>
      <c r="R2100" t="b">
        <f t="shared" ca="1" si="229"/>
        <v>1</v>
      </c>
      <c r="T2100" t="b">
        <f t="shared" ca="1" si="230"/>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3"/>
        <v>1</v>
      </c>
      <c r="AJ2100">
        <f t="shared" si="231"/>
        <v>1</v>
      </c>
      <c r="AK2100">
        <f t="shared" si="232"/>
        <v>1</v>
      </c>
    </row>
    <row r="2101" spans="1:37"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367108.34300079342</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127468.17465305327</v>
      </c>
      <c r="G2101" t="s">
        <v>719</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227"/>
        <v>21</v>
      </c>
      <c r="Q2101">
        <f t="shared" si="228"/>
        <v>21</v>
      </c>
      <c r="R2101" t="b">
        <f t="shared" ca="1" si="229"/>
        <v>1</v>
      </c>
      <c r="T2101" t="b">
        <f t="shared" ca="1" si="230"/>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3"/>
        <v>1</v>
      </c>
      <c r="AJ2101">
        <f t="shared" si="231"/>
        <v>1</v>
      </c>
      <c r="AK2101">
        <f t="shared" si="232"/>
        <v>1</v>
      </c>
    </row>
    <row r="2102" spans="1:37"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367108.34300079342</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137028.28775203225</v>
      </c>
      <c r="G2102" t="s">
        <v>719</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227"/>
        <v>2</v>
      </c>
      <c r="Q2102">
        <f t="shared" si="228"/>
        <v>2</v>
      </c>
      <c r="R2102" t="b">
        <f t="shared" ca="1" si="229"/>
        <v>1</v>
      </c>
      <c r="T2102" t="b">
        <f t="shared" ca="1" si="230"/>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3"/>
        <v>0.5</v>
      </c>
      <c r="AJ2102">
        <f t="shared" si="231"/>
        <v>0.54666666600000002</v>
      </c>
      <c r="AK2102">
        <f t="shared" si="232"/>
        <v>1</v>
      </c>
    </row>
    <row r="2103" spans="1:37"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367108.34300079342</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137028.28775203225</v>
      </c>
      <c r="G2103" t="s">
        <v>719</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227"/>
        <v>2</v>
      </c>
      <c r="Q2103">
        <f t="shared" si="228"/>
        <v>2</v>
      </c>
      <c r="R2103" t="b">
        <f t="shared" ca="1" si="229"/>
        <v>1</v>
      </c>
      <c r="T2103" t="b">
        <f t="shared" ca="1" si="230"/>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3"/>
        <v>0.5</v>
      </c>
      <c r="AJ2103">
        <f t="shared" si="231"/>
        <v>0.54666666600000002</v>
      </c>
      <c r="AK2103">
        <f t="shared" si="232"/>
        <v>1</v>
      </c>
    </row>
    <row r="2104" spans="1:37"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367108.34300079342</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137028.28775203225</v>
      </c>
      <c r="G2104" t="s">
        <v>719</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227"/>
        <v>2</v>
      </c>
      <c r="Q2104">
        <f t="shared" si="228"/>
        <v>2</v>
      </c>
      <c r="R2104" t="b">
        <f t="shared" ca="1" si="229"/>
        <v>1</v>
      </c>
      <c r="T2104" t="b">
        <f t="shared" ca="1" si="230"/>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3"/>
        <v>0.5</v>
      </c>
      <c r="AJ2104">
        <f t="shared" si="231"/>
        <v>0.54666666600000002</v>
      </c>
      <c r="AK2104">
        <f t="shared" si="232"/>
        <v>1</v>
      </c>
    </row>
    <row r="2105" spans="1:37"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367108.34300079342</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137028.28775203225</v>
      </c>
      <c r="G2105" t="s">
        <v>719</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227"/>
        <v>2</v>
      </c>
      <c r="Q2105">
        <f t="shared" si="228"/>
        <v>2</v>
      </c>
      <c r="R2105" t="b">
        <f t="shared" ca="1" si="229"/>
        <v>1</v>
      </c>
      <c r="T2105" t="b">
        <f t="shared" ca="1" si="230"/>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3"/>
        <v>0.5</v>
      </c>
      <c r="AJ2105">
        <f t="shared" si="231"/>
        <v>0.54666666600000002</v>
      </c>
      <c r="AK2105">
        <f t="shared" si="232"/>
        <v>1</v>
      </c>
    </row>
    <row r="2106" spans="1:37"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367108.34300079342</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137028.28775203225</v>
      </c>
      <c r="G2106" t="s">
        <v>719</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227"/>
        <v>11</v>
      </c>
      <c r="Q2106">
        <f t="shared" si="228"/>
        <v>11</v>
      </c>
      <c r="R2106" t="b">
        <f t="shared" ca="1" si="229"/>
        <v>1</v>
      </c>
      <c r="T2106" t="b">
        <f t="shared" ca="1" si="230"/>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3"/>
        <v>0.5</v>
      </c>
      <c r="AJ2106">
        <f t="shared" si="231"/>
        <v>0.54666666600000002</v>
      </c>
      <c r="AK2106">
        <f t="shared" si="232"/>
        <v>1</v>
      </c>
    </row>
    <row r="2107" spans="1:37"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428293.06683425902</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137028.28775203225</v>
      </c>
      <c r="G2107" t="s">
        <v>719</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227"/>
        <v>2</v>
      </c>
      <c r="Q2107">
        <f t="shared" si="228"/>
        <v>2</v>
      </c>
      <c r="R2107" t="b">
        <f t="shared" ca="1" si="229"/>
        <v>1</v>
      </c>
      <c r="T2107" t="b">
        <f t="shared" ca="1" si="230"/>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3"/>
        <v>0.5</v>
      </c>
      <c r="AJ2107">
        <f t="shared" si="231"/>
        <v>0.54666666600000002</v>
      </c>
      <c r="AK2107">
        <f t="shared" si="232"/>
        <v>1</v>
      </c>
    </row>
    <row r="2108" spans="1:37"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428293.06683425902</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137028.28775203225</v>
      </c>
      <c r="G2108" t="s">
        <v>719</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227"/>
        <v>2</v>
      </c>
      <c r="Q2108">
        <f t="shared" si="228"/>
        <v>2</v>
      </c>
      <c r="R2108" t="b">
        <f t="shared" ca="1" si="229"/>
        <v>1</v>
      </c>
      <c r="T2108" t="b">
        <f t="shared" ca="1" si="230"/>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3"/>
        <v>0.5</v>
      </c>
      <c r="AJ2108">
        <f t="shared" si="231"/>
        <v>0.54666666600000002</v>
      </c>
      <c r="AK2108">
        <f t="shared" si="232"/>
        <v>1</v>
      </c>
    </row>
    <row r="2109" spans="1:37"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428293.06683425902</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137028.28775203225</v>
      </c>
      <c r="G2109" t="s">
        <v>719</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227"/>
        <v>2</v>
      </c>
      <c r="Q2109">
        <f t="shared" si="228"/>
        <v>2</v>
      </c>
      <c r="R2109" t="b">
        <f t="shared" ca="1" si="229"/>
        <v>1</v>
      </c>
      <c r="T2109" t="b">
        <f t="shared" ca="1" si="230"/>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3"/>
        <v>0.5</v>
      </c>
      <c r="AJ2109">
        <f t="shared" si="231"/>
        <v>0.54666666600000002</v>
      </c>
      <c r="AK2109">
        <f t="shared" si="232"/>
        <v>1</v>
      </c>
    </row>
    <row r="2110" spans="1:37"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428293.06683425902</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137028.28775203225</v>
      </c>
      <c r="G2110" t="s">
        <v>719</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227"/>
        <v>92</v>
      </c>
      <c r="Q2110">
        <f t="shared" si="228"/>
        <v>92</v>
      </c>
      <c r="R2110" t="b">
        <f t="shared" ca="1" si="229"/>
        <v>1</v>
      </c>
      <c r="T2110" t="b">
        <f t="shared" ca="1" si="230"/>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3"/>
        <v>0.5</v>
      </c>
      <c r="AJ2110">
        <f t="shared" si="231"/>
        <v>0.54666666600000002</v>
      </c>
      <c r="AK2110">
        <f t="shared" si="232"/>
        <v>1</v>
      </c>
    </row>
    <row r="2111" spans="1:37"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428293.06683425902</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137028.28775203225</v>
      </c>
      <c r="G2111" t="s">
        <v>719</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227"/>
        <v>22</v>
      </c>
      <c r="Q2111">
        <f t="shared" si="228"/>
        <v>22</v>
      </c>
      <c r="R2111" t="b">
        <f t="shared" ca="1" si="229"/>
        <v>1</v>
      </c>
      <c r="T2111" t="b">
        <f t="shared" ca="1" si="230"/>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3"/>
        <v>0.5</v>
      </c>
      <c r="AJ2111">
        <f t="shared" si="231"/>
        <v>1</v>
      </c>
      <c r="AK2111">
        <f t="shared" si="232"/>
        <v>2</v>
      </c>
    </row>
    <row r="2112" spans="1:37"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428293.06683425902</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146588.40085101125</v>
      </c>
      <c r="G2112" t="s">
        <v>719</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227"/>
        <v>3</v>
      </c>
      <c r="Q2112">
        <f t="shared" si="228"/>
        <v>3</v>
      </c>
      <c r="R2112" t="b">
        <f t="shared" ca="1" si="229"/>
        <v>1</v>
      </c>
      <c r="T2112" t="b">
        <f t="shared" ca="1" si="230"/>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3"/>
        <v>0.33333333333333331</v>
      </c>
      <c r="AJ2112">
        <f t="shared" si="231"/>
        <v>0.395555555</v>
      </c>
      <c r="AK2112">
        <f t="shared" si="232"/>
        <v>1</v>
      </c>
    </row>
    <row r="2113" spans="1:37"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428293.06683425902</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146588.40085101125</v>
      </c>
      <c r="G2113" t="s">
        <v>719</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227"/>
        <v>3</v>
      </c>
      <c r="Q2113">
        <f t="shared" si="228"/>
        <v>3</v>
      </c>
      <c r="R2113" t="b">
        <f t="shared" ca="1" si="229"/>
        <v>1</v>
      </c>
      <c r="T2113" t="b">
        <f t="shared" ca="1" si="230"/>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3"/>
        <v>0.33333333333333331</v>
      </c>
      <c r="AJ2113">
        <f t="shared" si="231"/>
        <v>0.395555555</v>
      </c>
      <c r="AK2113">
        <f t="shared" si="232"/>
        <v>1</v>
      </c>
    </row>
    <row r="2114" spans="1:37"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428293.06683425902</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146588.40085101125</v>
      </c>
      <c r="G2114" t="s">
        <v>719</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227"/>
        <v>3</v>
      </c>
      <c r="Q2114">
        <f t="shared" si="228"/>
        <v>3</v>
      </c>
      <c r="R2114" t="b">
        <f t="shared" ca="1" si="229"/>
        <v>1</v>
      </c>
      <c r="T2114" t="b">
        <f t="shared" ca="1" si="230"/>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3"/>
        <v>0.33333333333333331</v>
      </c>
      <c r="AJ2114">
        <f t="shared" si="231"/>
        <v>0.395555555</v>
      </c>
      <c r="AK2114">
        <f t="shared" si="232"/>
        <v>1</v>
      </c>
    </row>
    <row r="2115" spans="1:37"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428293.06683425902</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146588.40085101125</v>
      </c>
      <c r="G2115" t="s">
        <v>719</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234">IF(B2115=0,0,
  IF(AND(L2115=FALSE,A2115&lt;&gt;0,MOD(A2115,7)=0),21,
  IF(MOD(B2115,10)=0,INT(B2115/10)-1+21,
  IF(MOD(B2115,10)=5,11,
  IF(MOD(B2115,10)=9,INT(B2115/10)+91,
  INT(B2115/10+1))))))</f>
        <v>3</v>
      </c>
      <c r="Q2115">
        <f t="shared" ref="Q2115:Q2178" si="235">IF(ISBLANK(P2115),O2115,P2115)</f>
        <v>3</v>
      </c>
      <c r="R2115" t="b">
        <f t="shared" ref="R2115:R2178" ca="1" si="236">IF(OR(B2115=0,OFFSET(B2115,1,0)=0),FALSE,
IF(AND(L2115,B2115&lt;OFFSET(B2115,1,0)),TRUE,
IF(AND(OFFSET(O2115,1,0)&gt;=21,OFFSET(O2115,1,0)&lt;=25),TRUE,FALSE)))</f>
        <v>1</v>
      </c>
      <c r="T2115" t="b">
        <f t="shared" ref="T2115:T2178" ca="1" si="237">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3"/>
        <v>0.33333333333333331</v>
      </c>
      <c r="AJ2115">
        <f t="shared" ref="AJ2115:AJ2178" si="238">IF(B2115=0,0,
IF(MOD(B2115,10)=0,1,
IF(INT((B2115-1)/10)+1=1,1,
IF(INT((B2115-1)/10)+1=2,0.546666666,
IF(INT((B2115-1)/10)+1=3,0.395555555,
IF(INT((B2115-1)/10)+1=4,0.32,
IF(INT((B2115-1)/10)+1=5,0.27466666,
"이상")))))))</f>
        <v>0.395555555</v>
      </c>
      <c r="AK2115">
        <f t="shared" ref="AK2115:AK2178" si="239">IF(B2115=0,0,
IF(B2115=20,2,
IF(B2115=30,3,
IF(B2115=40,4,
1))))</f>
        <v>1</v>
      </c>
    </row>
    <row r="2116" spans="1:37"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428293.06683425902</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146588.40085101125</v>
      </c>
      <c r="G2116" t="s">
        <v>719</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234"/>
        <v>11</v>
      </c>
      <c r="Q2116">
        <f t="shared" si="235"/>
        <v>11</v>
      </c>
      <c r="R2116" t="b">
        <f t="shared" ca="1" si="236"/>
        <v>1</v>
      </c>
      <c r="T2116" t="b">
        <f t="shared" ca="1" si="237"/>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0">IF(B2116=0,0,1/(INT((B2116-1)/10)+1))</f>
        <v>0.33333333333333331</v>
      </c>
      <c r="AJ2116">
        <f t="shared" si="238"/>
        <v>0.395555555</v>
      </c>
      <c r="AK2116">
        <f t="shared" si="239"/>
        <v>1</v>
      </c>
    </row>
    <row r="2117" spans="1:37"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489477.79066772462</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146588.40085101125</v>
      </c>
      <c r="G2117" t="s">
        <v>719</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234"/>
        <v>3</v>
      </c>
      <c r="Q2117">
        <f t="shared" si="235"/>
        <v>3</v>
      </c>
      <c r="R2117" t="b">
        <f t="shared" ca="1" si="236"/>
        <v>1</v>
      </c>
      <c r="T2117" t="b">
        <f t="shared" ca="1" si="237"/>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0"/>
        <v>0.33333333333333331</v>
      </c>
      <c r="AJ2117">
        <f t="shared" si="238"/>
        <v>0.395555555</v>
      </c>
      <c r="AK2117">
        <f t="shared" si="239"/>
        <v>1</v>
      </c>
    </row>
    <row r="2118" spans="1:37"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489477.79066772462</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146588.40085101125</v>
      </c>
      <c r="G2118" t="s">
        <v>719</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234"/>
        <v>3</v>
      </c>
      <c r="Q2118">
        <f t="shared" si="235"/>
        <v>3</v>
      </c>
      <c r="R2118" t="b">
        <f t="shared" ca="1" si="236"/>
        <v>1</v>
      </c>
      <c r="T2118" t="b">
        <f t="shared" ca="1" si="237"/>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0"/>
        <v>0.33333333333333331</v>
      </c>
      <c r="AJ2118">
        <f t="shared" si="238"/>
        <v>0.395555555</v>
      </c>
      <c r="AK2118">
        <f t="shared" si="239"/>
        <v>1</v>
      </c>
    </row>
    <row r="2119" spans="1:37"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489477.79066772462</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146588.40085101125</v>
      </c>
      <c r="G2119" t="s">
        <v>719</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234"/>
        <v>3</v>
      </c>
      <c r="Q2119">
        <f t="shared" si="235"/>
        <v>3</v>
      </c>
      <c r="R2119" t="b">
        <f t="shared" ca="1" si="236"/>
        <v>1</v>
      </c>
      <c r="T2119" t="b">
        <f t="shared" ca="1" si="237"/>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0"/>
        <v>0.33333333333333331</v>
      </c>
      <c r="AJ2119">
        <f t="shared" si="238"/>
        <v>0.395555555</v>
      </c>
      <c r="AK2119">
        <f t="shared" si="239"/>
        <v>1</v>
      </c>
    </row>
    <row r="2120" spans="1:37"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489477.79066772462</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146588.40085101125</v>
      </c>
      <c r="G2120" t="s">
        <v>719</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234"/>
        <v>93</v>
      </c>
      <c r="Q2120">
        <f t="shared" si="235"/>
        <v>93</v>
      </c>
      <c r="R2120" t="b">
        <f t="shared" ca="1" si="236"/>
        <v>1</v>
      </c>
      <c r="T2120" t="b">
        <f t="shared" ca="1" si="237"/>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0"/>
        <v>0.33333333333333331</v>
      </c>
      <c r="AJ2120">
        <f t="shared" si="238"/>
        <v>0.395555555</v>
      </c>
      <c r="AK2120">
        <f t="shared" si="239"/>
        <v>1</v>
      </c>
    </row>
    <row r="2121" spans="1:37"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489477.79066772462</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146588.40085101125</v>
      </c>
      <c r="G2121" t="s">
        <v>719</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234"/>
        <v>23</v>
      </c>
      <c r="Q2121">
        <f t="shared" si="235"/>
        <v>23</v>
      </c>
      <c r="R2121" t="b">
        <f t="shared" ca="1" si="236"/>
        <v>1</v>
      </c>
      <c r="T2121" t="b">
        <f t="shared" ca="1" si="237"/>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0"/>
        <v>0.33333333333333331</v>
      </c>
      <c r="AJ2121">
        <f t="shared" si="238"/>
        <v>1</v>
      </c>
      <c r="AK2121">
        <f t="shared" si="239"/>
        <v>3</v>
      </c>
    </row>
    <row r="2122" spans="1:37"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489477.79066772462</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156148.51394999027</v>
      </c>
      <c r="G2122" t="s">
        <v>719</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234"/>
        <v>4</v>
      </c>
      <c r="Q2122">
        <f t="shared" si="235"/>
        <v>4</v>
      </c>
      <c r="R2122" t="b">
        <f t="shared" ca="1" si="236"/>
        <v>1</v>
      </c>
      <c r="T2122" t="b">
        <f t="shared" ca="1" si="237"/>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0"/>
        <v>0.25</v>
      </c>
      <c r="AJ2122">
        <f t="shared" si="238"/>
        <v>0.32</v>
      </c>
      <c r="AK2122">
        <f t="shared" si="239"/>
        <v>1</v>
      </c>
    </row>
    <row r="2123" spans="1:37"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489477.79066772462</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156148.51394999027</v>
      </c>
      <c r="G2123" t="s">
        <v>719</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234"/>
        <v>4</v>
      </c>
      <c r="Q2123">
        <f t="shared" si="235"/>
        <v>4</v>
      </c>
      <c r="R2123" t="b">
        <f t="shared" ca="1" si="236"/>
        <v>1</v>
      </c>
      <c r="T2123" t="b">
        <f t="shared" ca="1" si="237"/>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0"/>
        <v>0.25</v>
      </c>
      <c r="AJ2123">
        <f t="shared" si="238"/>
        <v>0.32</v>
      </c>
      <c r="AK2123">
        <f t="shared" si="239"/>
        <v>1</v>
      </c>
    </row>
    <row r="2124" spans="1:37"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489477.79066772462</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156148.51394999027</v>
      </c>
      <c r="G2124" t="s">
        <v>719</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234"/>
        <v>4</v>
      </c>
      <c r="Q2124">
        <f t="shared" si="235"/>
        <v>4</v>
      </c>
      <c r="R2124" t="b">
        <f t="shared" ca="1" si="236"/>
        <v>1</v>
      </c>
      <c r="T2124" t="b">
        <f t="shared" ca="1" si="237"/>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0"/>
        <v>0.25</v>
      </c>
      <c r="AJ2124">
        <f t="shared" si="238"/>
        <v>0.32</v>
      </c>
      <c r="AK2124">
        <f t="shared" si="239"/>
        <v>1</v>
      </c>
    </row>
    <row r="2125" spans="1:37"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489477.79066772462</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156148.51394999027</v>
      </c>
      <c r="G2125" t="s">
        <v>719</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234"/>
        <v>4</v>
      </c>
      <c r="Q2125">
        <f t="shared" si="235"/>
        <v>4</v>
      </c>
      <c r="R2125" t="b">
        <f t="shared" ca="1" si="236"/>
        <v>1</v>
      </c>
      <c r="T2125" t="b">
        <f t="shared" ca="1" si="237"/>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0"/>
        <v>0.25</v>
      </c>
      <c r="AJ2125">
        <f t="shared" si="238"/>
        <v>0.32</v>
      </c>
      <c r="AK2125">
        <f t="shared" si="239"/>
        <v>1</v>
      </c>
    </row>
    <row r="2126" spans="1:37"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489477.79066772462</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156148.51394999027</v>
      </c>
      <c r="G2126" t="s">
        <v>719</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234"/>
        <v>11</v>
      </c>
      <c r="Q2126">
        <f t="shared" si="235"/>
        <v>11</v>
      </c>
      <c r="R2126" t="b">
        <f t="shared" ca="1" si="236"/>
        <v>1</v>
      </c>
      <c r="T2126" t="b">
        <f t="shared" ca="1" si="237"/>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0"/>
        <v>0.25</v>
      </c>
      <c r="AJ2126">
        <f t="shared" si="238"/>
        <v>0.32</v>
      </c>
      <c r="AK2126">
        <f t="shared" si="239"/>
        <v>1</v>
      </c>
    </row>
    <row r="2127" spans="1:37"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550662.51450119016</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156148.51394999027</v>
      </c>
      <c r="G2127" t="s">
        <v>719</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234"/>
        <v>4</v>
      </c>
      <c r="Q2127">
        <f t="shared" si="235"/>
        <v>4</v>
      </c>
      <c r="R2127" t="b">
        <f t="shared" ca="1" si="236"/>
        <v>1</v>
      </c>
      <c r="T2127" t="b">
        <f t="shared" ca="1" si="237"/>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0"/>
        <v>0.25</v>
      </c>
      <c r="AJ2127">
        <f t="shared" si="238"/>
        <v>0.32</v>
      </c>
      <c r="AK2127">
        <f t="shared" si="239"/>
        <v>1</v>
      </c>
    </row>
    <row r="2128" spans="1:37"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550662.51450119016</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156148.51394999027</v>
      </c>
      <c r="G2128" t="s">
        <v>719</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234"/>
        <v>4</v>
      </c>
      <c r="Q2128">
        <f t="shared" si="235"/>
        <v>4</v>
      </c>
      <c r="R2128" t="b">
        <f t="shared" ca="1" si="236"/>
        <v>1</v>
      </c>
      <c r="T2128" t="b">
        <f t="shared" ca="1" si="237"/>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0"/>
        <v>0.25</v>
      </c>
      <c r="AJ2128">
        <f t="shared" si="238"/>
        <v>0.32</v>
      </c>
      <c r="AK2128">
        <f t="shared" si="239"/>
        <v>1</v>
      </c>
    </row>
    <row r="2129" spans="1:37"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550662.51450119016</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156148.51394999027</v>
      </c>
      <c r="G2129" t="s">
        <v>719</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234"/>
        <v>4</v>
      </c>
      <c r="Q2129">
        <f t="shared" si="235"/>
        <v>4</v>
      </c>
      <c r="R2129" t="b">
        <f t="shared" ca="1" si="236"/>
        <v>1</v>
      </c>
      <c r="T2129" t="b">
        <f t="shared" ca="1" si="237"/>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0"/>
        <v>0.25</v>
      </c>
      <c r="AJ2129">
        <f t="shared" si="238"/>
        <v>0.32</v>
      </c>
      <c r="AK2129">
        <f t="shared" si="239"/>
        <v>1</v>
      </c>
    </row>
    <row r="2130" spans="1:37"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550662.51450119016</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156148.51394999027</v>
      </c>
      <c r="G2130" t="s">
        <v>719</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234"/>
        <v>94</v>
      </c>
      <c r="Q2130">
        <f t="shared" si="235"/>
        <v>94</v>
      </c>
      <c r="R2130" t="b">
        <f t="shared" ca="1" si="236"/>
        <v>1</v>
      </c>
      <c r="T2130" t="b">
        <f t="shared" ca="1" si="237"/>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0"/>
        <v>0.25</v>
      </c>
      <c r="AJ2130">
        <f t="shared" si="238"/>
        <v>0.32</v>
      </c>
      <c r="AK2130">
        <f t="shared" si="239"/>
        <v>1</v>
      </c>
    </row>
    <row r="2131" spans="1:37"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550662.51450119016</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156148.51394999027</v>
      </c>
      <c r="G2131" t="s">
        <v>719</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234"/>
        <v>24</v>
      </c>
      <c r="Q2131">
        <f t="shared" si="235"/>
        <v>24</v>
      </c>
      <c r="R2131" t="b">
        <f t="shared" ca="1" si="236"/>
        <v>1</v>
      </c>
      <c r="T2131" t="b">
        <f t="shared" ca="1" si="237"/>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0"/>
        <v>0.25</v>
      </c>
      <c r="AJ2131">
        <f t="shared" si="238"/>
        <v>1</v>
      </c>
      <c r="AK2131">
        <f t="shared" si="239"/>
        <v>4</v>
      </c>
    </row>
    <row r="2132" spans="1:37"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550662.51450119016</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165708.62704896927</v>
      </c>
      <c r="G2132" t="s">
        <v>719</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234"/>
        <v>5</v>
      </c>
      <c r="Q2132">
        <f t="shared" si="235"/>
        <v>5</v>
      </c>
      <c r="R2132" t="b">
        <f t="shared" ca="1" si="236"/>
        <v>1</v>
      </c>
      <c r="T2132" t="b">
        <f t="shared" ca="1" si="237"/>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0"/>
        <v>0.2</v>
      </c>
      <c r="AJ2132">
        <f t="shared" si="238"/>
        <v>0.27466666000000001</v>
      </c>
      <c r="AK2132">
        <f t="shared" si="239"/>
        <v>1</v>
      </c>
    </row>
    <row r="2133" spans="1:37"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550662.51450119016</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165708.62704896927</v>
      </c>
      <c r="G2133" t="s">
        <v>719</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234"/>
        <v>5</v>
      </c>
      <c r="Q2133">
        <f t="shared" si="235"/>
        <v>5</v>
      </c>
      <c r="R2133" t="b">
        <f t="shared" ca="1" si="236"/>
        <v>1</v>
      </c>
      <c r="T2133" t="b">
        <f t="shared" ca="1" si="237"/>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0"/>
        <v>0.2</v>
      </c>
      <c r="AJ2133">
        <f t="shared" si="238"/>
        <v>0.27466666000000001</v>
      </c>
      <c r="AK2133">
        <f t="shared" si="239"/>
        <v>1</v>
      </c>
    </row>
    <row r="2134" spans="1:37"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550662.51450119016</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165708.62704896927</v>
      </c>
      <c r="G2134" t="s">
        <v>719</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234"/>
        <v>5</v>
      </c>
      <c r="Q2134">
        <f t="shared" si="235"/>
        <v>5</v>
      </c>
      <c r="R2134" t="b">
        <f t="shared" ca="1" si="236"/>
        <v>1</v>
      </c>
      <c r="T2134" t="b">
        <f t="shared" ca="1" si="237"/>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0"/>
        <v>0.2</v>
      </c>
      <c r="AJ2134">
        <f t="shared" si="238"/>
        <v>0.27466666000000001</v>
      </c>
      <c r="AK2134">
        <f t="shared" si="239"/>
        <v>1</v>
      </c>
    </row>
    <row r="2135" spans="1:37"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550662.51450119016</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165708.62704896927</v>
      </c>
      <c r="G2135" t="s">
        <v>719</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234"/>
        <v>5</v>
      </c>
      <c r="Q2135">
        <f t="shared" si="235"/>
        <v>5</v>
      </c>
      <c r="R2135" t="b">
        <f t="shared" ca="1" si="236"/>
        <v>1</v>
      </c>
      <c r="T2135" t="b">
        <f t="shared" ca="1" si="237"/>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0"/>
        <v>0.2</v>
      </c>
      <c r="AJ2135">
        <f t="shared" si="238"/>
        <v>0.27466666000000001</v>
      </c>
      <c r="AK2135">
        <f t="shared" si="239"/>
        <v>1</v>
      </c>
    </row>
    <row r="2136" spans="1:37"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550662.51450119016</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165708.62704896927</v>
      </c>
      <c r="G2136" t="s">
        <v>719</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234"/>
        <v>11</v>
      </c>
      <c r="Q2136">
        <f t="shared" si="235"/>
        <v>11</v>
      </c>
      <c r="R2136" t="b">
        <f t="shared" ca="1" si="236"/>
        <v>1</v>
      </c>
      <c r="T2136" t="b">
        <f t="shared" ca="1" si="237"/>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0"/>
        <v>0.2</v>
      </c>
      <c r="AJ2136">
        <f t="shared" si="238"/>
        <v>0.27466666000000001</v>
      </c>
      <c r="AK2136">
        <f t="shared" si="239"/>
        <v>1</v>
      </c>
    </row>
    <row r="2137" spans="1:37"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611847.23833465576</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165708.62704896927</v>
      </c>
      <c r="G2137" t="s">
        <v>719</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234"/>
        <v>5</v>
      </c>
      <c r="Q2137">
        <f t="shared" si="235"/>
        <v>5</v>
      </c>
      <c r="R2137" t="b">
        <f t="shared" ca="1" si="236"/>
        <v>1</v>
      </c>
      <c r="T2137" t="b">
        <f t="shared" ca="1" si="237"/>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0"/>
        <v>0.2</v>
      </c>
      <c r="AJ2137">
        <f t="shared" si="238"/>
        <v>0.27466666000000001</v>
      </c>
      <c r="AK2137">
        <f t="shared" si="239"/>
        <v>1</v>
      </c>
    </row>
    <row r="2138" spans="1:37"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611847.23833465576</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165708.62704896927</v>
      </c>
      <c r="G2138" t="s">
        <v>719</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234"/>
        <v>5</v>
      </c>
      <c r="Q2138">
        <f t="shared" si="235"/>
        <v>5</v>
      </c>
      <c r="R2138" t="b">
        <f t="shared" ca="1" si="236"/>
        <v>1</v>
      </c>
      <c r="T2138" t="b">
        <f t="shared" ca="1" si="237"/>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0"/>
        <v>0.2</v>
      </c>
      <c r="AJ2138">
        <f t="shared" si="238"/>
        <v>0.27466666000000001</v>
      </c>
      <c r="AK2138">
        <f t="shared" si="239"/>
        <v>1</v>
      </c>
    </row>
    <row r="2139" spans="1:37"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611847.23833465576</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165708.62704896927</v>
      </c>
      <c r="G2139" t="s">
        <v>719</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234"/>
        <v>5</v>
      </c>
      <c r="Q2139">
        <f t="shared" si="235"/>
        <v>5</v>
      </c>
      <c r="R2139" t="b">
        <f t="shared" ca="1" si="236"/>
        <v>1</v>
      </c>
      <c r="T2139" t="b">
        <f t="shared" ca="1" si="237"/>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0"/>
        <v>0.2</v>
      </c>
      <c r="AJ2139">
        <f t="shared" si="238"/>
        <v>0.27466666000000001</v>
      </c>
      <c r="AK2139">
        <f t="shared" si="239"/>
        <v>1</v>
      </c>
    </row>
    <row r="2140" spans="1:37"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611847.23833465576</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165708.62704896927</v>
      </c>
      <c r="G2140" t="s">
        <v>719</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234"/>
        <v>95</v>
      </c>
      <c r="Q2140">
        <f t="shared" si="235"/>
        <v>95</v>
      </c>
      <c r="R2140" t="b">
        <f t="shared" ca="1" si="236"/>
        <v>1</v>
      </c>
      <c r="T2140" t="b">
        <f t="shared" ca="1" si="237"/>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0"/>
        <v>0.2</v>
      </c>
      <c r="AJ2140">
        <f t="shared" si="238"/>
        <v>0.27466666000000001</v>
      </c>
      <c r="AK2140">
        <f t="shared" si="239"/>
        <v>1</v>
      </c>
    </row>
    <row r="2141" spans="1:37"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795401.40983505256</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165708.62704896927</v>
      </c>
      <c r="G2141" t="s">
        <v>719</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234"/>
        <v>25</v>
      </c>
      <c r="Q2141">
        <f t="shared" si="235"/>
        <v>25</v>
      </c>
      <c r="R2141" t="b">
        <f t="shared" ca="1" si="236"/>
        <v>0</v>
      </c>
      <c r="T2141" t="b">
        <f t="shared" ca="1" si="237"/>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0"/>
        <v>0.2</v>
      </c>
      <c r="AJ2141">
        <f t="shared" si="238"/>
        <v>1</v>
      </c>
      <c r="AK2141">
        <f t="shared" si="239"/>
        <v>1</v>
      </c>
    </row>
    <row r="2142" spans="1:37"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458885.42875099176</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191202.2619795799</v>
      </c>
      <c r="G2142" t="s">
        <v>719</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234"/>
        <v>1</v>
      </c>
      <c r="Q2142">
        <f t="shared" si="235"/>
        <v>1</v>
      </c>
      <c r="R2142" t="b">
        <f t="shared" ca="1" si="236"/>
        <v>1</v>
      </c>
      <c r="T2142" t="b">
        <f t="shared" ca="1" si="237"/>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0"/>
        <v>1</v>
      </c>
      <c r="AJ2142">
        <f t="shared" si="238"/>
        <v>1</v>
      </c>
      <c r="AK2142">
        <f t="shared" si="239"/>
        <v>1</v>
      </c>
    </row>
    <row r="2143" spans="1:37"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458885.42875099176</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191202.2619795799</v>
      </c>
      <c r="G2143" t="s">
        <v>719</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234"/>
        <v>1</v>
      </c>
      <c r="Q2143">
        <f t="shared" si="235"/>
        <v>1</v>
      </c>
      <c r="R2143" t="b">
        <f t="shared" ca="1" si="236"/>
        <v>1</v>
      </c>
      <c r="T2143" t="b">
        <f t="shared" ca="1" si="237"/>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0"/>
        <v>1</v>
      </c>
      <c r="AJ2143">
        <f t="shared" si="238"/>
        <v>1</v>
      </c>
      <c r="AK2143">
        <f t="shared" si="239"/>
        <v>1</v>
      </c>
    </row>
    <row r="2144" spans="1:37"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458885.42875099176</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191202.2619795799</v>
      </c>
      <c r="G2144" t="s">
        <v>719</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234"/>
        <v>1</v>
      </c>
      <c r="Q2144">
        <f t="shared" si="235"/>
        <v>1</v>
      </c>
      <c r="R2144" t="b">
        <f t="shared" ca="1" si="236"/>
        <v>1</v>
      </c>
      <c r="T2144" t="b">
        <f t="shared" ca="1" si="237"/>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0"/>
        <v>1</v>
      </c>
      <c r="AJ2144">
        <f t="shared" si="238"/>
        <v>1</v>
      </c>
      <c r="AK2144">
        <f t="shared" si="239"/>
        <v>1</v>
      </c>
    </row>
    <row r="2145" spans="1:37"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458885.42875099176</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191202.2619795799</v>
      </c>
      <c r="G2145" t="s">
        <v>719</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234"/>
        <v>1</v>
      </c>
      <c r="Q2145">
        <f t="shared" si="235"/>
        <v>1</v>
      </c>
      <c r="R2145" t="b">
        <f t="shared" ca="1" si="236"/>
        <v>1</v>
      </c>
      <c r="T2145" t="b">
        <f t="shared" ca="1" si="237"/>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0"/>
        <v>1</v>
      </c>
      <c r="AJ2145">
        <f t="shared" si="238"/>
        <v>1</v>
      </c>
      <c r="AK2145">
        <f t="shared" si="239"/>
        <v>1</v>
      </c>
    </row>
    <row r="2146" spans="1:37"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458885.42875099176</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191202.2619795799</v>
      </c>
      <c r="G2146" t="s">
        <v>719</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234"/>
        <v>11</v>
      </c>
      <c r="Q2146">
        <f t="shared" si="235"/>
        <v>11</v>
      </c>
      <c r="R2146" t="b">
        <f t="shared" ca="1" si="236"/>
        <v>1</v>
      </c>
      <c r="T2146" t="b">
        <f t="shared" ca="1" si="237"/>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0"/>
        <v>1</v>
      </c>
      <c r="AJ2146">
        <f t="shared" si="238"/>
        <v>1</v>
      </c>
      <c r="AK2146">
        <f t="shared" si="239"/>
        <v>1</v>
      </c>
    </row>
    <row r="2147" spans="1:37"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550662.51450119005</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191202.2619795799</v>
      </c>
      <c r="G2147" t="s">
        <v>719</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234"/>
        <v>1</v>
      </c>
      <c r="Q2147">
        <f t="shared" si="235"/>
        <v>1</v>
      </c>
      <c r="R2147" t="b">
        <f t="shared" ca="1" si="236"/>
        <v>1</v>
      </c>
      <c r="T2147" t="b">
        <f t="shared" ca="1" si="237"/>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0"/>
        <v>1</v>
      </c>
      <c r="AJ2147">
        <f t="shared" si="238"/>
        <v>1</v>
      </c>
      <c r="AK2147">
        <f t="shared" si="239"/>
        <v>1</v>
      </c>
    </row>
    <row r="2148" spans="1:37"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550662.51450119005</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191202.2619795799</v>
      </c>
      <c r="G2148" t="s">
        <v>719</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234"/>
        <v>1</v>
      </c>
      <c r="Q2148">
        <f t="shared" si="235"/>
        <v>1</v>
      </c>
      <c r="R2148" t="b">
        <f t="shared" ca="1" si="236"/>
        <v>1</v>
      </c>
      <c r="T2148" t="b">
        <f t="shared" ca="1" si="237"/>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0"/>
        <v>1</v>
      </c>
      <c r="AJ2148">
        <f t="shared" si="238"/>
        <v>1</v>
      </c>
      <c r="AK2148">
        <f t="shared" si="239"/>
        <v>1</v>
      </c>
    </row>
    <row r="2149" spans="1:37"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550662.51450119005</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191202.2619795799</v>
      </c>
      <c r="G2149" t="s">
        <v>719</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234"/>
        <v>1</v>
      </c>
      <c r="Q2149">
        <f t="shared" si="235"/>
        <v>1</v>
      </c>
      <c r="R2149" t="b">
        <f t="shared" ca="1" si="236"/>
        <v>1</v>
      </c>
      <c r="T2149" t="b">
        <f t="shared" ca="1" si="237"/>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0"/>
        <v>1</v>
      </c>
      <c r="AJ2149">
        <f t="shared" si="238"/>
        <v>1</v>
      </c>
      <c r="AK2149">
        <f t="shared" si="239"/>
        <v>1</v>
      </c>
    </row>
    <row r="2150" spans="1:37"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550662.51450119005</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191202.2619795799</v>
      </c>
      <c r="G2150" t="s">
        <v>719</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234"/>
        <v>91</v>
      </c>
      <c r="Q2150">
        <f t="shared" si="235"/>
        <v>91</v>
      </c>
      <c r="R2150" t="b">
        <f t="shared" ca="1" si="236"/>
        <v>1</v>
      </c>
      <c r="T2150" t="b">
        <f t="shared" ca="1" si="237"/>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0"/>
        <v>1</v>
      </c>
      <c r="AJ2150">
        <f t="shared" si="238"/>
        <v>1</v>
      </c>
      <c r="AK2150">
        <f t="shared" si="239"/>
        <v>1</v>
      </c>
    </row>
    <row r="2151" spans="1:37"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550662.51450119005</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191202.2619795799</v>
      </c>
      <c r="G2151" t="s">
        <v>719</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234"/>
        <v>21</v>
      </c>
      <c r="Q2151">
        <f t="shared" si="235"/>
        <v>21</v>
      </c>
      <c r="R2151" t="b">
        <f t="shared" ca="1" si="236"/>
        <v>1</v>
      </c>
      <c r="T2151" t="b">
        <f t="shared" ca="1" si="237"/>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0"/>
        <v>1</v>
      </c>
      <c r="AJ2151">
        <f t="shared" si="238"/>
        <v>1</v>
      </c>
      <c r="AK2151">
        <f t="shared" si="239"/>
        <v>1</v>
      </c>
    </row>
    <row r="2152" spans="1:37"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550662.51450119005</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205542.43162804839</v>
      </c>
      <c r="G2152" t="s">
        <v>719</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234"/>
        <v>2</v>
      </c>
      <c r="Q2152">
        <f t="shared" si="235"/>
        <v>2</v>
      </c>
      <c r="R2152" t="b">
        <f t="shared" ca="1" si="236"/>
        <v>1</v>
      </c>
      <c r="T2152" t="b">
        <f t="shared" ca="1" si="237"/>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0"/>
        <v>0.5</v>
      </c>
      <c r="AJ2152">
        <f t="shared" si="238"/>
        <v>0.54666666600000002</v>
      </c>
      <c r="AK2152">
        <f t="shared" si="239"/>
        <v>1</v>
      </c>
    </row>
    <row r="2153" spans="1:37"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550662.51450119005</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205542.43162804839</v>
      </c>
      <c r="G2153" t="s">
        <v>719</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234"/>
        <v>2</v>
      </c>
      <c r="Q2153">
        <f t="shared" si="235"/>
        <v>2</v>
      </c>
      <c r="R2153" t="b">
        <f t="shared" ca="1" si="236"/>
        <v>1</v>
      </c>
      <c r="T2153" t="b">
        <f t="shared" ca="1" si="237"/>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0"/>
        <v>0.5</v>
      </c>
      <c r="AJ2153">
        <f t="shared" si="238"/>
        <v>0.54666666600000002</v>
      </c>
      <c r="AK2153">
        <f t="shared" si="239"/>
        <v>1</v>
      </c>
    </row>
    <row r="2154" spans="1:37"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550662.51450119005</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205542.43162804839</v>
      </c>
      <c r="G2154" t="s">
        <v>719</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234"/>
        <v>2</v>
      </c>
      <c r="Q2154">
        <f t="shared" si="235"/>
        <v>2</v>
      </c>
      <c r="R2154" t="b">
        <f t="shared" ca="1" si="236"/>
        <v>1</v>
      </c>
      <c r="T2154" t="b">
        <f t="shared" ca="1" si="237"/>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0"/>
        <v>0.5</v>
      </c>
      <c r="AJ2154">
        <f t="shared" si="238"/>
        <v>0.54666666600000002</v>
      </c>
      <c r="AK2154">
        <f t="shared" si="239"/>
        <v>1</v>
      </c>
    </row>
    <row r="2155" spans="1:37"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550662.51450119005</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205542.43162804839</v>
      </c>
      <c r="G2155" t="s">
        <v>719</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234"/>
        <v>2</v>
      </c>
      <c r="Q2155">
        <f t="shared" si="235"/>
        <v>2</v>
      </c>
      <c r="R2155" t="b">
        <f t="shared" ca="1" si="236"/>
        <v>1</v>
      </c>
      <c r="T2155" t="b">
        <f t="shared" ca="1" si="237"/>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0"/>
        <v>0.5</v>
      </c>
      <c r="AJ2155">
        <f t="shared" si="238"/>
        <v>0.54666666600000002</v>
      </c>
      <c r="AK2155">
        <f t="shared" si="239"/>
        <v>1</v>
      </c>
    </row>
    <row r="2156" spans="1:37"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550662.51450119005</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205542.43162804839</v>
      </c>
      <c r="G2156" t="s">
        <v>719</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234"/>
        <v>11</v>
      </c>
      <c r="Q2156">
        <f t="shared" si="235"/>
        <v>11</v>
      </c>
      <c r="R2156" t="b">
        <f t="shared" ca="1" si="236"/>
        <v>1</v>
      </c>
      <c r="T2156" t="b">
        <f t="shared" ca="1" si="237"/>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0"/>
        <v>0.5</v>
      </c>
      <c r="AJ2156">
        <f t="shared" si="238"/>
        <v>0.54666666600000002</v>
      </c>
      <c r="AK2156">
        <f t="shared" si="239"/>
        <v>1</v>
      </c>
    </row>
    <row r="2157" spans="1:37"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642439.60025138839</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205542.43162804839</v>
      </c>
      <c r="G2157" t="s">
        <v>719</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234"/>
        <v>2</v>
      </c>
      <c r="Q2157">
        <f t="shared" si="235"/>
        <v>2</v>
      </c>
      <c r="R2157" t="b">
        <f t="shared" ca="1" si="236"/>
        <v>1</v>
      </c>
      <c r="T2157" t="b">
        <f t="shared" ca="1" si="237"/>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0"/>
        <v>0.5</v>
      </c>
      <c r="AJ2157">
        <f t="shared" si="238"/>
        <v>0.54666666600000002</v>
      </c>
      <c r="AK2157">
        <f t="shared" si="239"/>
        <v>1</v>
      </c>
    </row>
    <row r="2158" spans="1:37"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642439.60025138839</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205542.43162804839</v>
      </c>
      <c r="G2158" t="s">
        <v>719</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234"/>
        <v>2</v>
      </c>
      <c r="Q2158">
        <f t="shared" si="235"/>
        <v>2</v>
      </c>
      <c r="R2158" t="b">
        <f t="shared" ca="1" si="236"/>
        <v>1</v>
      </c>
      <c r="T2158" t="b">
        <f t="shared" ca="1" si="237"/>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0"/>
        <v>0.5</v>
      </c>
      <c r="AJ2158">
        <f t="shared" si="238"/>
        <v>0.54666666600000002</v>
      </c>
      <c r="AK2158">
        <f t="shared" si="239"/>
        <v>1</v>
      </c>
    </row>
    <row r="2159" spans="1:37"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642439.60025138839</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205542.43162804839</v>
      </c>
      <c r="G2159" t="s">
        <v>719</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234"/>
        <v>2</v>
      </c>
      <c r="Q2159">
        <f t="shared" si="235"/>
        <v>2</v>
      </c>
      <c r="R2159" t="b">
        <f t="shared" ca="1" si="236"/>
        <v>1</v>
      </c>
      <c r="T2159" t="b">
        <f t="shared" ca="1" si="237"/>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0"/>
        <v>0.5</v>
      </c>
      <c r="AJ2159">
        <f t="shared" si="238"/>
        <v>0.54666666600000002</v>
      </c>
      <c r="AK2159">
        <f t="shared" si="239"/>
        <v>1</v>
      </c>
    </row>
    <row r="2160" spans="1:37"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642439.60025138839</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205542.43162804839</v>
      </c>
      <c r="G2160" t="s">
        <v>719</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234"/>
        <v>92</v>
      </c>
      <c r="Q2160">
        <f t="shared" si="235"/>
        <v>92</v>
      </c>
      <c r="R2160" t="b">
        <f t="shared" ca="1" si="236"/>
        <v>1</v>
      </c>
      <c r="T2160" t="b">
        <f t="shared" ca="1" si="237"/>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0"/>
        <v>0.5</v>
      </c>
      <c r="AJ2160">
        <f t="shared" si="238"/>
        <v>0.54666666600000002</v>
      </c>
      <c r="AK2160">
        <f t="shared" si="239"/>
        <v>1</v>
      </c>
    </row>
    <row r="2161" spans="1:37"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642439.60025138839</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205542.43162804839</v>
      </c>
      <c r="G2161" t="s">
        <v>719</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234"/>
        <v>22</v>
      </c>
      <c r="Q2161">
        <f t="shared" si="235"/>
        <v>22</v>
      </c>
      <c r="R2161" t="b">
        <f t="shared" ca="1" si="236"/>
        <v>1</v>
      </c>
      <c r="T2161" t="b">
        <f t="shared" ca="1" si="237"/>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0"/>
        <v>0.5</v>
      </c>
      <c r="AJ2161">
        <f t="shared" si="238"/>
        <v>1</v>
      </c>
      <c r="AK2161">
        <f t="shared" si="239"/>
        <v>2</v>
      </c>
    </row>
    <row r="2162" spans="1:37"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642439.60025138839</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219882.60127651686</v>
      </c>
      <c r="G2162" t="s">
        <v>719</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234"/>
        <v>3</v>
      </c>
      <c r="Q2162">
        <f t="shared" si="235"/>
        <v>3</v>
      </c>
      <c r="R2162" t="b">
        <f t="shared" ca="1" si="236"/>
        <v>1</v>
      </c>
      <c r="T2162" t="b">
        <f t="shared" ca="1" si="237"/>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0"/>
        <v>0.33333333333333331</v>
      </c>
      <c r="AJ2162">
        <f t="shared" si="238"/>
        <v>0.395555555</v>
      </c>
      <c r="AK2162">
        <f t="shared" si="239"/>
        <v>1</v>
      </c>
    </row>
    <row r="2163" spans="1:37"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642439.60025138839</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219882.60127651686</v>
      </c>
      <c r="G2163" t="s">
        <v>719</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234"/>
        <v>3</v>
      </c>
      <c r="Q2163">
        <f t="shared" si="235"/>
        <v>3</v>
      </c>
      <c r="R2163" t="b">
        <f t="shared" ca="1" si="236"/>
        <v>1</v>
      </c>
      <c r="T2163" t="b">
        <f t="shared" ca="1" si="237"/>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0"/>
        <v>0.33333333333333331</v>
      </c>
      <c r="AJ2163">
        <f t="shared" si="238"/>
        <v>0.395555555</v>
      </c>
      <c r="AK2163">
        <f t="shared" si="239"/>
        <v>1</v>
      </c>
    </row>
    <row r="2164" spans="1:37"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642439.60025138839</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219882.60127651686</v>
      </c>
      <c r="G2164" t="s">
        <v>719</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234"/>
        <v>3</v>
      </c>
      <c r="Q2164">
        <f t="shared" si="235"/>
        <v>3</v>
      </c>
      <c r="R2164" t="b">
        <f t="shared" ca="1" si="236"/>
        <v>1</v>
      </c>
      <c r="T2164" t="b">
        <f t="shared" ca="1" si="237"/>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0"/>
        <v>0.33333333333333331</v>
      </c>
      <c r="AJ2164">
        <f t="shared" si="238"/>
        <v>0.395555555</v>
      </c>
      <c r="AK2164">
        <f t="shared" si="239"/>
        <v>1</v>
      </c>
    </row>
    <row r="2165" spans="1:37"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642439.60025138839</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219882.60127651686</v>
      </c>
      <c r="G2165" t="s">
        <v>719</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234"/>
        <v>3</v>
      </c>
      <c r="Q2165">
        <f t="shared" si="235"/>
        <v>3</v>
      </c>
      <c r="R2165" t="b">
        <f t="shared" ca="1" si="236"/>
        <v>1</v>
      </c>
      <c r="T2165" t="b">
        <f t="shared" ca="1" si="237"/>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0"/>
        <v>0.33333333333333331</v>
      </c>
      <c r="AJ2165">
        <f t="shared" si="238"/>
        <v>0.395555555</v>
      </c>
      <c r="AK2165">
        <f t="shared" si="239"/>
        <v>1</v>
      </c>
    </row>
    <row r="2166" spans="1:37"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642439.60025138839</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219882.60127651686</v>
      </c>
      <c r="G2166" t="s">
        <v>719</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234"/>
        <v>11</v>
      </c>
      <c r="Q2166">
        <f t="shared" si="235"/>
        <v>11</v>
      </c>
      <c r="R2166" t="b">
        <f t="shared" ca="1" si="236"/>
        <v>1</v>
      </c>
      <c r="T2166" t="b">
        <f t="shared" ca="1" si="237"/>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0"/>
        <v>0.33333333333333331</v>
      </c>
      <c r="AJ2166">
        <f t="shared" si="238"/>
        <v>0.395555555</v>
      </c>
      <c r="AK2166">
        <f t="shared" si="239"/>
        <v>1</v>
      </c>
    </row>
    <row r="2167" spans="1:37"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734216.68600158684</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219882.60127651686</v>
      </c>
      <c r="G2167" t="s">
        <v>719</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234"/>
        <v>3</v>
      </c>
      <c r="Q2167">
        <f t="shared" si="235"/>
        <v>3</v>
      </c>
      <c r="R2167" t="b">
        <f t="shared" ca="1" si="236"/>
        <v>1</v>
      </c>
      <c r="T2167" t="b">
        <f t="shared" ca="1" si="237"/>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0"/>
        <v>0.33333333333333331</v>
      </c>
      <c r="AJ2167">
        <f t="shared" si="238"/>
        <v>0.395555555</v>
      </c>
      <c r="AK2167">
        <f t="shared" si="239"/>
        <v>1</v>
      </c>
    </row>
    <row r="2168" spans="1:37"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734216.68600158684</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219882.60127651686</v>
      </c>
      <c r="G2168" t="s">
        <v>719</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234"/>
        <v>3</v>
      </c>
      <c r="Q2168">
        <f t="shared" si="235"/>
        <v>3</v>
      </c>
      <c r="R2168" t="b">
        <f t="shared" ca="1" si="236"/>
        <v>1</v>
      </c>
      <c r="T2168" t="b">
        <f t="shared" ca="1" si="237"/>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0"/>
        <v>0.33333333333333331</v>
      </c>
      <c r="AJ2168">
        <f t="shared" si="238"/>
        <v>0.395555555</v>
      </c>
      <c r="AK2168">
        <f t="shared" si="239"/>
        <v>1</v>
      </c>
    </row>
    <row r="2169" spans="1:37"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734216.68600158684</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219882.60127651686</v>
      </c>
      <c r="G2169" t="s">
        <v>719</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234"/>
        <v>3</v>
      </c>
      <c r="Q2169">
        <f t="shared" si="235"/>
        <v>3</v>
      </c>
      <c r="R2169" t="b">
        <f t="shared" ca="1" si="236"/>
        <v>1</v>
      </c>
      <c r="T2169" t="b">
        <f t="shared" ca="1" si="237"/>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0"/>
        <v>0.33333333333333331</v>
      </c>
      <c r="AJ2169">
        <f t="shared" si="238"/>
        <v>0.395555555</v>
      </c>
      <c r="AK2169">
        <f t="shared" si="239"/>
        <v>1</v>
      </c>
    </row>
    <row r="2170" spans="1:37"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734216.68600158684</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219882.60127651686</v>
      </c>
      <c r="G2170" t="s">
        <v>719</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234"/>
        <v>93</v>
      </c>
      <c r="Q2170">
        <f t="shared" si="235"/>
        <v>93</v>
      </c>
      <c r="R2170" t="b">
        <f t="shared" ca="1" si="236"/>
        <v>1</v>
      </c>
      <c r="T2170" t="b">
        <f t="shared" ca="1" si="237"/>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0"/>
        <v>0.33333333333333331</v>
      </c>
      <c r="AJ2170">
        <f t="shared" si="238"/>
        <v>0.395555555</v>
      </c>
      <c r="AK2170">
        <f t="shared" si="239"/>
        <v>1</v>
      </c>
    </row>
    <row r="2171" spans="1:37"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734216.68600158684</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219882.60127651686</v>
      </c>
      <c r="G2171" t="s">
        <v>719</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234"/>
        <v>23</v>
      </c>
      <c r="Q2171">
        <f t="shared" si="235"/>
        <v>23</v>
      </c>
      <c r="R2171" t="b">
        <f t="shared" ca="1" si="236"/>
        <v>1</v>
      </c>
      <c r="T2171" t="b">
        <f t="shared" ca="1" si="237"/>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0"/>
        <v>0.33333333333333331</v>
      </c>
      <c r="AJ2171">
        <f t="shared" si="238"/>
        <v>1</v>
      </c>
      <c r="AK2171">
        <f t="shared" si="239"/>
        <v>3</v>
      </c>
    </row>
    <row r="2172" spans="1:37"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734216.68600158684</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234222.77092498538</v>
      </c>
      <c r="G2172" t="s">
        <v>719</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234"/>
        <v>4</v>
      </c>
      <c r="Q2172">
        <f t="shared" si="235"/>
        <v>4</v>
      </c>
      <c r="R2172" t="b">
        <f t="shared" ca="1" si="236"/>
        <v>1</v>
      </c>
      <c r="T2172" t="b">
        <f t="shared" ca="1" si="237"/>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0"/>
        <v>0.25</v>
      </c>
      <c r="AJ2172">
        <f t="shared" si="238"/>
        <v>0.32</v>
      </c>
      <c r="AK2172">
        <f t="shared" si="239"/>
        <v>1</v>
      </c>
    </row>
    <row r="2173" spans="1:37"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734216.68600158684</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234222.77092498538</v>
      </c>
      <c r="G2173" t="s">
        <v>719</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234"/>
        <v>4</v>
      </c>
      <c r="Q2173">
        <f t="shared" si="235"/>
        <v>4</v>
      </c>
      <c r="R2173" t="b">
        <f t="shared" ca="1" si="236"/>
        <v>1</v>
      </c>
      <c r="T2173" t="b">
        <f t="shared" ca="1" si="237"/>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0"/>
        <v>0.25</v>
      </c>
      <c r="AJ2173">
        <f t="shared" si="238"/>
        <v>0.32</v>
      </c>
      <c r="AK2173">
        <f t="shared" si="239"/>
        <v>1</v>
      </c>
    </row>
    <row r="2174" spans="1:37"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734216.68600158684</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234222.77092498538</v>
      </c>
      <c r="G2174" t="s">
        <v>719</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234"/>
        <v>4</v>
      </c>
      <c r="Q2174">
        <f t="shared" si="235"/>
        <v>4</v>
      </c>
      <c r="R2174" t="b">
        <f t="shared" ca="1" si="236"/>
        <v>1</v>
      </c>
      <c r="T2174" t="b">
        <f t="shared" ca="1" si="237"/>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0"/>
        <v>0.25</v>
      </c>
      <c r="AJ2174">
        <f t="shared" si="238"/>
        <v>0.32</v>
      </c>
      <c r="AK2174">
        <f t="shared" si="239"/>
        <v>1</v>
      </c>
    </row>
    <row r="2175" spans="1:37"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734216.68600158684</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234222.77092498538</v>
      </c>
      <c r="G2175" t="s">
        <v>719</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234"/>
        <v>4</v>
      </c>
      <c r="Q2175">
        <f t="shared" si="235"/>
        <v>4</v>
      </c>
      <c r="R2175" t="b">
        <f t="shared" ca="1" si="236"/>
        <v>1</v>
      </c>
      <c r="T2175" t="b">
        <f t="shared" ca="1" si="237"/>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0"/>
        <v>0.25</v>
      </c>
      <c r="AJ2175">
        <f t="shared" si="238"/>
        <v>0.32</v>
      </c>
      <c r="AK2175">
        <f t="shared" si="239"/>
        <v>1</v>
      </c>
    </row>
    <row r="2176" spans="1:37"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734216.68600158684</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234222.77092498538</v>
      </c>
      <c r="G2176" t="s">
        <v>719</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234"/>
        <v>11</v>
      </c>
      <c r="Q2176">
        <f t="shared" si="235"/>
        <v>11</v>
      </c>
      <c r="R2176" t="b">
        <f t="shared" ca="1" si="236"/>
        <v>1</v>
      </c>
      <c r="T2176" t="b">
        <f t="shared" ca="1" si="237"/>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0"/>
        <v>0.25</v>
      </c>
      <c r="AJ2176">
        <f t="shared" si="238"/>
        <v>0.32</v>
      </c>
      <c r="AK2176">
        <f t="shared" si="239"/>
        <v>1</v>
      </c>
    </row>
    <row r="2177" spans="1:37"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825993.77175178519</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234222.77092498538</v>
      </c>
      <c r="G2177" t="s">
        <v>719</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234"/>
        <v>4</v>
      </c>
      <c r="Q2177">
        <f t="shared" si="235"/>
        <v>4</v>
      </c>
      <c r="R2177" t="b">
        <f t="shared" ca="1" si="236"/>
        <v>1</v>
      </c>
      <c r="T2177" t="b">
        <f t="shared" ca="1" si="237"/>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0"/>
        <v>0.25</v>
      </c>
      <c r="AJ2177">
        <f t="shared" si="238"/>
        <v>0.32</v>
      </c>
      <c r="AK2177">
        <f t="shared" si="239"/>
        <v>1</v>
      </c>
    </row>
    <row r="2178" spans="1:37"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825993.77175178519</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234222.77092498538</v>
      </c>
      <c r="G2178" t="s">
        <v>719</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234"/>
        <v>4</v>
      </c>
      <c r="Q2178">
        <f t="shared" si="235"/>
        <v>4</v>
      </c>
      <c r="R2178" t="b">
        <f t="shared" ca="1" si="236"/>
        <v>1</v>
      </c>
      <c r="T2178" t="b">
        <f t="shared" ca="1" si="237"/>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0"/>
        <v>0.25</v>
      </c>
      <c r="AJ2178">
        <f t="shared" si="238"/>
        <v>0.32</v>
      </c>
      <c r="AK2178">
        <f t="shared" si="239"/>
        <v>1</v>
      </c>
    </row>
    <row r="2179" spans="1:37"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825993.77175178519</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234222.77092498538</v>
      </c>
      <c r="G2179" t="s">
        <v>719</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241">IF(B2179=0,0,
  IF(AND(L2179=FALSE,A2179&lt;&gt;0,MOD(A2179,7)=0),21,
  IF(MOD(B2179,10)=0,INT(B2179/10)-1+21,
  IF(MOD(B2179,10)=5,11,
  IF(MOD(B2179,10)=9,INT(B2179/10)+91,
  INT(B2179/10+1))))))</f>
        <v>4</v>
      </c>
      <c r="Q2179">
        <f t="shared" ref="Q2179:Q2242" si="242">IF(ISBLANK(P2179),O2179,P2179)</f>
        <v>4</v>
      </c>
      <c r="R2179" t="b">
        <f t="shared" ref="R2179:R2242" ca="1" si="243">IF(OR(B2179=0,OFFSET(B2179,1,0)=0),FALSE,
IF(AND(L2179,B2179&lt;OFFSET(B2179,1,0)),TRUE,
IF(AND(OFFSET(O2179,1,0)&gt;=21,OFFSET(O2179,1,0)&lt;=25),TRUE,FALSE)))</f>
        <v>1</v>
      </c>
      <c r="T2179" t="b">
        <f t="shared" ref="T2179:T2242" ca="1" si="244">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0"/>
        <v>0.25</v>
      </c>
      <c r="AJ2179">
        <f t="shared" ref="AJ2179:AJ2242" si="245">IF(B2179=0,0,
IF(MOD(B2179,10)=0,1,
IF(INT((B2179-1)/10)+1=1,1,
IF(INT((B2179-1)/10)+1=2,0.546666666,
IF(INT((B2179-1)/10)+1=3,0.395555555,
IF(INT((B2179-1)/10)+1=4,0.32,
IF(INT((B2179-1)/10)+1=5,0.27466666,
"이상")))))))</f>
        <v>0.32</v>
      </c>
      <c r="AK2179">
        <f t="shared" ref="AK2179:AK2242" si="246">IF(B2179=0,0,
IF(B2179=20,2,
IF(B2179=30,3,
IF(B2179=40,4,
1))))</f>
        <v>1</v>
      </c>
    </row>
    <row r="2180" spans="1:37"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825993.77175178519</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234222.77092498538</v>
      </c>
      <c r="G2180" t="s">
        <v>719</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241"/>
        <v>94</v>
      </c>
      <c r="Q2180">
        <f t="shared" si="242"/>
        <v>94</v>
      </c>
      <c r="R2180" t="b">
        <f t="shared" ca="1" si="243"/>
        <v>1</v>
      </c>
      <c r="T2180" t="b">
        <f t="shared" ca="1" si="244"/>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47">IF(B2180=0,0,1/(INT((B2180-1)/10)+1))</f>
        <v>0.25</v>
      </c>
      <c r="AJ2180">
        <f t="shared" si="245"/>
        <v>0.32</v>
      </c>
      <c r="AK2180">
        <f t="shared" si="246"/>
        <v>1</v>
      </c>
    </row>
    <row r="2181" spans="1:37"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825993.77175178519</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234222.77092498538</v>
      </c>
      <c r="G2181" t="s">
        <v>719</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241"/>
        <v>24</v>
      </c>
      <c r="Q2181">
        <f t="shared" si="242"/>
        <v>24</v>
      </c>
      <c r="R2181" t="b">
        <f t="shared" ca="1" si="243"/>
        <v>1</v>
      </c>
      <c r="T2181" t="b">
        <f t="shared" ca="1" si="244"/>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47"/>
        <v>0.25</v>
      </c>
      <c r="AJ2181">
        <f t="shared" si="245"/>
        <v>1</v>
      </c>
      <c r="AK2181">
        <f t="shared" si="246"/>
        <v>4</v>
      </c>
    </row>
    <row r="2182" spans="1:37"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825993.77175178519</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248562.94057345387</v>
      </c>
      <c r="G2182" t="s">
        <v>719</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241"/>
        <v>5</v>
      </c>
      <c r="Q2182">
        <f t="shared" si="242"/>
        <v>5</v>
      </c>
      <c r="R2182" t="b">
        <f t="shared" ca="1" si="243"/>
        <v>1</v>
      </c>
      <c r="T2182" t="b">
        <f t="shared" ca="1" si="244"/>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47"/>
        <v>0.2</v>
      </c>
      <c r="AJ2182">
        <f t="shared" si="245"/>
        <v>0.27466666000000001</v>
      </c>
      <c r="AK2182">
        <f t="shared" si="246"/>
        <v>1</v>
      </c>
    </row>
    <row r="2183" spans="1:37"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825993.77175178519</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248562.94057345387</v>
      </c>
      <c r="G2183" t="s">
        <v>719</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241"/>
        <v>5</v>
      </c>
      <c r="Q2183">
        <f t="shared" si="242"/>
        <v>5</v>
      </c>
      <c r="R2183" t="b">
        <f t="shared" ca="1" si="243"/>
        <v>1</v>
      </c>
      <c r="T2183" t="b">
        <f t="shared" ca="1" si="244"/>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47"/>
        <v>0.2</v>
      </c>
      <c r="AJ2183">
        <f t="shared" si="245"/>
        <v>0.27466666000000001</v>
      </c>
      <c r="AK2183">
        <f t="shared" si="246"/>
        <v>1</v>
      </c>
    </row>
    <row r="2184" spans="1:37"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825993.77175178519</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248562.94057345387</v>
      </c>
      <c r="G2184" t="s">
        <v>719</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241"/>
        <v>5</v>
      </c>
      <c r="Q2184">
        <f t="shared" si="242"/>
        <v>5</v>
      </c>
      <c r="R2184" t="b">
        <f t="shared" ca="1" si="243"/>
        <v>1</v>
      </c>
      <c r="T2184" t="b">
        <f t="shared" ca="1" si="244"/>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47"/>
        <v>0.2</v>
      </c>
      <c r="AJ2184">
        <f t="shared" si="245"/>
        <v>0.27466666000000001</v>
      </c>
      <c r="AK2184">
        <f t="shared" si="246"/>
        <v>1</v>
      </c>
    </row>
    <row r="2185" spans="1:37"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825993.77175178519</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248562.94057345387</v>
      </c>
      <c r="G2185" t="s">
        <v>719</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241"/>
        <v>5</v>
      </c>
      <c r="Q2185">
        <f t="shared" si="242"/>
        <v>5</v>
      </c>
      <c r="R2185" t="b">
        <f t="shared" ca="1" si="243"/>
        <v>1</v>
      </c>
      <c r="T2185" t="b">
        <f t="shared" ca="1" si="244"/>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47"/>
        <v>0.2</v>
      </c>
      <c r="AJ2185">
        <f t="shared" si="245"/>
        <v>0.27466666000000001</v>
      </c>
      <c r="AK2185">
        <f t="shared" si="246"/>
        <v>1</v>
      </c>
    </row>
    <row r="2186" spans="1:37"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825993.77175178519</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248562.94057345387</v>
      </c>
      <c r="G2186" t="s">
        <v>719</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241"/>
        <v>11</v>
      </c>
      <c r="Q2186">
        <f t="shared" si="242"/>
        <v>11</v>
      </c>
      <c r="R2186" t="b">
        <f t="shared" ca="1" si="243"/>
        <v>1</v>
      </c>
      <c r="T2186" t="b">
        <f t="shared" ca="1" si="244"/>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47"/>
        <v>0.2</v>
      </c>
      <c r="AJ2186">
        <f t="shared" si="245"/>
        <v>0.27466666000000001</v>
      </c>
      <c r="AK2186">
        <f t="shared" si="246"/>
        <v>1</v>
      </c>
    </row>
    <row r="2187" spans="1:37"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917770.85750198353</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248562.94057345387</v>
      </c>
      <c r="G2187" t="s">
        <v>719</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241"/>
        <v>5</v>
      </c>
      <c r="Q2187">
        <f t="shared" si="242"/>
        <v>5</v>
      </c>
      <c r="R2187" t="b">
        <f t="shared" ca="1" si="243"/>
        <v>1</v>
      </c>
      <c r="T2187" t="b">
        <f t="shared" ca="1" si="244"/>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47"/>
        <v>0.2</v>
      </c>
      <c r="AJ2187">
        <f t="shared" si="245"/>
        <v>0.27466666000000001</v>
      </c>
      <c r="AK2187">
        <f t="shared" si="246"/>
        <v>1</v>
      </c>
    </row>
    <row r="2188" spans="1:37"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917770.85750198353</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248562.94057345387</v>
      </c>
      <c r="G2188" t="s">
        <v>719</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241"/>
        <v>5</v>
      </c>
      <c r="Q2188">
        <f t="shared" si="242"/>
        <v>5</v>
      </c>
      <c r="R2188" t="b">
        <f t="shared" ca="1" si="243"/>
        <v>1</v>
      </c>
      <c r="T2188" t="b">
        <f t="shared" ca="1" si="244"/>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47"/>
        <v>0.2</v>
      </c>
      <c r="AJ2188">
        <f t="shared" si="245"/>
        <v>0.27466666000000001</v>
      </c>
      <c r="AK2188">
        <f t="shared" si="246"/>
        <v>1</v>
      </c>
    </row>
    <row r="2189" spans="1:37"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917770.85750198353</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248562.94057345387</v>
      </c>
      <c r="G2189" t="s">
        <v>719</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241"/>
        <v>5</v>
      </c>
      <c r="Q2189">
        <f t="shared" si="242"/>
        <v>5</v>
      </c>
      <c r="R2189" t="b">
        <f t="shared" ca="1" si="243"/>
        <v>1</v>
      </c>
      <c r="T2189" t="b">
        <f t="shared" ca="1" si="244"/>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47"/>
        <v>0.2</v>
      </c>
      <c r="AJ2189">
        <f t="shared" si="245"/>
        <v>0.27466666000000001</v>
      </c>
      <c r="AK2189">
        <f t="shared" si="246"/>
        <v>1</v>
      </c>
    </row>
    <row r="2190" spans="1:37"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917770.85750198353</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248562.94057345387</v>
      </c>
      <c r="G2190" t="s">
        <v>719</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241"/>
        <v>95</v>
      </c>
      <c r="Q2190">
        <f t="shared" si="242"/>
        <v>95</v>
      </c>
      <c r="R2190" t="b">
        <f t="shared" ca="1" si="243"/>
        <v>1</v>
      </c>
      <c r="T2190" t="b">
        <f t="shared" ca="1" si="244"/>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47"/>
        <v>0.2</v>
      </c>
      <c r="AJ2190">
        <f t="shared" si="245"/>
        <v>0.27466666000000001</v>
      </c>
      <c r="AK2190">
        <f t="shared" si="246"/>
        <v>1</v>
      </c>
    </row>
    <row r="2191" spans="1:37"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1193102.1147525785</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248562.94057345387</v>
      </c>
      <c r="G2191" t="s">
        <v>719</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241"/>
        <v>25</v>
      </c>
      <c r="Q2191">
        <f t="shared" si="242"/>
        <v>25</v>
      </c>
      <c r="R2191" t="b">
        <f t="shared" ca="1" si="243"/>
        <v>0</v>
      </c>
      <c r="T2191" t="b">
        <f t="shared" ca="1" si="244"/>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47"/>
        <v>0.2</v>
      </c>
      <c r="AJ2191">
        <f t="shared" si="245"/>
        <v>1</v>
      </c>
      <c r="AK2191">
        <f t="shared" si="246"/>
        <v>1</v>
      </c>
    </row>
    <row r="2192" spans="1:37"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688328.14312648773</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286803.39296936989</v>
      </c>
      <c r="G2192" t="s">
        <v>719</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241"/>
        <v>1</v>
      </c>
      <c r="Q2192">
        <f t="shared" si="242"/>
        <v>1</v>
      </c>
      <c r="R2192" t="b">
        <f t="shared" ca="1" si="243"/>
        <v>1</v>
      </c>
      <c r="T2192" t="b">
        <f t="shared" ca="1" si="244"/>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47"/>
        <v>1</v>
      </c>
      <c r="AJ2192">
        <f t="shared" si="245"/>
        <v>1</v>
      </c>
      <c r="AK2192">
        <f t="shared" si="246"/>
        <v>1</v>
      </c>
    </row>
    <row r="2193" spans="1:37"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688328.14312648773</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286803.39296936989</v>
      </c>
      <c r="G2193" t="s">
        <v>719</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241"/>
        <v>1</v>
      </c>
      <c r="Q2193">
        <f t="shared" si="242"/>
        <v>1</v>
      </c>
      <c r="R2193" t="b">
        <f t="shared" ca="1" si="243"/>
        <v>1</v>
      </c>
      <c r="T2193" t="b">
        <f t="shared" ca="1" si="244"/>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47"/>
        <v>1</v>
      </c>
      <c r="AJ2193">
        <f t="shared" si="245"/>
        <v>1</v>
      </c>
      <c r="AK2193">
        <f t="shared" si="246"/>
        <v>1</v>
      </c>
    </row>
    <row r="2194" spans="1:37"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688328.14312648773</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286803.39296936989</v>
      </c>
      <c r="G2194" t="s">
        <v>719</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241"/>
        <v>1</v>
      </c>
      <c r="Q2194">
        <f t="shared" si="242"/>
        <v>1</v>
      </c>
      <c r="R2194" t="b">
        <f t="shared" ca="1" si="243"/>
        <v>1</v>
      </c>
      <c r="T2194" t="b">
        <f t="shared" ca="1" si="244"/>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47"/>
        <v>1</v>
      </c>
      <c r="AJ2194">
        <f t="shared" si="245"/>
        <v>1</v>
      </c>
      <c r="AK2194">
        <f t="shared" si="246"/>
        <v>1</v>
      </c>
    </row>
    <row r="2195" spans="1:37"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688328.14312648773</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286803.39296936989</v>
      </c>
      <c r="G2195" t="s">
        <v>719</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241"/>
        <v>1</v>
      </c>
      <c r="Q2195">
        <f t="shared" si="242"/>
        <v>1</v>
      </c>
      <c r="R2195" t="b">
        <f t="shared" ca="1" si="243"/>
        <v>1</v>
      </c>
      <c r="T2195" t="b">
        <f t="shared" ca="1" si="244"/>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47"/>
        <v>1</v>
      </c>
      <c r="AJ2195">
        <f t="shared" si="245"/>
        <v>1</v>
      </c>
      <c r="AK2195">
        <f t="shared" si="246"/>
        <v>1</v>
      </c>
    </row>
    <row r="2196" spans="1:37"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688328.14312648773</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286803.39296936989</v>
      </c>
      <c r="G2196" t="s">
        <v>719</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241"/>
        <v>11</v>
      </c>
      <c r="Q2196">
        <f t="shared" si="242"/>
        <v>11</v>
      </c>
      <c r="R2196" t="b">
        <f t="shared" ca="1" si="243"/>
        <v>1</v>
      </c>
      <c r="T2196" t="b">
        <f t="shared" ca="1" si="244"/>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47"/>
        <v>1</v>
      </c>
      <c r="AJ2196">
        <f t="shared" si="245"/>
        <v>1</v>
      </c>
      <c r="AK2196">
        <f t="shared" si="246"/>
        <v>1</v>
      </c>
    </row>
    <row r="2197" spans="1:37"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825993.7717517853</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286803.39296936989</v>
      </c>
      <c r="G2197" t="s">
        <v>719</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241"/>
        <v>1</v>
      </c>
      <c r="Q2197">
        <f t="shared" si="242"/>
        <v>1</v>
      </c>
      <c r="R2197" t="b">
        <f t="shared" ca="1" si="243"/>
        <v>1</v>
      </c>
      <c r="T2197" t="b">
        <f t="shared" ca="1" si="244"/>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47"/>
        <v>1</v>
      </c>
      <c r="AJ2197">
        <f t="shared" si="245"/>
        <v>1</v>
      </c>
      <c r="AK2197">
        <f t="shared" si="246"/>
        <v>1</v>
      </c>
    </row>
    <row r="2198" spans="1:37"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825993.7717517853</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286803.39296936989</v>
      </c>
      <c r="G2198" t="s">
        <v>719</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241"/>
        <v>1</v>
      </c>
      <c r="Q2198">
        <f t="shared" si="242"/>
        <v>1</v>
      </c>
      <c r="R2198" t="b">
        <f t="shared" ca="1" si="243"/>
        <v>1</v>
      </c>
      <c r="T2198" t="b">
        <f t="shared" ca="1" si="244"/>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47"/>
        <v>1</v>
      </c>
      <c r="AJ2198">
        <f t="shared" si="245"/>
        <v>1</v>
      </c>
      <c r="AK2198">
        <f t="shared" si="246"/>
        <v>1</v>
      </c>
    </row>
    <row r="2199" spans="1:37"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825993.7717517853</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286803.39296936989</v>
      </c>
      <c r="G2199" t="s">
        <v>719</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241"/>
        <v>1</v>
      </c>
      <c r="Q2199">
        <f t="shared" si="242"/>
        <v>1</v>
      </c>
      <c r="R2199" t="b">
        <f t="shared" ca="1" si="243"/>
        <v>1</v>
      </c>
      <c r="T2199" t="b">
        <f t="shared" ca="1" si="244"/>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47"/>
        <v>1</v>
      </c>
      <c r="AJ2199">
        <f t="shared" si="245"/>
        <v>1</v>
      </c>
      <c r="AK2199">
        <f t="shared" si="246"/>
        <v>1</v>
      </c>
    </row>
    <row r="2200" spans="1:37"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825993.7717517853</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286803.39296936989</v>
      </c>
      <c r="G2200" t="s">
        <v>719</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241"/>
        <v>91</v>
      </c>
      <c r="Q2200">
        <f t="shared" si="242"/>
        <v>91</v>
      </c>
      <c r="R2200" t="b">
        <f t="shared" ca="1" si="243"/>
        <v>1</v>
      </c>
      <c r="T2200" t="b">
        <f t="shared" ca="1" si="244"/>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47"/>
        <v>1</v>
      </c>
      <c r="AJ2200">
        <f t="shared" si="245"/>
        <v>1</v>
      </c>
      <c r="AK2200">
        <f t="shared" si="246"/>
        <v>1</v>
      </c>
    </row>
    <row r="2201" spans="1:37"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825993.7717517853</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286803.39296936989</v>
      </c>
      <c r="G2201" t="s">
        <v>719</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241"/>
        <v>21</v>
      </c>
      <c r="Q2201">
        <f t="shared" si="242"/>
        <v>21</v>
      </c>
      <c r="R2201" t="b">
        <f t="shared" ca="1" si="243"/>
        <v>1</v>
      </c>
      <c r="T2201" t="b">
        <f t="shared" ca="1" si="244"/>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47"/>
        <v>1</v>
      </c>
      <c r="AJ2201">
        <f t="shared" si="245"/>
        <v>1</v>
      </c>
      <c r="AK2201">
        <f t="shared" si="246"/>
        <v>1</v>
      </c>
    </row>
    <row r="2202" spans="1:37"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825993.7717517853</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308313.64744207263</v>
      </c>
      <c r="G2202" t="s">
        <v>719</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241"/>
        <v>2</v>
      </c>
      <c r="Q2202">
        <f t="shared" si="242"/>
        <v>2</v>
      </c>
      <c r="R2202" t="b">
        <f t="shared" ca="1" si="243"/>
        <v>1</v>
      </c>
      <c r="T2202" t="b">
        <f t="shared" ca="1" si="244"/>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47"/>
        <v>0.5</v>
      </c>
      <c r="AJ2202">
        <f t="shared" si="245"/>
        <v>0.54666666600000002</v>
      </c>
      <c r="AK2202">
        <f t="shared" si="246"/>
        <v>1</v>
      </c>
    </row>
    <row r="2203" spans="1:37"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825993.7717517853</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308313.64744207263</v>
      </c>
      <c r="G2203" t="s">
        <v>719</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241"/>
        <v>2</v>
      </c>
      <c r="Q2203">
        <f t="shared" si="242"/>
        <v>2</v>
      </c>
      <c r="R2203" t="b">
        <f t="shared" ca="1" si="243"/>
        <v>1</v>
      </c>
      <c r="T2203" t="b">
        <f t="shared" ca="1" si="244"/>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47"/>
        <v>0.5</v>
      </c>
      <c r="AJ2203">
        <f t="shared" si="245"/>
        <v>0.54666666600000002</v>
      </c>
      <c r="AK2203">
        <f t="shared" si="246"/>
        <v>1</v>
      </c>
    </row>
    <row r="2204" spans="1:37"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825993.7717517853</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308313.64744207263</v>
      </c>
      <c r="G2204" t="s">
        <v>719</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241"/>
        <v>2</v>
      </c>
      <c r="Q2204">
        <f t="shared" si="242"/>
        <v>2</v>
      </c>
      <c r="R2204" t="b">
        <f t="shared" ca="1" si="243"/>
        <v>1</v>
      </c>
      <c r="T2204" t="b">
        <f t="shared" ca="1" si="244"/>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47"/>
        <v>0.5</v>
      </c>
      <c r="AJ2204">
        <f t="shared" si="245"/>
        <v>0.54666666600000002</v>
      </c>
      <c r="AK2204">
        <f t="shared" si="246"/>
        <v>1</v>
      </c>
    </row>
    <row r="2205" spans="1:37"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825993.7717517853</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308313.64744207263</v>
      </c>
      <c r="G2205" t="s">
        <v>719</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241"/>
        <v>2</v>
      </c>
      <c r="Q2205">
        <f t="shared" si="242"/>
        <v>2</v>
      </c>
      <c r="R2205" t="b">
        <f t="shared" ca="1" si="243"/>
        <v>1</v>
      </c>
      <c r="T2205" t="b">
        <f t="shared" ca="1" si="244"/>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47"/>
        <v>0.5</v>
      </c>
      <c r="AJ2205">
        <f t="shared" si="245"/>
        <v>0.54666666600000002</v>
      </c>
      <c r="AK2205">
        <f t="shared" si="246"/>
        <v>1</v>
      </c>
    </row>
    <row r="2206" spans="1:37"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825993.7717517853</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308313.64744207263</v>
      </c>
      <c r="G2206" t="s">
        <v>719</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241"/>
        <v>11</v>
      </c>
      <c r="Q2206">
        <f t="shared" si="242"/>
        <v>11</v>
      </c>
      <c r="R2206" t="b">
        <f t="shared" ca="1" si="243"/>
        <v>1</v>
      </c>
      <c r="T2206" t="b">
        <f t="shared" ca="1" si="244"/>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47"/>
        <v>0.5</v>
      </c>
      <c r="AJ2206">
        <f t="shared" si="245"/>
        <v>0.54666666600000002</v>
      </c>
      <c r="AK2206">
        <f t="shared" si="246"/>
        <v>1</v>
      </c>
    </row>
    <row r="2207" spans="1:37"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963659.40037708275</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308313.64744207263</v>
      </c>
      <c r="G2207" t="s">
        <v>719</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241"/>
        <v>2</v>
      </c>
      <c r="Q2207">
        <f t="shared" si="242"/>
        <v>2</v>
      </c>
      <c r="R2207" t="b">
        <f t="shared" ca="1" si="243"/>
        <v>1</v>
      </c>
      <c r="T2207" t="b">
        <f t="shared" ca="1" si="244"/>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47"/>
        <v>0.5</v>
      </c>
      <c r="AJ2207">
        <f t="shared" si="245"/>
        <v>0.54666666600000002</v>
      </c>
      <c r="AK2207">
        <f t="shared" si="246"/>
        <v>1</v>
      </c>
    </row>
    <row r="2208" spans="1:37"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963659.40037708275</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308313.64744207263</v>
      </c>
      <c r="G2208" t="s">
        <v>719</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241"/>
        <v>2</v>
      </c>
      <c r="Q2208">
        <f t="shared" si="242"/>
        <v>2</v>
      </c>
      <c r="R2208" t="b">
        <f t="shared" ca="1" si="243"/>
        <v>1</v>
      </c>
      <c r="T2208" t="b">
        <f t="shared" ca="1" si="244"/>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47"/>
        <v>0.5</v>
      </c>
      <c r="AJ2208">
        <f t="shared" si="245"/>
        <v>0.54666666600000002</v>
      </c>
      <c r="AK2208">
        <f t="shared" si="246"/>
        <v>1</v>
      </c>
    </row>
    <row r="2209" spans="1:37"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963659.40037708275</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308313.64744207263</v>
      </c>
      <c r="G2209" t="s">
        <v>719</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241"/>
        <v>2</v>
      </c>
      <c r="Q2209">
        <f t="shared" si="242"/>
        <v>2</v>
      </c>
      <c r="R2209" t="b">
        <f t="shared" ca="1" si="243"/>
        <v>1</v>
      </c>
      <c r="T2209" t="b">
        <f t="shared" ca="1" si="244"/>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47"/>
        <v>0.5</v>
      </c>
      <c r="AJ2209">
        <f t="shared" si="245"/>
        <v>0.54666666600000002</v>
      </c>
      <c r="AK2209">
        <f t="shared" si="246"/>
        <v>1</v>
      </c>
    </row>
    <row r="2210" spans="1:37"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963659.40037708275</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308313.64744207263</v>
      </c>
      <c r="G2210" t="s">
        <v>719</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241"/>
        <v>92</v>
      </c>
      <c r="Q2210">
        <f t="shared" si="242"/>
        <v>92</v>
      </c>
      <c r="R2210" t="b">
        <f t="shared" ca="1" si="243"/>
        <v>1</v>
      </c>
      <c r="T2210" t="b">
        <f t="shared" ca="1" si="244"/>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47"/>
        <v>0.5</v>
      </c>
      <c r="AJ2210">
        <f t="shared" si="245"/>
        <v>0.54666666600000002</v>
      </c>
      <c r="AK2210">
        <f t="shared" si="246"/>
        <v>1</v>
      </c>
    </row>
    <row r="2211" spans="1:37"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963659.40037708275</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308313.64744207263</v>
      </c>
      <c r="G2211" t="s">
        <v>719</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241"/>
        <v>22</v>
      </c>
      <c r="Q2211">
        <f t="shared" si="242"/>
        <v>22</v>
      </c>
      <c r="R2211" t="b">
        <f t="shared" ca="1" si="243"/>
        <v>1</v>
      </c>
      <c r="T2211" t="b">
        <f t="shared" ca="1" si="244"/>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47"/>
        <v>0.5</v>
      </c>
      <c r="AJ2211">
        <f t="shared" si="245"/>
        <v>1</v>
      </c>
      <c r="AK2211">
        <f t="shared" si="246"/>
        <v>2</v>
      </c>
    </row>
    <row r="2212" spans="1:37"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963659.40037708275</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329823.90191477537</v>
      </c>
      <c r="G2212" t="s">
        <v>719</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241"/>
        <v>3</v>
      </c>
      <c r="Q2212">
        <f t="shared" si="242"/>
        <v>3</v>
      </c>
      <c r="R2212" t="b">
        <f t="shared" ca="1" si="243"/>
        <v>1</v>
      </c>
      <c r="T2212" t="b">
        <f t="shared" ca="1" si="244"/>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47"/>
        <v>0.33333333333333331</v>
      </c>
      <c r="AJ2212">
        <f t="shared" si="245"/>
        <v>0.395555555</v>
      </c>
      <c r="AK2212">
        <f t="shared" si="246"/>
        <v>1</v>
      </c>
    </row>
    <row r="2213" spans="1:37"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963659.40037708275</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329823.90191477537</v>
      </c>
      <c r="G2213" t="s">
        <v>719</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241"/>
        <v>3</v>
      </c>
      <c r="Q2213">
        <f t="shared" si="242"/>
        <v>3</v>
      </c>
      <c r="R2213" t="b">
        <f t="shared" ca="1" si="243"/>
        <v>1</v>
      </c>
      <c r="T2213" t="b">
        <f t="shared" ca="1" si="244"/>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47"/>
        <v>0.33333333333333331</v>
      </c>
      <c r="AJ2213">
        <f t="shared" si="245"/>
        <v>0.395555555</v>
      </c>
      <c r="AK2213">
        <f t="shared" si="246"/>
        <v>1</v>
      </c>
    </row>
    <row r="2214" spans="1:37"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963659.40037708275</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329823.90191477537</v>
      </c>
      <c r="G2214" t="s">
        <v>719</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241"/>
        <v>3</v>
      </c>
      <c r="Q2214">
        <f t="shared" si="242"/>
        <v>3</v>
      </c>
      <c r="R2214" t="b">
        <f t="shared" ca="1" si="243"/>
        <v>1</v>
      </c>
      <c r="T2214" t="b">
        <f t="shared" ca="1" si="244"/>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47"/>
        <v>0.33333333333333331</v>
      </c>
      <c r="AJ2214">
        <f t="shared" si="245"/>
        <v>0.395555555</v>
      </c>
      <c r="AK2214">
        <f t="shared" si="246"/>
        <v>1</v>
      </c>
    </row>
    <row r="2215" spans="1:37"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963659.40037708275</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329823.90191477537</v>
      </c>
      <c r="G2215" t="s">
        <v>719</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241"/>
        <v>3</v>
      </c>
      <c r="Q2215">
        <f t="shared" si="242"/>
        <v>3</v>
      </c>
      <c r="R2215" t="b">
        <f t="shared" ca="1" si="243"/>
        <v>1</v>
      </c>
      <c r="T2215" t="b">
        <f t="shared" ca="1" si="244"/>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47"/>
        <v>0.33333333333333331</v>
      </c>
      <c r="AJ2215">
        <f t="shared" si="245"/>
        <v>0.395555555</v>
      </c>
      <c r="AK2215">
        <f t="shared" si="246"/>
        <v>1</v>
      </c>
    </row>
    <row r="2216" spans="1:37"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963659.40037708275</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329823.90191477537</v>
      </c>
      <c r="G2216" t="s">
        <v>719</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241"/>
        <v>11</v>
      </c>
      <c r="Q2216">
        <f t="shared" si="242"/>
        <v>11</v>
      </c>
      <c r="R2216" t="b">
        <f t="shared" ca="1" si="243"/>
        <v>1</v>
      </c>
      <c r="T2216" t="b">
        <f t="shared" ca="1" si="244"/>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47"/>
        <v>0.33333333333333331</v>
      </c>
      <c r="AJ2216">
        <f t="shared" si="245"/>
        <v>0.395555555</v>
      </c>
      <c r="AK2216">
        <f t="shared" si="246"/>
        <v>1</v>
      </c>
    </row>
    <row r="2217" spans="1:37"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1101325.0290023803</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329823.90191477537</v>
      </c>
      <c r="G2217" t="s">
        <v>719</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241"/>
        <v>3</v>
      </c>
      <c r="Q2217">
        <f t="shared" si="242"/>
        <v>3</v>
      </c>
      <c r="R2217" t="b">
        <f t="shared" ca="1" si="243"/>
        <v>1</v>
      </c>
      <c r="T2217" t="b">
        <f t="shared" ca="1" si="244"/>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47"/>
        <v>0.33333333333333331</v>
      </c>
      <c r="AJ2217">
        <f t="shared" si="245"/>
        <v>0.395555555</v>
      </c>
      <c r="AK2217">
        <f t="shared" si="246"/>
        <v>1</v>
      </c>
    </row>
    <row r="2218" spans="1:37"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1101325.0290023803</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329823.90191477537</v>
      </c>
      <c r="G2218" t="s">
        <v>719</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241"/>
        <v>3</v>
      </c>
      <c r="Q2218">
        <f t="shared" si="242"/>
        <v>3</v>
      </c>
      <c r="R2218" t="b">
        <f t="shared" ca="1" si="243"/>
        <v>1</v>
      </c>
      <c r="T2218" t="b">
        <f t="shared" ca="1" si="244"/>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47"/>
        <v>0.33333333333333331</v>
      </c>
      <c r="AJ2218">
        <f t="shared" si="245"/>
        <v>0.395555555</v>
      </c>
      <c r="AK2218">
        <f t="shared" si="246"/>
        <v>1</v>
      </c>
    </row>
    <row r="2219" spans="1:37"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1101325.0290023803</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329823.90191477537</v>
      </c>
      <c r="G2219" t="s">
        <v>719</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241"/>
        <v>3</v>
      </c>
      <c r="Q2219">
        <f t="shared" si="242"/>
        <v>3</v>
      </c>
      <c r="R2219" t="b">
        <f t="shared" ca="1" si="243"/>
        <v>1</v>
      </c>
      <c r="T2219" t="b">
        <f t="shared" ca="1" si="244"/>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47"/>
        <v>0.33333333333333331</v>
      </c>
      <c r="AJ2219">
        <f t="shared" si="245"/>
        <v>0.395555555</v>
      </c>
      <c r="AK2219">
        <f t="shared" si="246"/>
        <v>1</v>
      </c>
    </row>
    <row r="2220" spans="1:37"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1101325.0290023803</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329823.90191477537</v>
      </c>
      <c r="G2220" t="s">
        <v>719</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241"/>
        <v>93</v>
      </c>
      <c r="Q2220">
        <f t="shared" si="242"/>
        <v>93</v>
      </c>
      <c r="R2220" t="b">
        <f t="shared" ca="1" si="243"/>
        <v>1</v>
      </c>
      <c r="T2220" t="b">
        <f t="shared" ca="1" si="244"/>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47"/>
        <v>0.33333333333333331</v>
      </c>
      <c r="AJ2220">
        <f t="shared" si="245"/>
        <v>0.395555555</v>
      </c>
      <c r="AK2220">
        <f t="shared" si="246"/>
        <v>1</v>
      </c>
    </row>
    <row r="2221" spans="1:37"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1101325.0290023803</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329823.90191477537</v>
      </c>
      <c r="G2221" t="s">
        <v>719</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241"/>
        <v>23</v>
      </c>
      <c r="Q2221">
        <f t="shared" si="242"/>
        <v>23</v>
      </c>
      <c r="R2221" t="b">
        <f t="shared" ca="1" si="243"/>
        <v>1</v>
      </c>
      <c r="T2221" t="b">
        <f t="shared" ca="1" si="244"/>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47"/>
        <v>0.33333333333333331</v>
      </c>
      <c r="AJ2221">
        <f t="shared" si="245"/>
        <v>1</v>
      </c>
      <c r="AK2221">
        <f t="shared" si="246"/>
        <v>3</v>
      </c>
    </row>
    <row r="2222" spans="1:37"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1101325.0290023803</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351334.15638747811</v>
      </c>
      <c r="G2222" t="s">
        <v>719</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241"/>
        <v>4</v>
      </c>
      <c r="Q2222">
        <f t="shared" si="242"/>
        <v>4</v>
      </c>
      <c r="R2222" t="b">
        <f t="shared" ca="1" si="243"/>
        <v>1</v>
      </c>
      <c r="T2222" t="b">
        <f t="shared" ca="1" si="244"/>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47"/>
        <v>0.25</v>
      </c>
      <c r="AJ2222">
        <f t="shared" si="245"/>
        <v>0.32</v>
      </c>
      <c r="AK2222">
        <f t="shared" si="246"/>
        <v>1</v>
      </c>
    </row>
    <row r="2223" spans="1:37"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1101325.0290023803</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351334.15638747811</v>
      </c>
      <c r="G2223" t="s">
        <v>719</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241"/>
        <v>4</v>
      </c>
      <c r="Q2223">
        <f t="shared" si="242"/>
        <v>4</v>
      </c>
      <c r="R2223" t="b">
        <f t="shared" ca="1" si="243"/>
        <v>1</v>
      </c>
      <c r="T2223" t="b">
        <f t="shared" ca="1" si="244"/>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47"/>
        <v>0.25</v>
      </c>
      <c r="AJ2223">
        <f t="shared" si="245"/>
        <v>0.32</v>
      </c>
      <c r="AK2223">
        <f t="shared" si="246"/>
        <v>1</v>
      </c>
    </row>
    <row r="2224" spans="1:37"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1101325.0290023803</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351334.15638747811</v>
      </c>
      <c r="G2224" t="s">
        <v>719</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241"/>
        <v>4</v>
      </c>
      <c r="Q2224">
        <f t="shared" si="242"/>
        <v>4</v>
      </c>
      <c r="R2224" t="b">
        <f t="shared" ca="1" si="243"/>
        <v>1</v>
      </c>
      <c r="T2224" t="b">
        <f t="shared" ca="1" si="244"/>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47"/>
        <v>0.25</v>
      </c>
      <c r="AJ2224">
        <f t="shared" si="245"/>
        <v>0.32</v>
      </c>
      <c r="AK2224">
        <f t="shared" si="246"/>
        <v>1</v>
      </c>
    </row>
    <row r="2225" spans="1:37"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1101325.0290023803</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351334.15638747811</v>
      </c>
      <c r="G2225" t="s">
        <v>719</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241"/>
        <v>4</v>
      </c>
      <c r="Q2225">
        <f t="shared" si="242"/>
        <v>4</v>
      </c>
      <c r="R2225" t="b">
        <f t="shared" ca="1" si="243"/>
        <v>1</v>
      </c>
      <c r="T2225" t="b">
        <f t="shared" ca="1" si="244"/>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47"/>
        <v>0.25</v>
      </c>
      <c r="AJ2225">
        <f t="shared" si="245"/>
        <v>0.32</v>
      </c>
      <c r="AK2225">
        <f t="shared" si="246"/>
        <v>1</v>
      </c>
    </row>
    <row r="2226" spans="1:37"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1101325.0290023803</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351334.15638747811</v>
      </c>
      <c r="G2226" t="s">
        <v>719</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241"/>
        <v>11</v>
      </c>
      <c r="Q2226">
        <f t="shared" si="242"/>
        <v>11</v>
      </c>
      <c r="R2226" t="b">
        <f t="shared" ca="1" si="243"/>
        <v>1</v>
      </c>
      <c r="T2226" t="b">
        <f t="shared" ca="1" si="244"/>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47"/>
        <v>0.25</v>
      </c>
      <c r="AJ2226">
        <f t="shared" si="245"/>
        <v>0.32</v>
      </c>
      <c r="AK2226">
        <f t="shared" si="246"/>
        <v>1</v>
      </c>
    </row>
    <row r="2227" spans="1:37"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1238990.657627678</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351334.15638747811</v>
      </c>
      <c r="G2227" t="s">
        <v>719</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241"/>
        <v>4</v>
      </c>
      <c r="Q2227">
        <f t="shared" si="242"/>
        <v>4</v>
      </c>
      <c r="R2227" t="b">
        <f t="shared" ca="1" si="243"/>
        <v>1</v>
      </c>
      <c r="T2227" t="b">
        <f t="shared" ca="1" si="244"/>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47"/>
        <v>0.25</v>
      </c>
      <c r="AJ2227">
        <f t="shared" si="245"/>
        <v>0.32</v>
      </c>
      <c r="AK2227">
        <f t="shared" si="246"/>
        <v>1</v>
      </c>
    </row>
    <row r="2228" spans="1:37"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1238990.657627678</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351334.15638747811</v>
      </c>
      <c r="G2228" t="s">
        <v>719</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241"/>
        <v>4</v>
      </c>
      <c r="Q2228">
        <f t="shared" si="242"/>
        <v>4</v>
      </c>
      <c r="R2228" t="b">
        <f t="shared" ca="1" si="243"/>
        <v>1</v>
      </c>
      <c r="T2228" t="b">
        <f t="shared" ca="1" si="244"/>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47"/>
        <v>0.25</v>
      </c>
      <c r="AJ2228">
        <f t="shared" si="245"/>
        <v>0.32</v>
      </c>
      <c r="AK2228">
        <f t="shared" si="246"/>
        <v>1</v>
      </c>
    </row>
    <row r="2229" spans="1:37"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1238990.657627678</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351334.15638747811</v>
      </c>
      <c r="G2229" t="s">
        <v>719</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241"/>
        <v>4</v>
      </c>
      <c r="Q2229">
        <f t="shared" si="242"/>
        <v>4</v>
      </c>
      <c r="R2229" t="b">
        <f t="shared" ca="1" si="243"/>
        <v>1</v>
      </c>
      <c r="T2229" t="b">
        <f t="shared" ca="1" si="244"/>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47"/>
        <v>0.25</v>
      </c>
      <c r="AJ2229">
        <f t="shared" si="245"/>
        <v>0.32</v>
      </c>
      <c r="AK2229">
        <f t="shared" si="246"/>
        <v>1</v>
      </c>
    </row>
    <row r="2230" spans="1:37"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1238990.657627678</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351334.15638747811</v>
      </c>
      <c r="G2230" t="s">
        <v>719</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241"/>
        <v>94</v>
      </c>
      <c r="Q2230">
        <f t="shared" si="242"/>
        <v>94</v>
      </c>
      <c r="R2230" t="b">
        <f t="shared" ca="1" si="243"/>
        <v>1</v>
      </c>
      <c r="T2230" t="b">
        <f t="shared" ca="1" si="244"/>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47"/>
        <v>0.25</v>
      </c>
      <c r="AJ2230">
        <f t="shared" si="245"/>
        <v>0.32</v>
      </c>
      <c r="AK2230">
        <f t="shared" si="246"/>
        <v>1</v>
      </c>
    </row>
    <row r="2231" spans="1:37"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1238990.657627678</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351334.15638747811</v>
      </c>
      <c r="G2231" t="s">
        <v>719</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241"/>
        <v>24</v>
      </c>
      <c r="Q2231">
        <f t="shared" si="242"/>
        <v>24</v>
      </c>
      <c r="R2231" t="b">
        <f t="shared" ca="1" si="243"/>
        <v>1</v>
      </c>
      <c r="T2231" t="b">
        <f t="shared" ca="1" si="244"/>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47"/>
        <v>0.25</v>
      </c>
      <c r="AJ2231">
        <f t="shared" si="245"/>
        <v>1</v>
      </c>
      <c r="AK2231">
        <f t="shared" si="246"/>
        <v>4</v>
      </c>
    </row>
    <row r="2232" spans="1:37"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1238990.657627678</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372844.41086018085</v>
      </c>
      <c r="G2232" t="s">
        <v>719</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241"/>
        <v>5</v>
      </c>
      <c r="Q2232">
        <f t="shared" si="242"/>
        <v>5</v>
      </c>
      <c r="R2232" t="b">
        <f t="shared" ca="1" si="243"/>
        <v>1</v>
      </c>
      <c r="T2232" t="b">
        <f t="shared" ca="1" si="244"/>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47"/>
        <v>0.2</v>
      </c>
      <c r="AJ2232">
        <f t="shared" si="245"/>
        <v>0.27466666000000001</v>
      </c>
      <c r="AK2232">
        <f t="shared" si="246"/>
        <v>1</v>
      </c>
    </row>
    <row r="2233" spans="1:37"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1238990.657627678</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372844.41086018085</v>
      </c>
      <c r="G2233" t="s">
        <v>719</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241"/>
        <v>5</v>
      </c>
      <c r="Q2233">
        <f t="shared" si="242"/>
        <v>5</v>
      </c>
      <c r="R2233" t="b">
        <f t="shared" ca="1" si="243"/>
        <v>1</v>
      </c>
      <c r="T2233" t="b">
        <f t="shared" ca="1" si="244"/>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47"/>
        <v>0.2</v>
      </c>
      <c r="AJ2233">
        <f t="shared" si="245"/>
        <v>0.27466666000000001</v>
      </c>
      <c r="AK2233">
        <f t="shared" si="246"/>
        <v>1</v>
      </c>
    </row>
    <row r="2234" spans="1:37"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1238990.657627678</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372844.41086018085</v>
      </c>
      <c r="G2234" t="s">
        <v>719</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241"/>
        <v>5</v>
      </c>
      <c r="Q2234">
        <f t="shared" si="242"/>
        <v>5</v>
      </c>
      <c r="R2234" t="b">
        <f t="shared" ca="1" si="243"/>
        <v>1</v>
      </c>
      <c r="T2234" t="b">
        <f t="shared" ca="1" si="244"/>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47"/>
        <v>0.2</v>
      </c>
      <c r="AJ2234">
        <f t="shared" si="245"/>
        <v>0.27466666000000001</v>
      </c>
      <c r="AK2234">
        <f t="shared" si="246"/>
        <v>1</v>
      </c>
    </row>
    <row r="2235" spans="1:37"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1238990.657627678</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372844.41086018085</v>
      </c>
      <c r="G2235" t="s">
        <v>719</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241"/>
        <v>5</v>
      </c>
      <c r="Q2235">
        <f t="shared" si="242"/>
        <v>5</v>
      </c>
      <c r="R2235" t="b">
        <f t="shared" ca="1" si="243"/>
        <v>1</v>
      </c>
      <c r="T2235" t="b">
        <f t="shared" ca="1" si="244"/>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47"/>
        <v>0.2</v>
      </c>
      <c r="AJ2235">
        <f t="shared" si="245"/>
        <v>0.27466666000000001</v>
      </c>
      <c r="AK2235">
        <f t="shared" si="246"/>
        <v>1</v>
      </c>
    </row>
    <row r="2236" spans="1:37"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1238990.657627678</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372844.41086018085</v>
      </c>
      <c r="G2236" t="s">
        <v>719</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241"/>
        <v>11</v>
      </c>
      <c r="Q2236">
        <f t="shared" si="242"/>
        <v>11</v>
      </c>
      <c r="R2236" t="b">
        <f t="shared" ca="1" si="243"/>
        <v>1</v>
      </c>
      <c r="T2236" t="b">
        <f t="shared" ca="1" si="244"/>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47"/>
        <v>0.2</v>
      </c>
      <c r="AJ2236">
        <f t="shared" si="245"/>
        <v>0.27466666000000001</v>
      </c>
      <c r="AK2236">
        <f t="shared" si="246"/>
        <v>1</v>
      </c>
    </row>
    <row r="2237" spans="1:37"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1376656.2862529755</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372844.41086018085</v>
      </c>
      <c r="G2237" t="s">
        <v>719</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241"/>
        <v>5</v>
      </c>
      <c r="Q2237">
        <f t="shared" si="242"/>
        <v>5</v>
      </c>
      <c r="R2237" t="b">
        <f t="shared" ca="1" si="243"/>
        <v>1</v>
      </c>
      <c r="T2237" t="b">
        <f t="shared" ca="1" si="244"/>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47"/>
        <v>0.2</v>
      </c>
      <c r="AJ2237">
        <f t="shared" si="245"/>
        <v>0.27466666000000001</v>
      </c>
      <c r="AK2237">
        <f t="shared" si="246"/>
        <v>1</v>
      </c>
    </row>
    <row r="2238" spans="1:37"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1376656.2862529755</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372844.41086018085</v>
      </c>
      <c r="G2238" t="s">
        <v>719</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241"/>
        <v>5</v>
      </c>
      <c r="Q2238">
        <f t="shared" si="242"/>
        <v>5</v>
      </c>
      <c r="R2238" t="b">
        <f t="shared" ca="1" si="243"/>
        <v>1</v>
      </c>
      <c r="T2238" t="b">
        <f t="shared" ca="1" si="244"/>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47"/>
        <v>0.2</v>
      </c>
      <c r="AJ2238">
        <f t="shared" si="245"/>
        <v>0.27466666000000001</v>
      </c>
      <c r="AK2238">
        <f t="shared" si="246"/>
        <v>1</v>
      </c>
    </row>
    <row r="2239" spans="1:37"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1376656.2862529755</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372844.41086018085</v>
      </c>
      <c r="G2239" t="s">
        <v>719</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241"/>
        <v>5</v>
      </c>
      <c r="Q2239">
        <f t="shared" si="242"/>
        <v>5</v>
      </c>
      <c r="R2239" t="b">
        <f t="shared" ca="1" si="243"/>
        <v>1</v>
      </c>
      <c r="T2239" t="b">
        <f t="shared" ca="1" si="244"/>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47"/>
        <v>0.2</v>
      </c>
      <c r="AJ2239">
        <f t="shared" si="245"/>
        <v>0.27466666000000001</v>
      </c>
      <c r="AK2239">
        <f t="shared" si="246"/>
        <v>1</v>
      </c>
    </row>
    <row r="2240" spans="1:37"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1376656.2862529755</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372844.41086018085</v>
      </c>
      <c r="G2240" t="s">
        <v>719</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241"/>
        <v>95</v>
      </c>
      <c r="Q2240">
        <f t="shared" si="242"/>
        <v>95</v>
      </c>
      <c r="R2240" t="b">
        <f t="shared" ca="1" si="243"/>
        <v>1</v>
      </c>
      <c r="T2240" t="b">
        <f t="shared" ca="1" si="244"/>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47"/>
        <v>0.2</v>
      </c>
      <c r="AJ2240">
        <f t="shared" si="245"/>
        <v>0.27466666000000001</v>
      </c>
      <c r="AK2240">
        <f t="shared" si="246"/>
        <v>1</v>
      </c>
    </row>
    <row r="2241" spans="1:37"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1789653.1721288681</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372844.41086018085</v>
      </c>
      <c r="G2241" t="s">
        <v>719</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241"/>
        <v>25</v>
      </c>
      <c r="Q2241">
        <f t="shared" si="242"/>
        <v>25</v>
      </c>
      <c r="R2241" t="b">
        <f t="shared" ca="1" si="243"/>
        <v>0</v>
      </c>
      <c r="T2241" t="b">
        <f t="shared" ca="1" si="244"/>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47"/>
        <v>0.2</v>
      </c>
      <c r="AJ2241">
        <f t="shared" si="245"/>
        <v>1</v>
      </c>
      <c r="AK2241">
        <f t="shared" si="246"/>
        <v>1</v>
      </c>
    </row>
    <row r="2242" spans="1:37"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1032492.2146897315</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430205.08945405477</v>
      </c>
      <c r="G2242" t="s">
        <v>719</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241"/>
        <v>1</v>
      </c>
      <c r="Q2242">
        <f t="shared" si="242"/>
        <v>1</v>
      </c>
      <c r="R2242" t="b">
        <f t="shared" ca="1" si="243"/>
        <v>1</v>
      </c>
      <c r="T2242" t="b">
        <f t="shared" ca="1" si="244"/>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47"/>
        <v>1</v>
      </c>
      <c r="AJ2242">
        <f t="shared" si="245"/>
        <v>1</v>
      </c>
      <c r="AK2242">
        <f t="shared" si="246"/>
        <v>1</v>
      </c>
    </row>
    <row r="2243" spans="1:37"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1032492.2146897315</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430205.08945405477</v>
      </c>
      <c r="G2243" t="s">
        <v>719</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248">IF(B2243=0,0,
  IF(AND(L2243=FALSE,A2243&lt;&gt;0,MOD(A2243,7)=0),21,
  IF(MOD(B2243,10)=0,INT(B2243/10)-1+21,
  IF(MOD(B2243,10)=5,11,
  IF(MOD(B2243,10)=9,INT(B2243/10)+91,
  INT(B2243/10+1))))))</f>
        <v>1</v>
      </c>
      <c r="Q2243">
        <f t="shared" ref="Q2243:Q2306" si="249">IF(ISBLANK(P2243),O2243,P2243)</f>
        <v>1</v>
      </c>
      <c r="R2243" t="b">
        <f t="shared" ref="R2243:R2306" ca="1" si="250">IF(OR(B2243=0,OFFSET(B2243,1,0)=0),FALSE,
IF(AND(L2243,B2243&lt;OFFSET(B2243,1,0)),TRUE,
IF(AND(OFFSET(O2243,1,0)&gt;=21,OFFSET(O2243,1,0)&lt;=25),TRUE,FALSE)))</f>
        <v>1</v>
      </c>
      <c r="T2243" t="b">
        <f t="shared" ref="T2243:T2306" ca="1" si="25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47"/>
        <v>1</v>
      </c>
      <c r="AJ2243">
        <f t="shared" ref="AJ2243:AJ2306" si="252">IF(B2243=0,0,
IF(MOD(B2243,10)=0,1,
IF(INT((B2243-1)/10)+1=1,1,
IF(INT((B2243-1)/10)+1=2,0.546666666,
IF(INT((B2243-1)/10)+1=3,0.395555555,
IF(INT((B2243-1)/10)+1=4,0.32,
IF(INT((B2243-1)/10)+1=5,0.27466666,
"이상")))))))</f>
        <v>1</v>
      </c>
      <c r="AK2243">
        <f t="shared" ref="AK2243:AK2306" si="253">IF(B2243=0,0,
IF(B2243=20,2,
IF(B2243=30,3,
IF(B2243=40,4,
1))))</f>
        <v>1</v>
      </c>
    </row>
    <row r="2244" spans="1:37"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1032492.2146897315</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430205.08945405477</v>
      </c>
      <c r="G2244" t="s">
        <v>719</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248"/>
        <v>1</v>
      </c>
      <c r="Q2244">
        <f t="shared" si="249"/>
        <v>1</v>
      </c>
      <c r="R2244" t="b">
        <f t="shared" ca="1" si="250"/>
        <v>1</v>
      </c>
      <c r="T2244" t="b">
        <f t="shared" ca="1" si="25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54">IF(B2244=0,0,1/(INT((B2244-1)/10)+1))</f>
        <v>1</v>
      </c>
      <c r="AJ2244">
        <f t="shared" si="252"/>
        <v>1</v>
      </c>
      <c r="AK2244">
        <f t="shared" si="253"/>
        <v>1</v>
      </c>
    </row>
    <row r="2245" spans="1:37"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1032492.2146897315</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430205.08945405477</v>
      </c>
      <c r="G2245" t="s">
        <v>719</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248"/>
        <v>1</v>
      </c>
      <c r="Q2245">
        <f t="shared" si="249"/>
        <v>1</v>
      </c>
      <c r="R2245" t="b">
        <f t="shared" ca="1" si="250"/>
        <v>1</v>
      </c>
      <c r="T2245" t="b">
        <f t="shared" ca="1" si="25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54"/>
        <v>1</v>
      </c>
      <c r="AJ2245">
        <f t="shared" si="252"/>
        <v>1</v>
      </c>
      <c r="AK2245">
        <f t="shared" si="253"/>
        <v>1</v>
      </c>
    </row>
    <row r="2246" spans="1:37"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1032492.2146897315</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430205.08945405477</v>
      </c>
      <c r="G2246" t="s">
        <v>719</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248"/>
        <v>11</v>
      </c>
      <c r="Q2246">
        <f t="shared" si="249"/>
        <v>11</v>
      </c>
      <c r="R2246" t="b">
        <f t="shared" ca="1" si="250"/>
        <v>1</v>
      </c>
      <c r="T2246" t="b">
        <f t="shared" ca="1" si="25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54"/>
        <v>1</v>
      </c>
      <c r="AJ2246">
        <f t="shared" si="252"/>
        <v>1</v>
      </c>
      <c r="AK2246">
        <f t="shared" si="253"/>
        <v>1</v>
      </c>
    </row>
    <row r="2247" spans="1:37"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1238990.6576276778</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430205.08945405477</v>
      </c>
      <c r="G2247" t="s">
        <v>719</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248"/>
        <v>1</v>
      </c>
      <c r="Q2247">
        <f t="shared" si="249"/>
        <v>1</v>
      </c>
      <c r="R2247" t="b">
        <f t="shared" ca="1" si="250"/>
        <v>1</v>
      </c>
      <c r="T2247" t="b">
        <f t="shared" ca="1" si="25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54"/>
        <v>1</v>
      </c>
      <c r="AJ2247">
        <f t="shared" si="252"/>
        <v>1</v>
      </c>
      <c r="AK2247">
        <f t="shared" si="253"/>
        <v>1</v>
      </c>
    </row>
    <row r="2248" spans="1:37"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1238990.6576276778</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430205.08945405477</v>
      </c>
      <c r="G2248" t="s">
        <v>719</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248"/>
        <v>1</v>
      </c>
      <c r="Q2248">
        <f t="shared" si="249"/>
        <v>1</v>
      </c>
      <c r="R2248" t="b">
        <f t="shared" ca="1" si="250"/>
        <v>1</v>
      </c>
      <c r="T2248" t="b">
        <f t="shared" ca="1" si="25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54"/>
        <v>1</v>
      </c>
      <c r="AJ2248">
        <f t="shared" si="252"/>
        <v>1</v>
      </c>
      <c r="AK2248">
        <f t="shared" si="253"/>
        <v>1</v>
      </c>
    </row>
    <row r="2249" spans="1:37"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1238990.6576276778</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430205.08945405477</v>
      </c>
      <c r="G2249" t="s">
        <v>719</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248"/>
        <v>1</v>
      </c>
      <c r="Q2249">
        <f t="shared" si="249"/>
        <v>1</v>
      </c>
      <c r="R2249" t="b">
        <f t="shared" ca="1" si="250"/>
        <v>1</v>
      </c>
      <c r="T2249" t="b">
        <f t="shared" ca="1" si="25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54"/>
        <v>1</v>
      </c>
      <c r="AJ2249">
        <f t="shared" si="252"/>
        <v>1</v>
      </c>
      <c r="AK2249">
        <f t="shared" si="253"/>
        <v>1</v>
      </c>
    </row>
    <row r="2250" spans="1:37"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1238990.6576276778</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430205.08945405477</v>
      </c>
      <c r="G2250" t="s">
        <v>719</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248"/>
        <v>91</v>
      </c>
      <c r="Q2250">
        <f t="shared" si="249"/>
        <v>91</v>
      </c>
      <c r="R2250" t="b">
        <f t="shared" ca="1" si="250"/>
        <v>1</v>
      </c>
      <c r="T2250" t="b">
        <f t="shared" ca="1" si="25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54"/>
        <v>1</v>
      </c>
      <c r="AJ2250">
        <f t="shared" si="252"/>
        <v>1</v>
      </c>
      <c r="AK2250">
        <f t="shared" si="253"/>
        <v>1</v>
      </c>
    </row>
    <row r="2251" spans="1:37"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1238990.6576276778</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430205.08945405477</v>
      </c>
      <c r="G2251" t="s">
        <v>719</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248"/>
        <v>21</v>
      </c>
      <c r="Q2251">
        <f t="shared" si="249"/>
        <v>21</v>
      </c>
      <c r="R2251" t="b">
        <f t="shared" ca="1" si="250"/>
        <v>1</v>
      </c>
      <c r="T2251" t="b">
        <f t="shared" ca="1" si="25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54"/>
        <v>1</v>
      </c>
      <c r="AJ2251">
        <f t="shared" si="252"/>
        <v>1</v>
      </c>
      <c r="AK2251">
        <f t="shared" si="253"/>
        <v>1</v>
      </c>
    </row>
    <row r="2252" spans="1:37"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1238990.6576276778</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462470.47116310889</v>
      </c>
      <c r="G2252" t="s">
        <v>719</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248"/>
        <v>2</v>
      </c>
      <c r="Q2252">
        <f t="shared" si="249"/>
        <v>2</v>
      </c>
      <c r="R2252" t="b">
        <f t="shared" ca="1" si="250"/>
        <v>1</v>
      </c>
      <c r="T2252" t="b">
        <f t="shared" ca="1" si="25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54"/>
        <v>0.5</v>
      </c>
      <c r="AJ2252">
        <f t="shared" si="252"/>
        <v>0.54666666600000002</v>
      </c>
      <c r="AK2252">
        <f t="shared" si="253"/>
        <v>1</v>
      </c>
    </row>
    <row r="2253" spans="1:37"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1238990.6576276778</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462470.47116310889</v>
      </c>
      <c r="G2253" t="s">
        <v>719</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248"/>
        <v>2</v>
      </c>
      <c r="Q2253">
        <f t="shared" si="249"/>
        <v>2</v>
      </c>
      <c r="R2253" t="b">
        <f t="shared" ca="1" si="250"/>
        <v>1</v>
      </c>
      <c r="T2253" t="b">
        <f t="shared" ca="1" si="25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54"/>
        <v>0.5</v>
      </c>
      <c r="AJ2253">
        <f t="shared" si="252"/>
        <v>0.54666666600000002</v>
      </c>
      <c r="AK2253">
        <f t="shared" si="253"/>
        <v>1</v>
      </c>
    </row>
    <row r="2254" spans="1:37"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1238990.6576276778</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462470.47116310889</v>
      </c>
      <c r="G2254" t="s">
        <v>719</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248"/>
        <v>2</v>
      </c>
      <c r="Q2254">
        <f t="shared" si="249"/>
        <v>2</v>
      </c>
      <c r="R2254" t="b">
        <f t="shared" ca="1" si="250"/>
        <v>1</v>
      </c>
      <c r="T2254" t="b">
        <f t="shared" ca="1" si="25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54"/>
        <v>0.5</v>
      </c>
      <c r="AJ2254">
        <f t="shared" si="252"/>
        <v>0.54666666600000002</v>
      </c>
      <c r="AK2254">
        <f t="shared" si="253"/>
        <v>1</v>
      </c>
    </row>
    <row r="2255" spans="1:37"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1238990.6576276778</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462470.47116310889</v>
      </c>
      <c r="G2255" t="s">
        <v>719</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248"/>
        <v>2</v>
      </c>
      <c r="Q2255">
        <f t="shared" si="249"/>
        <v>2</v>
      </c>
      <c r="R2255" t="b">
        <f t="shared" ca="1" si="250"/>
        <v>1</v>
      </c>
      <c r="T2255" t="b">
        <f t="shared" ca="1" si="25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54"/>
        <v>0.5</v>
      </c>
      <c r="AJ2255">
        <f t="shared" si="252"/>
        <v>0.54666666600000002</v>
      </c>
      <c r="AK2255">
        <f t="shared" si="253"/>
        <v>1</v>
      </c>
    </row>
    <row r="2256" spans="1:37"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1238990.6576276778</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462470.47116310889</v>
      </c>
      <c r="G2256" t="s">
        <v>719</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248"/>
        <v>11</v>
      </c>
      <c r="Q2256">
        <f t="shared" si="249"/>
        <v>11</v>
      </c>
      <c r="R2256" t="b">
        <f t="shared" ca="1" si="250"/>
        <v>1</v>
      </c>
      <c r="T2256" t="b">
        <f t="shared" ca="1" si="25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54"/>
        <v>0.5</v>
      </c>
      <c r="AJ2256">
        <f t="shared" si="252"/>
        <v>0.54666666600000002</v>
      </c>
      <c r="AK2256">
        <f t="shared" si="253"/>
        <v>1</v>
      </c>
    </row>
    <row r="2257" spans="1:37"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1445489.100565624</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462470.47116310889</v>
      </c>
      <c r="G2257" t="s">
        <v>719</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248"/>
        <v>2</v>
      </c>
      <c r="Q2257">
        <f t="shared" si="249"/>
        <v>2</v>
      </c>
      <c r="R2257" t="b">
        <f t="shared" ca="1" si="250"/>
        <v>1</v>
      </c>
      <c r="T2257" t="b">
        <f t="shared" ca="1" si="25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54"/>
        <v>0.5</v>
      </c>
      <c r="AJ2257">
        <f t="shared" si="252"/>
        <v>0.54666666600000002</v>
      </c>
      <c r="AK2257">
        <f t="shared" si="253"/>
        <v>1</v>
      </c>
    </row>
    <row r="2258" spans="1:37"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1445489.100565624</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462470.47116310889</v>
      </c>
      <c r="G2258" t="s">
        <v>719</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248"/>
        <v>2</v>
      </c>
      <c r="Q2258">
        <f t="shared" si="249"/>
        <v>2</v>
      </c>
      <c r="R2258" t="b">
        <f t="shared" ca="1" si="250"/>
        <v>1</v>
      </c>
      <c r="T2258" t="b">
        <f t="shared" ca="1" si="25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54"/>
        <v>0.5</v>
      </c>
      <c r="AJ2258">
        <f t="shared" si="252"/>
        <v>0.54666666600000002</v>
      </c>
      <c r="AK2258">
        <f t="shared" si="253"/>
        <v>1</v>
      </c>
    </row>
    <row r="2259" spans="1:37"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1445489.100565624</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462470.47116310889</v>
      </c>
      <c r="G2259" t="s">
        <v>719</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248"/>
        <v>2</v>
      </c>
      <c r="Q2259">
        <f t="shared" si="249"/>
        <v>2</v>
      </c>
      <c r="R2259" t="b">
        <f t="shared" ca="1" si="250"/>
        <v>1</v>
      </c>
      <c r="T2259" t="b">
        <f t="shared" ca="1" si="25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54"/>
        <v>0.5</v>
      </c>
      <c r="AJ2259">
        <f t="shared" si="252"/>
        <v>0.54666666600000002</v>
      </c>
      <c r="AK2259">
        <f t="shared" si="253"/>
        <v>1</v>
      </c>
    </row>
    <row r="2260" spans="1:37"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1445489.100565624</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462470.47116310889</v>
      </c>
      <c r="G2260" t="s">
        <v>719</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248"/>
        <v>92</v>
      </c>
      <c r="Q2260">
        <f t="shared" si="249"/>
        <v>92</v>
      </c>
      <c r="R2260" t="b">
        <f t="shared" ca="1" si="250"/>
        <v>1</v>
      </c>
      <c r="T2260" t="b">
        <f t="shared" ca="1" si="25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54"/>
        <v>0.5</v>
      </c>
      <c r="AJ2260">
        <f t="shared" si="252"/>
        <v>0.54666666600000002</v>
      </c>
      <c r="AK2260">
        <f t="shared" si="253"/>
        <v>1</v>
      </c>
    </row>
    <row r="2261" spans="1:37"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1445489.100565624</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462470.47116310889</v>
      </c>
      <c r="G2261" t="s">
        <v>719</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248"/>
        <v>22</v>
      </c>
      <c r="Q2261">
        <f t="shared" si="249"/>
        <v>22</v>
      </c>
      <c r="R2261" t="b">
        <f t="shared" ca="1" si="250"/>
        <v>1</v>
      </c>
      <c r="T2261" t="b">
        <f t="shared" ca="1" si="25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54"/>
        <v>0.5</v>
      </c>
      <c r="AJ2261">
        <f t="shared" si="252"/>
        <v>1</v>
      </c>
      <c r="AK2261">
        <f t="shared" si="253"/>
        <v>2</v>
      </c>
    </row>
    <row r="2262" spans="1:37"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1445489.100565624</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494735.85287216294</v>
      </c>
      <c r="G2262" t="s">
        <v>719</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248"/>
        <v>3</v>
      </c>
      <c r="Q2262">
        <f t="shared" si="249"/>
        <v>3</v>
      </c>
      <c r="R2262" t="b">
        <f t="shared" ca="1" si="250"/>
        <v>1</v>
      </c>
      <c r="T2262" t="b">
        <f t="shared" ca="1" si="25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54"/>
        <v>0.33333333333333331</v>
      </c>
      <c r="AJ2262">
        <f t="shared" si="252"/>
        <v>0.395555555</v>
      </c>
      <c r="AK2262">
        <f t="shared" si="253"/>
        <v>1</v>
      </c>
    </row>
    <row r="2263" spans="1:37"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1445489.100565624</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494735.85287216294</v>
      </c>
      <c r="G2263" t="s">
        <v>719</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248"/>
        <v>3</v>
      </c>
      <c r="Q2263">
        <f t="shared" si="249"/>
        <v>3</v>
      </c>
      <c r="R2263" t="b">
        <f t="shared" ca="1" si="250"/>
        <v>1</v>
      </c>
      <c r="T2263" t="b">
        <f t="shared" ca="1" si="25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54"/>
        <v>0.33333333333333331</v>
      </c>
      <c r="AJ2263">
        <f t="shared" si="252"/>
        <v>0.395555555</v>
      </c>
      <c r="AK2263">
        <f t="shared" si="253"/>
        <v>1</v>
      </c>
    </row>
    <row r="2264" spans="1:37"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1445489.100565624</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494735.85287216294</v>
      </c>
      <c r="G2264" t="s">
        <v>719</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248"/>
        <v>3</v>
      </c>
      <c r="Q2264">
        <f t="shared" si="249"/>
        <v>3</v>
      </c>
      <c r="R2264" t="b">
        <f t="shared" ca="1" si="250"/>
        <v>1</v>
      </c>
      <c r="T2264" t="b">
        <f t="shared" ca="1" si="25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54"/>
        <v>0.33333333333333331</v>
      </c>
      <c r="AJ2264">
        <f t="shared" si="252"/>
        <v>0.395555555</v>
      </c>
      <c r="AK2264">
        <f t="shared" si="253"/>
        <v>1</v>
      </c>
    </row>
    <row r="2265" spans="1:37"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1445489.100565624</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494735.85287216294</v>
      </c>
      <c r="G2265" t="s">
        <v>719</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248"/>
        <v>3</v>
      </c>
      <c r="Q2265">
        <f t="shared" si="249"/>
        <v>3</v>
      </c>
      <c r="R2265" t="b">
        <f t="shared" ca="1" si="250"/>
        <v>1</v>
      </c>
      <c r="T2265" t="b">
        <f t="shared" ca="1" si="25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54"/>
        <v>0.33333333333333331</v>
      </c>
      <c r="AJ2265">
        <f t="shared" si="252"/>
        <v>0.395555555</v>
      </c>
      <c r="AK2265">
        <f t="shared" si="253"/>
        <v>1</v>
      </c>
    </row>
    <row r="2266" spans="1:37"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1445489.100565624</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494735.85287216294</v>
      </c>
      <c r="G2266" t="s">
        <v>719</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248"/>
        <v>11</v>
      </c>
      <c r="Q2266">
        <f t="shared" si="249"/>
        <v>11</v>
      </c>
      <c r="R2266" t="b">
        <f t="shared" ca="1" si="250"/>
        <v>1</v>
      </c>
      <c r="T2266" t="b">
        <f t="shared" ca="1" si="25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54"/>
        <v>0.33333333333333331</v>
      </c>
      <c r="AJ2266">
        <f t="shared" si="252"/>
        <v>0.395555555</v>
      </c>
      <c r="AK2266">
        <f t="shared" si="253"/>
        <v>1</v>
      </c>
    </row>
    <row r="2267" spans="1:37"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1651987.5435035704</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494735.85287216294</v>
      </c>
      <c r="G2267" t="s">
        <v>719</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248"/>
        <v>3</v>
      </c>
      <c r="Q2267">
        <f t="shared" si="249"/>
        <v>3</v>
      </c>
      <c r="R2267" t="b">
        <f t="shared" ca="1" si="250"/>
        <v>1</v>
      </c>
      <c r="T2267" t="b">
        <f t="shared" ca="1" si="25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54"/>
        <v>0.33333333333333331</v>
      </c>
      <c r="AJ2267">
        <f t="shared" si="252"/>
        <v>0.395555555</v>
      </c>
      <c r="AK2267">
        <f t="shared" si="253"/>
        <v>1</v>
      </c>
    </row>
    <row r="2268" spans="1:37"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1651987.5435035704</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494735.85287216294</v>
      </c>
      <c r="G2268" t="s">
        <v>719</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248"/>
        <v>3</v>
      </c>
      <c r="Q2268">
        <f t="shared" si="249"/>
        <v>3</v>
      </c>
      <c r="R2268" t="b">
        <f t="shared" ca="1" si="250"/>
        <v>1</v>
      </c>
      <c r="T2268" t="b">
        <f t="shared" ca="1" si="25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54"/>
        <v>0.33333333333333331</v>
      </c>
      <c r="AJ2268">
        <f t="shared" si="252"/>
        <v>0.395555555</v>
      </c>
      <c r="AK2268">
        <f t="shared" si="253"/>
        <v>1</v>
      </c>
    </row>
    <row r="2269" spans="1:37"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1651987.5435035704</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494735.85287216294</v>
      </c>
      <c r="G2269" t="s">
        <v>719</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248"/>
        <v>3</v>
      </c>
      <c r="Q2269">
        <f t="shared" si="249"/>
        <v>3</v>
      </c>
      <c r="R2269" t="b">
        <f t="shared" ca="1" si="250"/>
        <v>1</v>
      </c>
      <c r="T2269" t="b">
        <f t="shared" ca="1" si="25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54"/>
        <v>0.33333333333333331</v>
      </c>
      <c r="AJ2269">
        <f t="shared" si="252"/>
        <v>0.395555555</v>
      </c>
      <c r="AK2269">
        <f t="shared" si="253"/>
        <v>1</v>
      </c>
    </row>
    <row r="2270" spans="1:37"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1651987.5435035704</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494735.85287216294</v>
      </c>
      <c r="G2270" t="s">
        <v>719</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248"/>
        <v>93</v>
      </c>
      <c r="Q2270">
        <f t="shared" si="249"/>
        <v>93</v>
      </c>
      <c r="R2270" t="b">
        <f t="shared" ca="1" si="250"/>
        <v>1</v>
      </c>
      <c r="T2270" t="b">
        <f t="shared" ca="1" si="25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54"/>
        <v>0.33333333333333331</v>
      </c>
      <c r="AJ2270">
        <f t="shared" si="252"/>
        <v>0.395555555</v>
      </c>
      <c r="AK2270">
        <f t="shared" si="253"/>
        <v>1</v>
      </c>
    </row>
    <row r="2271" spans="1:37"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1651987.5435035704</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494735.85287216294</v>
      </c>
      <c r="G2271" t="s">
        <v>719</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248"/>
        <v>23</v>
      </c>
      <c r="Q2271">
        <f t="shared" si="249"/>
        <v>23</v>
      </c>
      <c r="R2271" t="b">
        <f t="shared" ca="1" si="250"/>
        <v>1</v>
      </c>
      <c r="T2271" t="b">
        <f t="shared" ca="1" si="25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54"/>
        <v>0.33333333333333331</v>
      </c>
      <c r="AJ2271">
        <f t="shared" si="252"/>
        <v>1</v>
      </c>
      <c r="AK2271">
        <f t="shared" si="253"/>
        <v>3</v>
      </c>
    </row>
    <row r="2272" spans="1:37"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1651987.5435035704</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527001.23458121717</v>
      </c>
      <c r="G2272" t="s">
        <v>719</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248"/>
        <v>4</v>
      </c>
      <c r="Q2272">
        <f t="shared" si="249"/>
        <v>4</v>
      </c>
      <c r="R2272" t="b">
        <f t="shared" ca="1" si="250"/>
        <v>1</v>
      </c>
      <c r="T2272" t="b">
        <f t="shared" ca="1" si="25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54"/>
        <v>0.25</v>
      </c>
      <c r="AJ2272">
        <f t="shared" si="252"/>
        <v>0.32</v>
      </c>
      <c r="AK2272">
        <f t="shared" si="253"/>
        <v>1</v>
      </c>
    </row>
    <row r="2273" spans="1:37"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1651987.5435035704</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527001.23458121717</v>
      </c>
      <c r="G2273" t="s">
        <v>719</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248"/>
        <v>4</v>
      </c>
      <c r="Q2273">
        <f t="shared" si="249"/>
        <v>4</v>
      </c>
      <c r="R2273" t="b">
        <f t="shared" ca="1" si="250"/>
        <v>1</v>
      </c>
      <c r="T2273" t="b">
        <f t="shared" ca="1" si="25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54"/>
        <v>0.25</v>
      </c>
      <c r="AJ2273">
        <f t="shared" si="252"/>
        <v>0.32</v>
      </c>
      <c r="AK2273">
        <f t="shared" si="253"/>
        <v>1</v>
      </c>
    </row>
    <row r="2274" spans="1:37"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1651987.5435035704</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527001.23458121717</v>
      </c>
      <c r="G2274" t="s">
        <v>719</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248"/>
        <v>4</v>
      </c>
      <c r="Q2274">
        <f t="shared" si="249"/>
        <v>4</v>
      </c>
      <c r="R2274" t="b">
        <f t="shared" ca="1" si="250"/>
        <v>1</v>
      </c>
      <c r="T2274" t="b">
        <f t="shared" ca="1" si="25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54"/>
        <v>0.25</v>
      </c>
      <c r="AJ2274">
        <f t="shared" si="252"/>
        <v>0.32</v>
      </c>
      <c r="AK2274">
        <f t="shared" si="253"/>
        <v>1</v>
      </c>
    </row>
    <row r="2275" spans="1:37"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1651987.5435035704</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527001.23458121717</v>
      </c>
      <c r="G2275" t="s">
        <v>719</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248"/>
        <v>4</v>
      </c>
      <c r="Q2275">
        <f t="shared" si="249"/>
        <v>4</v>
      </c>
      <c r="R2275" t="b">
        <f t="shared" ca="1" si="250"/>
        <v>1</v>
      </c>
      <c r="T2275" t="b">
        <f t="shared" ca="1" si="25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54"/>
        <v>0.25</v>
      </c>
      <c r="AJ2275">
        <f t="shared" si="252"/>
        <v>0.32</v>
      </c>
      <c r="AK2275">
        <f t="shared" si="253"/>
        <v>1</v>
      </c>
    </row>
    <row r="2276" spans="1:37"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1651987.5435035704</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527001.23458121717</v>
      </c>
      <c r="G2276" t="s">
        <v>719</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248"/>
        <v>11</v>
      </c>
      <c r="Q2276">
        <f t="shared" si="249"/>
        <v>11</v>
      </c>
      <c r="R2276" t="b">
        <f t="shared" ca="1" si="250"/>
        <v>1</v>
      </c>
      <c r="T2276" t="b">
        <f t="shared" ca="1" si="25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54"/>
        <v>0.25</v>
      </c>
      <c r="AJ2276">
        <f t="shared" si="252"/>
        <v>0.32</v>
      </c>
      <c r="AK2276">
        <f t="shared" si="253"/>
        <v>1</v>
      </c>
    </row>
    <row r="2277" spans="1:37"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1858485.9864415168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527001.23458121717</v>
      </c>
      <c r="G2277" t="s">
        <v>719</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248"/>
        <v>4</v>
      </c>
      <c r="Q2277">
        <f t="shared" si="249"/>
        <v>4</v>
      </c>
      <c r="R2277" t="b">
        <f t="shared" ca="1" si="250"/>
        <v>1</v>
      </c>
      <c r="T2277" t="b">
        <f t="shared" ca="1" si="25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54"/>
        <v>0.25</v>
      </c>
      <c r="AJ2277">
        <f t="shared" si="252"/>
        <v>0.32</v>
      </c>
      <c r="AK2277">
        <f t="shared" si="253"/>
        <v>1</v>
      </c>
    </row>
    <row r="2278" spans="1:37"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1858485.9864415168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527001.23458121717</v>
      </c>
      <c r="G2278" t="s">
        <v>719</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248"/>
        <v>4</v>
      </c>
      <c r="Q2278">
        <f t="shared" si="249"/>
        <v>4</v>
      </c>
      <c r="R2278" t="b">
        <f t="shared" ca="1" si="250"/>
        <v>1</v>
      </c>
      <c r="T2278" t="b">
        <f t="shared" ca="1" si="25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54"/>
        <v>0.25</v>
      </c>
      <c r="AJ2278">
        <f t="shared" si="252"/>
        <v>0.32</v>
      </c>
      <c r="AK2278">
        <f t="shared" si="253"/>
        <v>1</v>
      </c>
    </row>
    <row r="2279" spans="1:37"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1858485.9864415168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527001.23458121717</v>
      </c>
      <c r="G2279" t="s">
        <v>719</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248"/>
        <v>4</v>
      </c>
      <c r="Q2279">
        <f t="shared" si="249"/>
        <v>4</v>
      </c>
      <c r="R2279" t="b">
        <f t="shared" ca="1" si="250"/>
        <v>1</v>
      </c>
      <c r="T2279" t="b">
        <f t="shared" ca="1" si="25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54"/>
        <v>0.25</v>
      </c>
      <c r="AJ2279">
        <f t="shared" si="252"/>
        <v>0.32</v>
      </c>
      <c r="AK2279">
        <f t="shared" si="253"/>
        <v>1</v>
      </c>
    </row>
    <row r="2280" spans="1:37"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1858485.9864415168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527001.23458121717</v>
      </c>
      <c r="G2280" t="s">
        <v>719</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248"/>
        <v>94</v>
      </c>
      <c r="Q2280">
        <f t="shared" si="249"/>
        <v>94</v>
      </c>
      <c r="R2280" t="b">
        <f t="shared" ca="1" si="250"/>
        <v>1</v>
      </c>
      <c r="T2280" t="b">
        <f t="shared" ca="1" si="25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54"/>
        <v>0.25</v>
      </c>
      <c r="AJ2280">
        <f t="shared" si="252"/>
        <v>0.32</v>
      </c>
      <c r="AK2280">
        <f t="shared" si="253"/>
        <v>1</v>
      </c>
    </row>
    <row r="2281" spans="1:37"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1858485.9864415168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527001.23458121717</v>
      </c>
      <c r="G2281" t="s">
        <v>719</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248"/>
        <v>24</v>
      </c>
      <c r="Q2281">
        <f t="shared" si="249"/>
        <v>24</v>
      </c>
      <c r="R2281" t="b">
        <f t="shared" ca="1" si="250"/>
        <v>1</v>
      </c>
      <c r="T2281" t="b">
        <f t="shared" ca="1" si="25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54"/>
        <v>0.25</v>
      </c>
      <c r="AJ2281">
        <f t="shared" si="252"/>
        <v>1</v>
      </c>
      <c r="AK2281">
        <f t="shared" si="253"/>
        <v>4</v>
      </c>
    </row>
    <row r="2282" spans="1:37"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1858485.9864415168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559266.61629027128</v>
      </c>
      <c r="G2282" t="s">
        <v>719</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248"/>
        <v>5</v>
      </c>
      <c r="Q2282">
        <f t="shared" si="249"/>
        <v>5</v>
      </c>
      <c r="R2282" t="b">
        <f t="shared" ca="1" si="250"/>
        <v>1</v>
      </c>
      <c r="T2282" t="b">
        <f t="shared" ca="1" si="25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54"/>
        <v>0.2</v>
      </c>
      <c r="AJ2282">
        <f t="shared" si="252"/>
        <v>0.27466666000000001</v>
      </c>
      <c r="AK2282">
        <f t="shared" si="253"/>
        <v>1</v>
      </c>
    </row>
    <row r="2283" spans="1:37"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1858485.9864415168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559266.61629027128</v>
      </c>
      <c r="G2283" t="s">
        <v>719</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248"/>
        <v>5</v>
      </c>
      <c r="Q2283">
        <f t="shared" si="249"/>
        <v>5</v>
      </c>
      <c r="R2283" t="b">
        <f t="shared" ca="1" si="250"/>
        <v>1</v>
      </c>
      <c r="T2283" t="b">
        <f t="shared" ca="1" si="25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54"/>
        <v>0.2</v>
      </c>
      <c r="AJ2283">
        <f t="shared" si="252"/>
        <v>0.27466666000000001</v>
      </c>
      <c r="AK2283">
        <f t="shared" si="253"/>
        <v>1</v>
      </c>
    </row>
    <row r="2284" spans="1:37"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1858485.9864415168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559266.61629027128</v>
      </c>
      <c r="G2284" t="s">
        <v>719</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248"/>
        <v>5</v>
      </c>
      <c r="Q2284">
        <f t="shared" si="249"/>
        <v>5</v>
      </c>
      <c r="R2284" t="b">
        <f t="shared" ca="1" si="250"/>
        <v>1</v>
      </c>
      <c r="T2284" t="b">
        <f t="shared" ca="1" si="25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54"/>
        <v>0.2</v>
      </c>
      <c r="AJ2284">
        <f t="shared" si="252"/>
        <v>0.27466666000000001</v>
      </c>
      <c r="AK2284">
        <f t="shared" si="253"/>
        <v>1</v>
      </c>
    </row>
    <row r="2285" spans="1:37"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1858485.9864415168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559266.61629027128</v>
      </c>
      <c r="G2285" t="s">
        <v>719</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248"/>
        <v>5</v>
      </c>
      <c r="Q2285">
        <f t="shared" si="249"/>
        <v>5</v>
      </c>
      <c r="R2285" t="b">
        <f t="shared" ca="1" si="250"/>
        <v>1</v>
      </c>
      <c r="T2285" t="b">
        <f t="shared" ca="1" si="25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54"/>
        <v>0.2</v>
      </c>
      <c r="AJ2285">
        <f t="shared" si="252"/>
        <v>0.27466666000000001</v>
      </c>
      <c r="AK2285">
        <f t="shared" si="253"/>
        <v>1</v>
      </c>
    </row>
    <row r="2286" spans="1:37"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1858485.9864415168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559266.61629027128</v>
      </c>
      <c r="G2286" t="s">
        <v>719</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248"/>
        <v>11</v>
      </c>
      <c r="Q2286">
        <f t="shared" si="249"/>
        <v>11</v>
      </c>
      <c r="R2286" t="b">
        <f t="shared" ca="1" si="250"/>
        <v>1</v>
      </c>
      <c r="T2286" t="b">
        <f t="shared" ca="1" si="25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54"/>
        <v>0.2</v>
      </c>
      <c r="AJ2286">
        <f t="shared" si="252"/>
        <v>0.27466666000000001</v>
      </c>
      <c r="AK2286">
        <f t="shared" si="253"/>
        <v>1</v>
      </c>
    </row>
    <row r="2287" spans="1:37"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2064984.429379463</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559266.61629027128</v>
      </c>
      <c r="G2287" t="s">
        <v>719</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248"/>
        <v>5</v>
      </c>
      <c r="Q2287">
        <f t="shared" si="249"/>
        <v>5</v>
      </c>
      <c r="R2287" t="b">
        <f t="shared" ca="1" si="250"/>
        <v>1</v>
      </c>
      <c r="T2287" t="b">
        <f t="shared" ca="1" si="25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54"/>
        <v>0.2</v>
      </c>
      <c r="AJ2287">
        <f t="shared" si="252"/>
        <v>0.27466666000000001</v>
      </c>
      <c r="AK2287">
        <f t="shared" si="253"/>
        <v>1</v>
      </c>
    </row>
    <row r="2288" spans="1:37"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2064984.429379463</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559266.61629027128</v>
      </c>
      <c r="G2288" t="s">
        <v>719</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248"/>
        <v>5</v>
      </c>
      <c r="Q2288">
        <f t="shared" si="249"/>
        <v>5</v>
      </c>
      <c r="R2288" t="b">
        <f t="shared" ca="1" si="250"/>
        <v>1</v>
      </c>
      <c r="T2288" t="b">
        <f t="shared" ca="1" si="25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54"/>
        <v>0.2</v>
      </c>
      <c r="AJ2288">
        <f t="shared" si="252"/>
        <v>0.27466666000000001</v>
      </c>
      <c r="AK2288">
        <f t="shared" si="253"/>
        <v>1</v>
      </c>
    </row>
    <row r="2289" spans="1:37"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2064984.429379463</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559266.61629027128</v>
      </c>
      <c r="G2289" t="s">
        <v>719</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248"/>
        <v>5</v>
      </c>
      <c r="Q2289">
        <f t="shared" si="249"/>
        <v>5</v>
      </c>
      <c r="R2289" t="b">
        <f t="shared" ca="1" si="250"/>
        <v>1</v>
      </c>
      <c r="T2289" t="b">
        <f t="shared" ca="1" si="25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54"/>
        <v>0.2</v>
      </c>
      <c r="AJ2289">
        <f t="shared" si="252"/>
        <v>0.27466666000000001</v>
      </c>
      <c r="AK2289">
        <f t="shared" si="253"/>
        <v>1</v>
      </c>
    </row>
    <row r="2290" spans="1:37"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2064984.429379463</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559266.61629027128</v>
      </c>
      <c r="G2290" t="s">
        <v>719</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248"/>
        <v>95</v>
      </c>
      <c r="Q2290">
        <f t="shared" si="249"/>
        <v>95</v>
      </c>
      <c r="R2290" t="b">
        <f t="shared" ca="1" si="250"/>
        <v>1</v>
      </c>
      <c r="T2290" t="b">
        <f t="shared" ca="1" si="25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54"/>
        <v>0.2</v>
      </c>
      <c r="AJ2290">
        <f t="shared" si="252"/>
        <v>0.27466666000000001</v>
      </c>
      <c r="AK2290">
        <f t="shared" si="253"/>
        <v>1</v>
      </c>
    </row>
    <row r="2291" spans="1:37"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2684479.758193302</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559266.61629027128</v>
      </c>
      <c r="G2291" t="s">
        <v>719</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248"/>
        <v>25</v>
      </c>
      <c r="Q2291">
        <f t="shared" si="249"/>
        <v>25</v>
      </c>
      <c r="R2291" t="b">
        <f t="shared" ca="1" si="250"/>
        <v>0</v>
      </c>
      <c r="T2291" t="b">
        <f t="shared" ca="1" si="25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54"/>
        <v>0.2</v>
      </c>
      <c r="AJ2291">
        <f t="shared" si="252"/>
        <v>1</v>
      </c>
      <c r="AK2291">
        <f t="shared" si="253"/>
        <v>1</v>
      </c>
    </row>
    <row r="2292" spans="1:37"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1548738.3220345972</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645307.63418108225</v>
      </c>
      <c r="G2292" t="s">
        <v>719</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248"/>
        <v>1</v>
      </c>
      <c r="Q2292">
        <f t="shared" si="249"/>
        <v>1</v>
      </c>
      <c r="R2292" t="b">
        <f t="shared" ca="1" si="250"/>
        <v>1</v>
      </c>
      <c r="T2292" t="b">
        <f t="shared" ca="1" si="25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54"/>
        <v>1</v>
      </c>
      <c r="AJ2292">
        <f t="shared" si="252"/>
        <v>1</v>
      </c>
      <c r="AK2292">
        <f t="shared" si="253"/>
        <v>1</v>
      </c>
    </row>
    <row r="2293" spans="1:37"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1548738.3220345972</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645307.63418108225</v>
      </c>
      <c r="G2293" t="s">
        <v>719</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248"/>
        <v>1</v>
      </c>
      <c r="Q2293">
        <f t="shared" si="249"/>
        <v>1</v>
      </c>
      <c r="R2293" t="b">
        <f t="shared" ca="1" si="250"/>
        <v>1</v>
      </c>
      <c r="T2293" t="b">
        <f t="shared" ca="1" si="25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54"/>
        <v>1</v>
      </c>
      <c r="AJ2293">
        <f t="shared" si="252"/>
        <v>1</v>
      </c>
      <c r="AK2293">
        <f t="shared" si="253"/>
        <v>1</v>
      </c>
    </row>
    <row r="2294" spans="1:37"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1548738.3220345972</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645307.63418108225</v>
      </c>
      <c r="G2294" t="s">
        <v>719</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248"/>
        <v>1</v>
      </c>
      <c r="Q2294">
        <f t="shared" si="249"/>
        <v>1</v>
      </c>
      <c r="R2294" t="b">
        <f t="shared" ca="1" si="250"/>
        <v>1</v>
      </c>
      <c r="T2294" t="b">
        <f t="shared" ca="1" si="25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54"/>
        <v>1</v>
      </c>
      <c r="AJ2294">
        <f t="shared" si="252"/>
        <v>1</v>
      </c>
      <c r="AK2294">
        <f t="shared" si="253"/>
        <v>1</v>
      </c>
    </row>
    <row r="2295" spans="1:37"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1548738.3220345972</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645307.63418108225</v>
      </c>
      <c r="G2295" t="s">
        <v>719</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248"/>
        <v>1</v>
      </c>
      <c r="Q2295">
        <f t="shared" si="249"/>
        <v>1</v>
      </c>
      <c r="R2295" t="b">
        <f t="shared" ca="1" si="250"/>
        <v>1</v>
      </c>
      <c r="T2295" t="b">
        <f t="shared" ca="1" si="25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54"/>
        <v>1</v>
      </c>
      <c r="AJ2295">
        <f t="shared" si="252"/>
        <v>1</v>
      </c>
      <c r="AK2295">
        <f t="shared" si="253"/>
        <v>1</v>
      </c>
    </row>
    <row r="2296" spans="1:37"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1548738.3220345972</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645307.63418108225</v>
      </c>
      <c r="G2296" t="s">
        <v>719</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248"/>
        <v>11</v>
      </c>
      <c r="Q2296">
        <f t="shared" si="249"/>
        <v>11</v>
      </c>
      <c r="R2296" t="b">
        <f t="shared" ca="1" si="250"/>
        <v>1</v>
      </c>
      <c r="T2296" t="b">
        <f t="shared" ca="1" si="25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54"/>
        <v>1</v>
      </c>
      <c r="AJ2296">
        <f t="shared" si="252"/>
        <v>1</v>
      </c>
      <c r="AK2296">
        <f t="shared" si="253"/>
        <v>1</v>
      </c>
    </row>
    <row r="2297" spans="1:37"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1858485.9864415166</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645307.63418108225</v>
      </c>
      <c r="G2297" t="s">
        <v>719</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248"/>
        <v>1</v>
      </c>
      <c r="Q2297">
        <f t="shared" si="249"/>
        <v>1</v>
      </c>
      <c r="R2297" t="b">
        <f t="shared" ca="1" si="250"/>
        <v>1</v>
      </c>
      <c r="T2297" t="b">
        <f t="shared" ca="1" si="25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54"/>
        <v>1</v>
      </c>
      <c r="AJ2297">
        <f t="shared" si="252"/>
        <v>1</v>
      </c>
      <c r="AK2297">
        <f t="shared" si="253"/>
        <v>1</v>
      </c>
    </row>
    <row r="2298" spans="1:37"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1858485.9864415166</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645307.63418108225</v>
      </c>
      <c r="G2298" t="s">
        <v>719</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248"/>
        <v>1</v>
      </c>
      <c r="Q2298">
        <f t="shared" si="249"/>
        <v>1</v>
      </c>
      <c r="R2298" t="b">
        <f t="shared" ca="1" si="250"/>
        <v>1</v>
      </c>
      <c r="T2298" t="b">
        <f t="shared" ca="1" si="25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54"/>
        <v>1</v>
      </c>
      <c r="AJ2298">
        <f t="shared" si="252"/>
        <v>1</v>
      </c>
      <c r="AK2298">
        <f t="shared" si="253"/>
        <v>1</v>
      </c>
    </row>
    <row r="2299" spans="1:37"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1858485.9864415166</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645307.63418108225</v>
      </c>
      <c r="G2299" t="s">
        <v>719</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248"/>
        <v>1</v>
      </c>
      <c r="Q2299">
        <f t="shared" si="249"/>
        <v>1</v>
      </c>
      <c r="R2299" t="b">
        <f t="shared" ca="1" si="250"/>
        <v>1</v>
      </c>
      <c r="T2299" t="b">
        <f t="shared" ca="1" si="25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54"/>
        <v>1</v>
      </c>
      <c r="AJ2299">
        <f t="shared" si="252"/>
        <v>1</v>
      </c>
      <c r="AK2299">
        <f t="shared" si="253"/>
        <v>1</v>
      </c>
    </row>
    <row r="2300" spans="1:37"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1858485.9864415166</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645307.63418108225</v>
      </c>
      <c r="G2300" t="s">
        <v>719</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248"/>
        <v>91</v>
      </c>
      <c r="Q2300">
        <f t="shared" si="249"/>
        <v>91</v>
      </c>
      <c r="R2300" t="b">
        <f t="shared" ca="1" si="250"/>
        <v>1</v>
      </c>
      <c r="T2300" t="b">
        <f t="shared" ca="1" si="25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54"/>
        <v>1</v>
      </c>
      <c r="AJ2300">
        <f t="shared" si="252"/>
        <v>1</v>
      </c>
      <c r="AK2300">
        <f t="shared" si="253"/>
        <v>1</v>
      </c>
    </row>
    <row r="2301" spans="1:37"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1858485.9864415166</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645307.63418108225</v>
      </c>
      <c r="G2301" t="s">
        <v>719</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248"/>
        <v>21</v>
      </c>
      <c r="Q2301">
        <f t="shared" si="249"/>
        <v>21</v>
      </c>
      <c r="R2301" t="b">
        <f t="shared" ca="1" si="250"/>
        <v>1</v>
      </c>
      <c r="T2301" t="b">
        <f t="shared" ca="1" si="25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54"/>
        <v>1</v>
      </c>
      <c r="AJ2301">
        <f t="shared" si="252"/>
        <v>1</v>
      </c>
      <c r="AK2301">
        <f t="shared" si="253"/>
        <v>1</v>
      </c>
    </row>
    <row r="2302" spans="1:37"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1858485.9864415166</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693705.70674466342</v>
      </c>
      <c r="G2302" t="s">
        <v>719</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248"/>
        <v>2</v>
      </c>
      <c r="Q2302">
        <f t="shared" si="249"/>
        <v>2</v>
      </c>
      <c r="R2302" t="b">
        <f t="shared" ca="1" si="250"/>
        <v>1</v>
      </c>
      <c r="T2302" t="b">
        <f t="shared" ca="1" si="25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54"/>
        <v>0.5</v>
      </c>
      <c r="AJ2302">
        <f t="shared" si="252"/>
        <v>0.54666666600000002</v>
      </c>
      <c r="AK2302">
        <f t="shared" si="253"/>
        <v>1</v>
      </c>
    </row>
    <row r="2303" spans="1:37"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1858485.9864415166</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693705.70674466342</v>
      </c>
      <c r="G2303" t="s">
        <v>719</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248"/>
        <v>2</v>
      </c>
      <c r="Q2303">
        <f t="shared" si="249"/>
        <v>2</v>
      </c>
      <c r="R2303" t="b">
        <f t="shared" ca="1" si="250"/>
        <v>1</v>
      </c>
      <c r="T2303" t="b">
        <f t="shared" ca="1" si="25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54"/>
        <v>0.5</v>
      </c>
      <c r="AJ2303">
        <f t="shared" si="252"/>
        <v>0.54666666600000002</v>
      </c>
      <c r="AK2303">
        <f t="shared" si="253"/>
        <v>1</v>
      </c>
    </row>
    <row r="2304" spans="1:37"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1858485.9864415166</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693705.70674466342</v>
      </c>
      <c r="G2304" t="s">
        <v>719</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248"/>
        <v>2</v>
      </c>
      <c r="Q2304">
        <f t="shared" si="249"/>
        <v>2</v>
      </c>
      <c r="R2304" t="b">
        <f t="shared" ca="1" si="250"/>
        <v>1</v>
      </c>
      <c r="T2304" t="b">
        <f t="shared" ca="1" si="25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54"/>
        <v>0.5</v>
      </c>
      <c r="AJ2304">
        <f t="shared" si="252"/>
        <v>0.54666666600000002</v>
      </c>
      <c r="AK2304">
        <f t="shared" si="253"/>
        <v>1</v>
      </c>
    </row>
    <row r="2305" spans="1:37"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1858485.9864415166</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693705.70674466342</v>
      </c>
      <c r="G2305" t="s">
        <v>719</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248"/>
        <v>2</v>
      </c>
      <c r="Q2305">
        <f t="shared" si="249"/>
        <v>2</v>
      </c>
      <c r="R2305" t="b">
        <f t="shared" ca="1" si="250"/>
        <v>1</v>
      </c>
      <c r="T2305" t="b">
        <f t="shared" ca="1" si="25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54"/>
        <v>0.5</v>
      </c>
      <c r="AJ2305">
        <f t="shared" si="252"/>
        <v>0.54666666600000002</v>
      </c>
      <c r="AK2305">
        <f t="shared" si="253"/>
        <v>1</v>
      </c>
    </row>
    <row r="2306" spans="1:37"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1858485.9864415166</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693705.70674466342</v>
      </c>
      <c r="G2306" t="s">
        <v>719</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248"/>
        <v>11</v>
      </c>
      <c r="Q2306">
        <f t="shared" si="249"/>
        <v>11</v>
      </c>
      <c r="R2306" t="b">
        <f t="shared" ca="1" si="250"/>
        <v>1</v>
      </c>
      <c r="T2306" t="b">
        <f t="shared" ca="1" si="25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54"/>
        <v>0.5</v>
      </c>
      <c r="AJ2306">
        <f t="shared" si="252"/>
        <v>0.54666666600000002</v>
      </c>
      <c r="AK2306">
        <f t="shared" si="253"/>
        <v>1</v>
      </c>
    </row>
    <row r="2307" spans="1:37"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2168233.6508484357</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693705.70674466342</v>
      </c>
      <c r="G2307" t="s">
        <v>719</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255">IF(B2307=0,0,
  IF(AND(L2307=FALSE,A2307&lt;&gt;0,MOD(A2307,7)=0),21,
  IF(MOD(B2307,10)=0,INT(B2307/10)-1+21,
  IF(MOD(B2307,10)=5,11,
  IF(MOD(B2307,10)=9,INT(B2307/10)+91,
  INT(B2307/10+1))))))</f>
        <v>2</v>
      </c>
      <c r="Q2307">
        <f t="shared" ref="Q2307:Q2370" si="256">IF(ISBLANK(P2307),O2307,P2307)</f>
        <v>2</v>
      </c>
      <c r="R2307" t="b">
        <f t="shared" ref="R2307:R2370" ca="1" si="257">IF(OR(B2307=0,OFFSET(B2307,1,0)=0),FALSE,
IF(AND(L2307,B2307&lt;OFFSET(B2307,1,0)),TRUE,
IF(AND(OFFSET(O2307,1,0)&gt;=21,OFFSET(O2307,1,0)&lt;=25),TRUE,FALSE)))</f>
        <v>1</v>
      </c>
      <c r="T2307" t="b">
        <f t="shared" ref="T2307:T2370" ca="1" si="258">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54"/>
        <v>0.5</v>
      </c>
      <c r="AJ2307">
        <f t="shared" ref="AJ2307:AJ2370" si="259">IF(B2307=0,0,
IF(MOD(B2307,10)=0,1,
IF(INT((B2307-1)/10)+1=1,1,
IF(INT((B2307-1)/10)+1=2,0.546666666,
IF(INT((B2307-1)/10)+1=3,0.395555555,
IF(INT((B2307-1)/10)+1=4,0.32,
IF(INT((B2307-1)/10)+1=5,0.27466666,
"이상")))))))</f>
        <v>0.54666666600000002</v>
      </c>
      <c r="AK2307">
        <f t="shared" ref="AK2307:AK2370" si="260">IF(B2307=0,0,
IF(B2307=20,2,
IF(B2307=30,3,
IF(B2307=40,4,
1))))</f>
        <v>1</v>
      </c>
    </row>
    <row r="2308" spans="1:37"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2168233.6508484357</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693705.70674466342</v>
      </c>
      <c r="G2308" t="s">
        <v>719</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255"/>
        <v>2</v>
      </c>
      <c r="Q2308">
        <f t="shared" si="256"/>
        <v>2</v>
      </c>
      <c r="R2308" t="b">
        <f t="shared" ca="1" si="257"/>
        <v>1</v>
      </c>
      <c r="T2308" t="b">
        <f t="shared" ca="1" si="258"/>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1">IF(B2308=0,0,1/(INT((B2308-1)/10)+1))</f>
        <v>0.5</v>
      </c>
      <c r="AJ2308">
        <f t="shared" si="259"/>
        <v>0.54666666600000002</v>
      </c>
      <c r="AK2308">
        <f t="shared" si="260"/>
        <v>1</v>
      </c>
    </row>
    <row r="2309" spans="1:37"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2168233.6508484357</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693705.70674466342</v>
      </c>
      <c r="G2309" t="s">
        <v>719</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255"/>
        <v>2</v>
      </c>
      <c r="Q2309">
        <f t="shared" si="256"/>
        <v>2</v>
      </c>
      <c r="R2309" t="b">
        <f t="shared" ca="1" si="257"/>
        <v>1</v>
      </c>
      <c r="T2309" t="b">
        <f t="shared" ca="1" si="258"/>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1"/>
        <v>0.5</v>
      </c>
      <c r="AJ2309">
        <f t="shared" si="259"/>
        <v>0.54666666600000002</v>
      </c>
      <c r="AK2309">
        <f t="shared" si="260"/>
        <v>1</v>
      </c>
    </row>
    <row r="2310" spans="1:37"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2168233.6508484357</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693705.70674466342</v>
      </c>
      <c r="G2310" t="s">
        <v>719</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255"/>
        <v>92</v>
      </c>
      <c r="Q2310">
        <f t="shared" si="256"/>
        <v>92</v>
      </c>
      <c r="R2310" t="b">
        <f t="shared" ca="1" si="257"/>
        <v>1</v>
      </c>
      <c r="T2310" t="b">
        <f t="shared" ca="1" si="258"/>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1"/>
        <v>0.5</v>
      </c>
      <c r="AJ2310">
        <f t="shared" si="259"/>
        <v>0.54666666600000002</v>
      </c>
      <c r="AK2310">
        <f t="shared" si="260"/>
        <v>1</v>
      </c>
    </row>
    <row r="2311" spans="1:37"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2168233.6508484357</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693705.70674466342</v>
      </c>
      <c r="G2311" t="s">
        <v>719</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255"/>
        <v>22</v>
      </c>
      <c r="Q2311">
        <f t="shared" si="256"/>
        <v>22</v>
      </c>
      <c r="R2311" t="b">
        <f t="shared" ca="1" si="257"/>
        <v>1</v>
      </c>
      <c r="T2311" t="b">
        <f t="shared" ca="1" si="258"/>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1"/>
        <v>0.5</v>
      </c>
      <c r="AJ2311">
        <f t="shared" si="259"/>
        <v>1</v>
      </c>
      <c r="AK2311">
        <f t="shared" si="260"/>
        <v>2</v>
      </c>
    </row>
    <row r="2312" spans="1:37"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2168233.6508484357</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742103.77930824459</v>
      </c>
      <c r="G2312" t="s">
        <v>719</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255"/>
        <v>3</v>
      </c>
      <c r="Q2312">
        <f t="shared" si="256"/>
        <v>3</v>
      </c>
      <c r="R2312" t="b">
        <f t="shared" ca="1" si="257"/>
        <v>1</v>
      </c>
      <c r="T2312" t="b">
        <f t="shared" ca="1" si="258"/>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1"/>
        <v>0.33333333333333331</v>
      </c>
      <c r="AJ2312">
        <f t="shared" si="259"/>
        <v>0.395555555</v>
      </c>
      <c r="AK2312">
        <f t="shared" si="260"/>
        <v>1</v>
      </c>
    </row>
    <row r="2313" spans="1:37"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2168233.6508484357</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742103.77930824459</v>
      </c>
      <c r="G2313" t="s">
        <v>719</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255"/>
        <v>3</v>
      </c>
      <c r="Q2313">
        <f t="shared" si="256"/>
        <v>3</v>
      </c>
      <c r="R2313" t="b">
        <f t="shared" ca="1" si="257"/>
        <v>1</v>
      </c>
      <c r="T2313" t="b">
        <f t="shared" ca="1" si="258"/>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1"/>
        <v>0.33333333333333331</v>
      </c>
      <c r="AJ2313">
        <f t="shared" si="259"/>
        <v>0.395555555</v>
      </c>
      <c r="AK2313">
        <f t="shared" si="260"/>
        <v>1</v>
      </c>
    </row>
    <row r="2314" spans="1:37"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2168233.6508484357</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742103.77930824459</v>
      </c>
      <c r="G2314" t="s">
        <v>719</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255"/>
        <v>3</v>
      </c>
      <c r="Q2314">
        <f t="shared" si="256"/>
        <v>3</v>
      </c>
      <c r="R2314" t="b">
        <f t="shared" ca="1" si="257"/>
        <v>1</v>
      </c>
      <c r="T2314" t="b">
        <f t="shared" ca="1" si="258"/>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1"/>
        <v>0.33333333333333331</v>
      </c>
      <c r="AJ2314">
        <f t="shared" si="259"/>
        <v>0.395555555</v>
      </c>
      <c r="AK2314">
        <f t="shared" si="260"/>
        <v>1</v>
      </c>
    </row>
    <row r="2315" spans="1:37"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2168233.6508484357</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742103.77930824459</v>
      </c>
      <c r="G2315" t="s">
        <v>719</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255"/>
        <v>3</v>
      </c>
      <c r="Q2315">
        <f t="shared" si="256"/>
        <v>3</v>
      </c>
      <c r="R2315" t="b">
        <f t="shared" ca="1" si="257"/>
        <v>1</v>
      </c>
      <c r="T2315" t="b">
        <f t="shared" ca="1" si="258"/>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1"/>
        <v>0.33333333333333331</v>
      </c>
      <c r="AJ2315">
        <f t="shared" si="259"/>
        <v>0.395555555</v>
      </c>
      <c r="AK2315">
        <f t="shared" si="260"/>
        <v>1</v>
      </c>
    </row>
    <row r="2316" spans="1:37"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2168233.6508484357</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742103.77930824459</v>
      </c>
      <c r="G2316" t="s">
        <v>719</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255"/>
        <v>11</v>
      </c>
      <c r="Q2316">
        <f t="shared" si="256"/>
        <v>11</v>
      </c>
      <c r="R2316" t="b">
        <f t="shared" ca="1" si="257"/>
        <v>1</v>
      </c>
      <c r="T2316" t="b">
        <f t="shared" ca="1" si="258"/>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1"/>
        <v>0.33333333333333331</v>
      </c>
      <c r="AJ2316">
        <f t="shared" si="259"/>
        <v>0.395555555</v>
      </c>
      <c r="AK2316">
        <f t="shared" si="260"/>
        <v>1</v>
      </c>
    </row>
    <row r="2317" spans="1:37"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2477981.3152553556</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742103.77930824459</v>
      </c>
      <c r="G2317" t="s">
        <v>719</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255"/>
        <v>3</v>
      </c>
      <c r="Q2317">
        <f t="shared" si="256"/>
        <v>3</v>
      </c>
      <c r="R2317" t="b">
        <f t="shared" ca="1" si="257"/>
        <v>1</v>
      </c>
      <c r="T2317" t="b">
        <f t="shared" ca="1" si="258"/>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1"/>
        <v>0.33333333333333331</v>
      </c>
      <c r="AJ2317">
        <f t="shared" si="259"/>
        <v>0.395555555</v>
      </c>
      <c r="AK2317">
        <f t="shared" si="260"/>
        <v>1</v>
      </c>
    </row>
    <row r="2318" spans="1:37"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2477981.3152553556</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742103.77930824459</v>
      </c>
      <c r="G2318" t="s">
        <v>719</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255"/>
        <v>3</v>
      </c>
      <c r="Q2318">
        <f t="shared" si="256"/>
        <v>3</v>
      </c>
      <c r="R2318" t="b">
        <f t="shared" ca="1" si="257"/>
        <v>1</v>
      </c>
      <c r="T2318" t="b">
        <f t="shared" ca="1" si="258"/>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1"/>
        <v>0.33333333333333331</v>
      </c>
      <c r="AJ2318">
        <f t="shared" si="259"/>
        <v>0.395555555</v>
      </c>
      <c r="AK2318">
        <f t="shared" si="260"/>
        <v>1</v>
      </c>
    </row>
    <row r="2319" spans="1:37"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2477981.3152553556</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742103.77930824459</v>
      </c>
      <c r="G2319" t="s">
        <v>719</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255"/>
        <v>3</v>
      </c>
      <c r="Q2319">
        <f t="shared" si="256"/>
        <v>3</v>
      </c>
      <c r="R2319" t="b">
        <f t="shared" ca="1" si="257"/>
        <v>1</v>
      </c>
      <c r="T2319" t="b">
        <f t="shared" ca="1" si="258"/>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1"/>
        <v>0.33333333333333331</v>
      </c>
      <c r="AJ2319">
        <f t="shared" si="259"/>
        <v>0.395555555</v>
      </c>
      <c r="AK2319">
        <f t="shared" si="260"/>
        <v>1</v>
      </c>
    </row>
    <row r="2320" spans="1:37"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2477981.3152553556</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742103.77930824459</v>
      </c>
      <c r="G2320" t="s">
        <v>719</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255"/>
        <v>93</v>
      </c>
      <c r="Q2320">
        <f t="shared" si="256"/>
        <v>93</v>
      </c>
      <c r="R2320" t="b">
        <f t="shared" ca="1" si="257"/>
        <v>1</v>
      </c>
      <c r="T2320" t="b">
        <f t="shared" ca="1" si="258"/>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1"/>
        <v>0.33333333333333331</v>
      </c>
      <c r="AJ2320">
        <f t="shared" si="259"/>
        <v>0.395555555</v>
      </c>
      <c r="AK2320">
        <f t="shared" si="260"/>
        <v>1</v>
      </c>
    </row>
    <row r="2321" spans="1:37"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2477981.3152553556</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742103.77930824459</v>
      </c>
      <c r="G2321" t="s">
        <v>719</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255"/>
        <v>23</v>
      </c>
      <c r="Q2321">
        <f t="shared" si="256"/>
        <v>23</v>
      </c>
      <c r="R2321" t="b">
        <f t="shared" ca="1" si="257"/>
        <v>1</v>
      </c>
      <c r="T2321" t="b">
        <f t="shared" ca="1" si="258"/>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1"/>
        <v>0.33333333333333331</v>
      </c>
      <c r="AJ2321">
        <f t="shared" si="259"/>
        <v>1</v>
      </c>
      <c r="AK2321">
        <f t="shared" si="260"/>
        <v>3</v>
      </c>
    </row>
    <row r="2322" spans="1:37"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2477981.3152553556</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790501.85187182575</v>
      </c>
      <c r="G2322" t="s">
        <v>719</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255"/>
        <v>4</v>
      </c>
      <c r="Q2322">
        <f t="shared" si="256"/>
        <v>4</v>
      </c>
      <c r="R2322" t="b">
        <f t="shared" ca="1" si="257"/>
        <v>1</v>
      </c>
      <c r="T2322" t="b">
        <f t="shared" ca="1" si="258"/>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1"/>
        <v>0.25</v>
      </c>
      <c r="AJ2322">
        <f t="shared" si="259"/>
        <v>0.32</v>
      </c>
      <c r="AK2322">
        <f t="shared" si="260"/>
        <v>1</v>
      </c>
    </row>
    <row r="2323" spans="1:37"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2477981.3152553556</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790501.85187182575</v>
      </c>
      <c r="G2323" t="s">
        <v>719</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255"/>
        <v>4</v>
      </c>
      <c r="Q2323">
        <f t="shared" si="256"/>
        <v>4</v>
      </c>
      <c r="R2323" t="b">
        <f t="shared" ca="1" si="257"/>
        <v>1</v>
      </c>
      <c r="T2323" t="b">
        <f t="shared" ca="1" si="258"/>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1"/>
        <v>0.25</v>
      </c>
      <c r="AJ2323">
        <f t="shared" si="259"/>
        <v>0.32</v>
      </c>
      <c r="AK2323">
        <f t="shared" si="260"/>
        <v>1</v>
      </c>
    </row>
    <row r="2324" spans="1:37"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2477981.3152553556</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790501.85187182575</v>
      </c>
      <c r="G2324" t="s">
        <v>719</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255"/>
        <v>4</v>
      </c>
      <c r="Q2324">
        <f t="shared" si="256"/>
        <v>4</v>
      </c>
      <c r="R2324" t="b">
        <f t="shared" ca="1" si="257"/>
        <v>1</v>
      </c>
      <c r="T2324" t="b">
        <f t="shared" ca="1" si="258"/>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1"/>
        <v>0.25</v>
      </c>
      <c r="AJ2324">
        <f t="shared" si="259"/>
        <v>0.32</v>
      </c>
      <c r="AK2324">
        <f t="shared" si="260"/>
        <v>1</v>
      </c>
    </row>
    <row r="2325" spans="1:37"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2477981.3152553556</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790501.85187182575</v>
      </c>
      <c r="G2325" t="s">
        <v>719</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255"/>
        <v>4</v>
      </c>
      <c r="Q2325">
        <f t="shared" si="256"/>
        <v>4</v>
      </c>
      <c r="R2325" t="b">
        <f t="shared" ca="1" si="257"/>
        <v>1</v>
      </c>
      <c r="T2325" t="b">
        <f t="shared" ca="1" si="258"/>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1"/>
        <v>0.25</v>
      </c>
      <c r="AJ2325">
        <f t="shared" si="259"/>
        <v>0.32</v>
      </c>
      <c r="AK2325">
        <f t="shared" si="260"/>
        <v>1</v>
      </c>
    </row>
    <row r="2326" spans="1:37"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2477981.3152553556</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790501.85187182575</v>
      </c>
      <c r="G2326" t="s">
        <v>719</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255"/>
        <v>11</v>
      </c>
      <c r="Q2326">
        <f t="shared" si="256"/>
        <v>11</v>
      </c>
      <c r="R2326" t="b">
        <f t="shared" ca="1" si="257"/>
        <v>1</v>
      </c>
      <c r="T2326" t="b">
        <f t="shared" ca="1" si="258"/>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1"/>
        <v>0.25</v>
      </c>
      <c r="AJ2326">
        <f t="shared" si="259"/>
        <v>0.32</v>
      </c>
      <c r="AK2326">
        <f t="shared" si="260"/>
        <v>1</v>
      </c>
    </row>
    <row r="2327" spans="1:37"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2787728.9796622749</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790501.85187182575</v>
      </c>
      <c r="G2327" t="s">
        <v>719</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255"/>
        <v>4</v>
      </c>
      <c r="Q2327">
        <f t="shared" si="256"/>
        <v>4</v>
      </c>
      <c r="R2327" t="b">
        <f t="shared" ca="1" si="257"/>
        <v>1</v>
      </c>
      <c r="T2327" t="b">
        <f t="shared" ca="1" si="258"/>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1"/>
        <v>0.25</v>
      </c>
      <c r="AJ2327">
        <f t="shared" si="259"/>
        <v>0.32</v>
      </c>
      <c r="AK2327">
        <f t="shared" si="260"/>
        <v>1</v>
      </c>
    </row>
    <row r="2328" spans="1:37"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2787728.9796622749</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790501.85187182575</v>
      </c>
      <c r="G2328" t="s">
        <v>719</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255"/>
        <v>4</v>
      </c>
      <c r="Q2328">
        <f t="shared" si="256"/>
        <v>4</v>
      </c>
      <c r="R2328" t="b">
        <f t="shared" ca="1" si="257"/>
        <v>1</v>
      </c>
      <c r="T2328" t="b">
        <f t="shared" ca="1" si="258"/>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1"/>
        <v>0.25</v>
      </c>
      <c r="AJ2328">
        <f t="shared" si="259"/>
        <v>0.32</v>
      </c>
      <c r="AK2328">
        <f t="shared" si="260"/>
        <v>1</v>
      </c>
    </row>
    <row r="2329" spans="1:37"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2787728.9796622749</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790501.85187182575</v>
      </c>
      <c r="G2329" t="s">
        <v>719</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255"/>
        <v>4</v>
      </c>
      <c r="Q2329">
        <f t="shared" si="256"/>
        <v>4</v>
      </c>
      <c r="R2329" t="b">
        <f t="shared" ca="1" si="257"/>
        <v>1</v>
      </c>
      <c r="T2329" t="b">
        <f t="shared" ca="1" si="258"/>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1"/>
        <v>0.25</v>
      </c>
      <c r="AJ2329">
        <f t="shared" si="259"/>
        <v>0.32</v>
      </c>
      <c r="AK2329">
        <f t="shared" si="260"/>
        <v>1</v>
      </c>
    </row>
    <row r="2330" spans="1:37"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2787728.9796622749</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790501.85187182575</v>
      </c>
      <c r="G2330" t="s">
        <v>719</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255"/>
        <v>94</v>
      </c>
      <c r="Q2330">
        <f t="shared" si="256"/>
        <v>94</v>
      </c>
      <c r="R2330" t="b">
        <f t="shared" ca="1" si="257"/>
        <v>1</v>
      </c>
      <c r="T2330" t="b">
        <f t="shared" ca="1" si="258"/>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1"/>
        <v>0.25</v>
      </c>
      <c r="AJ2330">
        <f t="shared" si="259"/>
        <v>0.32</v>
      </c>
      <c r="AK2330">
        <f t="shared" si="260"/>
        <v>1</v>
      </c>
    </row>
    <row r="2331" spans="1:37"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2787728.9796622749</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790501.85187182575</v>
      </c>
      <c r="G2331" t="s">
        <v>719</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255"/>
        <v>24</v>
      </c>
      <c r="Q2331">
        <f t="shared" si="256"/>
        <v>24</v>
      </c>
      <c r="R2331" t="b">
        <f t="shared" ca="1" si="257"/>
        <v>1</v>
      </c>
      <c r="T2331" t="b">
        <f t="shared" ca="1" si="258"/>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1"/>
        <v>0.25</v>
      </c>
      <c r="AJ2331">
        <f t="shared" si="259"/>
        <v>1</v>
      </c>
      <c r="AK2331">
        <f t="shared" si="260"/>
        <v>4</v>
      </c>
    </row>
    <row r="2332" spans="1:37"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2787728.9796622749</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838899.92443540692</v>
      </c>
      <c r="G2332" t="s">
        <v>719</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255"/>
        <v>5</v>
      </c>
      <c r="Q2332">
        <f t="shared" si="256"/>
        <v>5</v>
      </c>
      <c r="R2332" t="b">
        <f t="shared" ca="1" si="257"/>
        <v>1</v>
      </c>
      <c r="T2332" t="b">
        <f t="shared" ca="1" si="258"/>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1"/>
        <v>0.2</v>
      </c>
      <c r="AJ2332">
        <f t="shared" si="259"/>
        <v>0.27466666000000001</v>
      </c>
      <c r="AK2332">
        <f t="shared" si="260"/>
        <v>1</v>
      </c>
    </row>
    <row r="2333" spans="1:37"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2787728.9796622749</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838899.92443540692</v>
      </c>
      <c r="G2333" t="s">
        <v>719</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255"/>
        <v>5</v>
      </c>
      <c r="Q2333">
        <f t="shared" si="256"/>
        <v>5</v>
      </c>
      <c r="R2333" t="b">
        <f t="shared" ca="1" si="257"/>
        <v>1</v>
      </c>
      <c r="T2333" t="b">
        <f t="shared" ca="1" si="258"/>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1"/>
        <v>0.2</v>
      </c>
      <c r="AJ2333">
        <f t="shared" si="259"/>
        <v>0.27466666000000001</v>
      </c>
      <c r="AK2333">
        <f t="shared" si="260"/>
        <v>1</v>
      </c>
    </row>
    <row r="2334" spans="1:37"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2787728.9796622749</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838899.92443540692</v>
      </c>
      <c r="G2334" t="s">
        <v>719</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255"/>
        <v>5</v>
      </c>
      <c r="Q2334">
        <f t="shared" si="256"/>
        <v>5</v>
      </c>
      <c r="R2334" t="b">
        <f t="shared" ca="1" si="257"/>
        <v>1</v>
      </c>
      <c r="T2334" t="b">
        <f t="shared" ca="1" si="258"/>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1"/>
        <v>0.2</v>
      </c>
      <c r="AJ2334">
        <f t="shared" si="259"/>
        <v>0.27466666000000001</v>
      </c>
      <c r="AK2334">
        <f t="shared" si="260"/>
        <v>1</v>
      </c>
    </row>
    <row r="2335" spans="1:37"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2787728.9796622749</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838899.92443540692</v>
      </c>
      <c r="G2335" t="s">
        <v>719</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255"/>
        <v>5</v>
      </c>
      <c r="Q2335">
        <f t="shared" si="256"/>
        <v>5</v>
      </c>
      <c r="R2335" t="b">
        <f t="shared" ca="1" si="257"/>
        <v>1</v>
      </c>
      <c r="T2335" t="b">
        <f t="shared" ca="1" si="258"/>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1"/>
        <v>0.2</v>
      </c>
      <c r="AJ2335">
        <f t="shared" si="259"/>
        <v>0.27466666000000001</v>
      </c>
      <c r="AK2335">
        <f t="shared" si="260"/>
        <v>1</v>
      </c>
    </row>
    <row r="2336" spans="1:37"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2787728.9796622749</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838899.92443540692</v>
      </c>
      <c r="G2336" t="s">
        <v>719</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255"/>
        <v>11</v>
      </c>
      <c r="Q2336">
        <f t="shared" si="256"/>
        <v>11</v>
      </c>
      <c r="R2336" t="b">
        <f t="shared" ca="1" si="257"/>
        <v>1</v>
      </c>
      <c r="T2336" t="b">
        <f t="shared" ca="1" si="258"/>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1"/>
        <v>0.2</v>
      </c>
      <c r="AJ2336">
        <f t="shared" si="259"/>
        <v>0.27466666000000001</v>
      </c>
      <c r="AK2336">
        <f t="shared" si="260"/>
        <v>1</v>
      </c>
    </row>
    <row r="2337" spans="1:37"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3097476.6440691943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838899.92443540692</v>
      </c>
      <c r="G2337" t="s">
        <v>719</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255"/>
        <v>5</v>
      </c>
      <c r="Q2337">
        <f t="shared" si="256"/>
        <v>5</v>
      </c>
      <c r="R2337" t="b">
        <f t="shared" ca="1" si="257"/>
        <v>1</v>
      </c>
      <c r="T2337" t="b">
        <f t="shared" ca="1" si="258"/>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1"/>
        <v>0.2</v>
      </c>
      <c r="AJ2337">
        <f t="shared" si="259"/>
        <v>0.27466666000000001</v>
      </c>
      <c r="AK2337">
        <f t="shared" si="260"/>
        <v>1</v>
      </c>
    </row>
    <row r="2338" spans="1:37"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3097476.6440691943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838899.92443540692</v>
      </c>
      <c r="G2338" t="s">
        <v>719</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255"/>
        <v>5</v>
      </c>
      <c r="Q2338">
        <f t="shared" si="256"/>
        <v>5</v>
      </c>
      <c r="R2338" t="b">
        <f t="shared" ca="1" si="257"/>
        <v>1</v>
      </c>
      <c r="T2338" t="b">
        <f t="shared" ca="1" si="258"/>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1"/>
        <v>0.2</v>
      </c>
      <c r="AJ2338">
        <f t="shared" si="259"/>
        <v>0.27466666000000001</v>
      </c>
      <c r="AK2338">
        <f t="shared" si="260"/>
        <v>1</v>
      </c>
    </row>
    <row r="2339" spans="1:37"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3097476.6440691943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838899.92443540692</v>
      </c>
      <c r="G2339" t="s">
        <v>719</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255"/>
        <v>5</v>
      </c>
      <c r="Q2339">
        <f t="shared" si="256"/>
        <v>5</v>
      </c>
      <c r="R2339" t="b">
        <f t="shared" ca="1" si="257"/>
        <v>1</v>
      </c>
      <c r="T2339" t="b">
        <f t="shared" ca="1" si="258"/>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1"/>
        <v>0.2</v>
      </c>
      <c r="AJ2339">
        <f t="shared" si="259"/>
        <v>0.27466666000000001</v>
      </c>
      <c r="AK2339">
        <f t="shared" si="260"/>
        <v>1</v>
      </c>
    </row>
    <row r="2340" spans="1:37"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3097476.6440691943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838899.92443540692</v>
      </c>
      <c r="G2340" t="s">
        <v>719</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255"/>
        <v>95</v>
      </c>
      <c r="Q2340">
        <f t="shared" si="256"/>
        <v>95</v>
      </c>
      <c r="R2340" t="b">
        <f t="shared" ca="1" si="257"/>
        <v>1</v>
      </c>
      <c r="T2340" t="b">
        <f t="shared" ca="1" si="258"/>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1"/>
        <v>0.2</v>
      </c>
      <c r="AJ2340">
        <f t="shared" si="259"/>
        <v>0.27466666000000001</v>
      </c>
      <c r="AK2340">
        <f t="shared" si="260"/>
        <v>1</v>
      </c>
    </row>
    <row r="2341" spans="1:37"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4026719.637289953</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838899.92443540692</v>
      </c>
      <c r="G2341" t="s">
        <v>719</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255"/>
        <v>25</v>
      </c>
      <c r="Q2341">
        <f t="shared" si="256"/>
        <v>25</v>
      </c>
      <c r="R2341" t="b">
        <f t="shared" ca="1" si="257"/>
        <v>0</v>
      </c>
      <c r="T2341" t="b">
        <f t="shared" ca="1" si="258"/>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1"/>
        <v>0.2</v>
      </c>
      <c r="AJ2341">
        <f t="shared" si="259"/>
        <v>1</v>
      </c>
      <c r="AK2341">
        <f t="shared" si="260"/>
        <v>1</v>
      </c>
    </row>
    <row r="2342" spans="1:37"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2323107.4830518961</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967961.45127162326</v>
      </c>
      <c r="G2342" t="s">
        <v>719</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255"/>
        <v>1</v>
      </c>
      <c r="Q2342">
        <f t="shared" si="256"/>
        <v>1</v>
      </c>
      <c r="R2342" t="b">
        <f t="shared" ca="1" si="257"/>
        <v>1</v>
      </c>
      <c r="T2342" t="b">
        <f t="shared" ca="1" si="258"/>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1"/>
        <v>1</v>
      </c>
      <c r="AJ2342">
        <f t="shared" si="259"/>
        <v>1</v>
      </c>
      <c r="AK2342">
        <f t="shared" si="260"/>
        <v>1</v>
      </c>
    </row>
    <row r="2343" spans="1:37"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2323107.4830518961</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967961.45127162326</v>
      </c>
      <c r="G2343" t="s">
        <v>719</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255"/>
        <v>1</v>
      </c>
      <c r="Q2343">
        <f t="shared" si="256"/>
        <v>1</v>
      </c>
      <c r="R2343" t="b">
        <f t="shared" ca="1" si="257"/>
        <v>1</v>
      </c>
      <c r="T2343" t="b">
        <f t="shared" ca="1" si="258"/>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1"/>
        <v>1</v>
      </c>
      <c r="AJ2343">
        <f t="shared" si="259"/>
        <v>1</v>
      </c>
      <c r="AK2343">
        <f t="shared" si="260"/>
        <v>1</v>
      </c>
    </row>
    <row r="2344" spans="1:37"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2323107.4830518961</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967961.45127162326</v>
      </c>
      <c r="G2344" t="s">
        <v>719</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255"/>
        <v>1</v>
      </c>
      <c r="Q2344">
        <f t="shared" si="256"/>
        <v>1</v>
      </c>
      <c r="R2344" t="b">
        <f t="shared" ca="1" si="257"/>
        <v>1</v>
      </c>
      <c r="T2344" t="b">
        <f t="shared" ca="1" si="258"/>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1"/>
        <v>1</v>
      </c>
      <c r="AJ2344">
        <f t="shared" si="259"/>
        <v>1</v>
      </c>
      <c r="AK2344">
        <f t="shared" si="260"/>
        <v>1</v>
      </c>
    </row>
    <row r="2345" spans="1:37"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2323107.4830518961</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967961.45127162326</v>
      </c>
      <c r="G2345" t="s">
        <v>719</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255"/>
        <v>1</v>
      </c>
      <c r="Q2345">
        <f t="shared" si="256"/>
        <v>1</v>
      </c>
      <c r="R2345" t="b">
        <f t="shared" ca="1" si="257"/>
        <v>1</v>
      </c>
      <c r="T2345" t="b">
        <f t="shared" ca="1" si="258"/>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1"/>
        <v>1</v>
      </c>
      <c r="AJ2345">
        <f t="shared" si="259"/>
        <v>1</v>
      </c>
      <c r="AK2345">
        <f t="shared" si="260"/>
        <v>1</v>
      </c>
    </row>
    <row r="2346" spans="1:37"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2323107.4830518961</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967961.45127162326</v>
      </c>
      <c r="G2346" t="s">
        <v>719</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255"/>
        <v>11</v>
      </c>
      <c r="Q2346">
        <f t="shared" si="256"/>
        <v>11</v>
      </c>
      <c r="R2346" t="b">
        <f t="shared" ca="1" si="257"/>
        <v>1</v>
      </c>
      <c r="T2346" t="b">
        <f t="shared" ca="1" si="258"/>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1"/>
        <v>1</v>
      </c>
      <c r="AJ2346">
        <f t="shared" si="259"/>
        <v>1</v>
      </c>
      <c r="AK2346">
        <f t="shared" si="260"/>
        <v>1</v>
      </c>
    </row>
    <row r="2347" spans="1:37"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2787728.9796622754</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967961.45127162326</v>
      </c>
      <c r="G2347" t="s">
        <v>719</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255"/>
        <v>1</v>
      </c>
      <c r="Q2347">
        <f t="shared" si="256"/>
        <v>1</v>
      </c>
      <c r="R2347" t="b">
        <f t="shared" ca="1" si="257"/>
        <v>1</v>
      </c>
      <c r="T2347" t="b">
        <f t="shared" ca="1" si="258"/>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1"/>
        <v>1</v>
      </c>
      <c r="AJ2347">
        <f t="shared" si="259"/>
        <v>1</v>
      </c>
      <c r="AK2347">
        <f t="shared" si="260"/>
        <v>1</v>
      </c>
    </row>
    <row r="2348" spans="1:37"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2787728.9796622754</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967961.45127162326</v>
      </c>
      <c r="G2348" t="s">
        <v>719</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255"/>
        <v>1</v>
      </c>
      <c r="Q2348">
        <f t="shared" si="256"/>
        <v>1</v>
      </c>
      <c r="R2348" t="b">
        <f t="shared" ca="1" si="257"/>
        <v>1</v>
      </c>
      <c r="T2348" t="b">
        <f t="shared" ca="1" si="258"/>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1"/>
        <v>1</v>
      </c>
      <c r="AJ2348">
        <f t="shared" si="259"/>
        <v>1</v>
      </c>
      <c r="AK2348">
        <f t="shared" si="260"/>
        <v>1</v>
      </c>
    </row>
    <row r="2349" spans="1:37"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2787728.9796622754</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967961.45127162326</v>
      </c>
      <c r="G2349" t="s">
        <v>719</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255"/>
        <v>1</v>
      </c>
      <c r="Q2349">
        <f t="shared" si="256"/>
        <v>1</v>
      </c>
      <c r="R2349" t="b">
        <f t="shared" ca="1" si="257"/>
        <v>1</v>
      </c>
      <c r="T2349" t="b">
        <f t="shared" ca="1" si="258"/>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1"/>
        <v>1</v>
      </c>
      <c r="AJ2349">
        <f t="shared" si="259"/>
        <v>1</v>
      </c>
      <c r="AK2349">
        <f t="shared" si="260"/>
        <v>1</v>
      </c>
    </row>
    <row r="2350" spans="1:37"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2787728.9796622754</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967961.45127162326</v>
      </c>
      <c r="G2350" t="s">
        <v>719</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255"/>
        <v>91</v>
      </c>
      <c r="Q2350">
        <f t="shared" si="256"/>
        <v>91</v>
      </c>
      <c r="R2350" t="b">
        <f t="shared" ca="1" si="257"/>
        <v>1</v>
      </c>
      <c r="T2350" t="b">
        <f t="shared" ca="1" si="258"/>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1"/>
        <v>1</v>
      </c>
      <c r="AJ2350">
        <f t="shared" si="259"/>
        <v>1</v>
      </c>
      <c r="AK2350">
        <f t="shared" si="260"/>
        <v>1</v>
      </c>
    </row>
    <row r="2351" spans="1:37"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2787728.9796622754</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967961.45127162326</v>
      </c>
      <c r="G2351" t="s">
        <v>719</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255"/>
        <v>21</v>
      </c>
      <c r="Q2351">
        <f t="shared" si="256"/>
        <v>21</v>
      </c>
      <c r="R2351" t="b">
        <f t="shared" ca="1" si="257"/>
        <v>1</v>
      </c>
      <c r="T2351" t="b">
        <f t="shared" ca="1" si="258"/>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1"/>
        <v>1</v>
      </c>
      <c r="AJ2351">
        <f t="shared" si="259"/>
        <v>1</v>
      </c>
      <c r="AK2351">
        <f t="shared" si="260"/>
        <v>1</v>
      </c>
    </row>
    <row r="2352" spans="1:37"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2787728.9796622754</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1040558.560116995</v>
      </c>
      <c r="G2352" t="s">
        <v>719</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255"/>
        <v>2</v>
      </c>
      <c r="Q2352">
        <f t="shared" si="256"/>
        <v>2</v>
      </c>
      <c r="R2352" t="b">
        <f t="shared" ca="1" si="257"/>
        <v>1</v>
      </c>
      <c r="T2352" t="b">
        <f t="shared" ca="1" si="258"/>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1"/>
        <v>0.5</v>
      </c>
      <c r="AJ2352">
        <f t="shared" si="259"/>
        <v>0.54666666600000002</v>
      </c>
      <c r="AK2352">
        <f t="shared" si="260"/>
        <v>1</v>
      </c>
    </row>
    <row r="2353" spans="1:37"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2787728.9796622754</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1040558.560116995</v>
      </c>
      <c r="G2353" t="s">
        <v>719</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255"/>
        <v>2</v>
      </c>
      <c r="Q2353">
        <f t="shared" si="256"/>
        <v>2</v>
      </c>
      <c r="R2353" t="b">
        <f t="shared" ca="1" si="257"/>
        <v>1</v>
      </c>
      <c r="T2353" t="b">
        <f t="shared" ca="1" si="258"/>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1"/>
        <v>0.5</v>
      </c>
      <c r="AJ2353">
        <f t="shared" si="259"/>
        <v>0.54666666600000002</v>
      </c>
      <c r="AK2353">
        <f t="shared" si="260"/>
        <v>1</v>
      </c>
    </row>
    <row r="2354" spans="1:37"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2787728.9796622754</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1040558.560116995</v>
      </c>
      <c r="G2354" t="s">
        <v>719</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255"/>
        <v>2</v>
      </c>
      <c r="Q2354">
        <f t="shared" si="256"/>
        <v>2</v>
      </c>
      <c r="R2354" t="b">
        <f t="shared" ca="1" si="257"/>
        <v>1</v>
      </c>
      <c r="T2354" t="b">
        <f t="shared" ca="1" si="258"/>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1"/>
        <v>0.5</v>
      </c>
      <c r="AJ2354">
        <f t="shared" si="259"/>
        <v>0.54666666600000002</v>
      </c>
      <c r="AK2354">
        <f t="shared" si="260"/>
        <v>1</v>
      </c>
    </row>
    <row r="2355" spans="1:37"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2787728.9796622754</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1040558.560116995</v>
      </c>
      <c r="G2355" t="s">
        <v>719</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255"/>
        <v>2</v>
      </c>
      <c r="Q2355">
        <f t="shared" si="256"/>
        <v>2</v>
      </c>
      <c r="R2355" t="b">
        <f t="shared" ca="1" si="257"/>
        <v>1</v>
      </c>
      <c r="T2355" t="b">
        <f t="shared" ca="1" si="258"/>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1"/>
        <v>0.5</v>
      </c>
      <c r="AJ2355">
        <f t="shared" si="259"/>
        <v>0.54666666600000002</v>
      </c>
      <c r="AK2355">
        <f t="shared" si="260"/>
        <v>1</v>
      </c>
    </row>
    <row r="2356" spans="1:37"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2787728.9796622754</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1040558.560116995</v>
      </c>
      <c r="G2356" t="s">
        <v>719</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255"/>
        <v>11</v>
      </c>
      <c r="Q2356">
        <f t="shared" si="256"/>
        <v>11</v>
      </c>
      <c r="R2356" t="b">
        <f t="shared" ca="1" si="257"/>
        <v>1</v>
      </c>
      <c r="T2356" t="b">
        <f t="shared" ca="1" si="258"/>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1"/>
        <v>0.5</v>
      </c>
      <c r="AJ2356">
        <f t="shared" si="259"/>
        <v>0.54666666600000002</v>
      </c>
      <c r="AK2356">
        <f t="shared" si="260"/>
        <v>1</v>
      </c>
    </row>
    <row r="2357" spans="1:37"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3252350.4762726543</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1040558.560116995</v>
      </c>
      <c r="G2357" t="s">
        <v>719</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255"/>
        <v>2</v>
      </c>
      <c r="Q2357">
        <f t="shared" si="256"/>
        <v>2</v>
      </c>
      <c r="R2357" t="b">
        <f t="shared" ca="1" si="257"/>
        <v>1</v>
      </c>
      <c r="T2357" t="b">
        <f t="shared" ca="1" si="258"/>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1"/>
        <v>0.5</v>
      </c>
      <c r="AJ2357">
        <f t="shared" si="259"/>
        <v>0.54666666600000002</v>
      </c>
      <c r="AK2357">
        <f t="shared" si="260"/>
        <v>1</v>
      </c>
    </row>
    <row r="2358" spans="1:37"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3252350.4762726543</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1040558.560116995</v>
      </c>
      <c r="G2358" t="s">
        <v>719</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255"/>
        <v>2</v>
      </c>
      <c r="Q2358">
        <f t="shared" si="256"/>
        <v>2</v>
      </c>
      <c r="R2358" t="b">
        <f t="shared" ca="1" si="257"/>
        <v>1</v>
      </c>
      <c r="T2358" t="b">
        <f t="shared" ca="1" si="258"/>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1"/>
        <v>0.5</v>
      </c>
      <c r="AJ2358">
        <f t="shared" si="259"/>
        <v>0.54666666600000002</v>
      </c>
      <c r="AK2358">
        <f t="shared" si="260"/>
        <v>1</v>
      </c>
    </row>
    <row r="2359" spans="1:37"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3252350.4762726543</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1040558.560116995</v>
      </c>
      <c r="G2359" t="s">
        <v>719</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255"/>
        <v>2</v>
      </c>
      <c r="Q2359">
        <f t="shared" si="256"/>
        <v>2</v>
      </c>
      <c r="R2359" t="b">
        <f t="shared" ca="1" si="257"/>
        <v>1</v>
      </c>
      <c r="T2359" t="b">
        <f t="shared" ca="1" si="258"/>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1"/>
        <v>0.5</v>
      </c>
      <c r="AJ2359">
        <f t="shared" si="259"/>
        <v>0.54666666600000002</v>
      </c>
      <c r="AK2359">
        <f t="shared" si="260"/>
        <v>1</v>
      </c>
    </row>
    <row r="2360" spans="1:37"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3252350.4762726543</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1040558.560116995</v>
      </c>
      <c r="G2360" t="s">
        <v>719</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255"/>
        <v>92</v>
      </c>
      <c r="Q2360">
        <f t="shared" si="256"/>
        <v>92</v>
      </c>
      <c r="R2360" t="b">
        <f t="shared" ca="1" si="257"/>
        <v>1</v>
      </c>
      <c r="T2360" t="b">
        <f t="shared" ca="1" si="258"/>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1"/>
        <v>0.5</v>
      </c>
      <c r="AJ2360">
        <f t="shared" si="259"/>
        <v>0.54666666600000002</v>
      </c>
      <c r="AK2360">
        <f t="shared" si="260"/>
        <v>1</v>
      </c>
    </row>
    <row r="2361" spans="1:37"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3252350.4762726543</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1040558.560116995</v>
      </c>
      <c r="G2361" t="s">
        <v>719</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255"/>
        <v>22</v>
      </c>
      <c r="Q2361">
        <f t="shared" si="256"/>
        <v>22</v>
      </c>
      <c r="R2361" t="b">
        <f t="shared" ca="1" si="257"/>
        <v>1</v>
      </c>
      <c r="T2361" t="b">
        <f t="shared" ca="1" si="258"/>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1"/>
        <v>0.5</v>
      </c>
      <c r="AJ2361">
        <f t="shared" si="259"/>
        <v>1</v>
      </c>
      <c r="AK2361">
        <f t="shared" si="260"/>
        <v>2</v>
      </c>
    </row>
    <row r="2362" spans="1:37"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3252350.4762726543</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1113155.6689623666</v>
      </c>
      <c r="G2362" t="s">
        <v>719</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255"/>
        <v>3</v>
      </c>
      <c r="Q2362">
        <f t="shared" si="256"/>
        <v>3</v>
      </c>
      <c r="R2362" t="b">
        <f t="shared" ca="1" si="257"/>
        <v>1</v>
      </c>
      <c r="T2362" t="b">
        <f t="shared" ca="1" si="258"/>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1"/>
        <v>0.33333333333333331</v>
      </c>
      <c r="AJ2362">
        <f t="shared" si="259"/>
        <v>0.395555555</v>
      </c>
      <c r="AK2362">
        <f t="shared" si="260"/>
        <v>1</v>
      </c>
    </row>
    <row r="2363" spans="1:37"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3252350.4762726543</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1113155.6689623666</v>
      </c>
      <c r="G2363" t="s">
        <v>719</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255"/>
        <v>3</v>
      </c>
      <c r="Q2363">
        <f t="shared" si="256"/>
        <v>3</v>
      </c>
      <c r="R2363" t="b">
        <f t="shared" ca="1" si="257"/>
        <v>1</v>
      </c>
      <c r="T2363" t="b">
        <f t="shared" ca="1" si="258"/>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1"/>
        <v>0.33333333333333331</v>
      </c>
      <c r="AJ2363">
        <f t="shared" si="259"/>
        <v>0.395555555</v>
      </c>
      <c r="AK2363">
        <f t="shared" si="260"/>
        <v>1</v>
      </c>
    </row>
    <row r="2364" spans="1:37"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3252350.4762726543</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1113155.6689623666</v>
      </c>
      <c r="G2364" t="s">
        <v>719</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255"/>
        <v>3</v>
      </c>
      <c r="Q2364">
        <f t="shared" si="256"/>
        <v>3</v>
      </c>
      <c r="R2364" t="b">
        <f t="shared" ca="1" si="257"/>
        <v>1</v>
      </c>
      <c r="T2364" t="b">
        <f t="shared" ca="1" si="258"/>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1"/>
        <v>0.33333333333333331</v>
      </c>
      <c r="AJ2364">
        <f t="shared" si="259"/>
        <v>0.395555555</v>
      </c>
      <c r="AK2364">
        <f t="shared" si="260"/>
        <v>1</v>
      </c>
    </row>
    <row r="2365" spans="1:37"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3252350.4762726543</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1113155.6689623666</v>
      </c>
      <c r="G2365" t="s">
        <v>719</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255"/>
        <v>3</v>
      </c>
      <c r="Q2365">
        <f t="shared" si="256"/>
        <v>3</v>
      </c>
      <c r="R2365" t="b">
        <f t="shared" ca="1" si="257"/>
        <v>1</v>
      </c>
      <c r="T2365" t="b">
        <f t="shared" ca="1" si="258"/>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1"/>
        <v>0.33333333333333331</v>
      </c>
      <c r="AJ2365">
        <f t="shared" si="259"/>
        <v>0.395555555</v>
      </c>
      <c r="AK2365">
        <f t="shared" si="260"/>
        <v>1</v>
      </c>
    </row>
    <row r="2366" spans="1:37"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3252350.4762726543</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1113155.6689623666</v>
      </c>
      <c r="G2366" t="s">
        <v>719</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255"/>
        <v>11</v>
      </c>
      <c r="Q2366">
        <f t="shared" si="256"/>
        <v>11</v>
      </c>
      <c r="R2366" t="b">
        <f t="shared" ca="1" si="257"/>
        <v>1</v>
      </c>
      <c r="T2366" t="b">
        <f t="shared" ca="1" si="258"/>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1"/>
        <v>0.33333333333333331</v>
      </c>
      <c r="AJ2366">
        <f t="shared" si="259"/>
        <v>0.395555555</v>
      </c>
      <c r="AK2366">
        <f t="shared" si="260"/>
        <v>1</v>
      </c>
    </row>
    <row r="2367" spans="1:37"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3716971.972883034</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1113155.6689623666</v>
      </c>
      <c r="G2367" t="s">
        <v>719</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255"/>
        <v>3</v>
      </c>
      <c r="Q2367">
        <f t="shared" si="256"/>
        <v>3</v>
      </c>
      <c r="R2367" t="b">
        <f t="shared" ca="1" si="257"/>
        <v>1</v>
      </c>
      <c r="T2367" t="b">
        <f t="shared" ca="1" si="258"/>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1"/>
        <v>0.33333333333333331</v>
      </c>
      <c r="AJ2367">
        <f t="shared" si="259"/>
        <v>0.395555555</v>
      </c>
      <c r="AK2367">
        <f t="shared" si="260"/>
        <v>1</v>
      </c>
    </row>
    <row r="2368" spans="1:37"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3716971.972883034</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1113155.6689623666</v>
      </c>
      <c r="G2368" t="s">
        <v>719</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255"/>
        <v>3</v>
      </c>
      <c r="Q2368">
        <f t="shared" si="256"/>
        <v>3</v>
      </c>
      <c r="R2368" t="b">
        <f t="shared" ca="1" si="257"/>
        <v>1</v>
      </c>
      <c r="T2368" t="b">
        <f t="shared" ca="1" si="258"/>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1"/>
        <v>0.33333333333333331</v>
      </c>
      <c r="AJ2368">
        <f t="shared" si="259"/>
        <v>0.395555555</v>
      </c>
      <c r="AK2368">
        <f t="shared" si="260"/>
        <v>1</v>
      </c>
    </row>
    <row r="2369" spans="1:37"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3716971.972883034</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1113155.6689623666</v>
      </c>
      <c r="G2369" t="s">
        <v>719</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255"/>
        <v>3</v>
      </c>
      <c r="Q2369">
        <f t="shared" si="256"/>
        <v>3</v>
      </c>
      <c r="R2369" t="b">
        <f t="shared" ca="1" si="257"/>
        <v>1</v>
      </c>
      <c r="T2369" t="b">
        <f t="shared" ca="1" si="258"/>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1"/>
        <v>0.33333333333333331</v>
      </c>
      <c r="AJ2369">
        <f t="shared" si="259"/>
        <v>0.395555555</v>
      </c>
      <c r="AK2369">
        <f t="shared" si="260"/>
        <v>1</v>
      </c>
    </row>
    <row r="2370" spans="1:37"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3716971.972883034</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1113155.6689623666</v>
      </c>
      <c r="G2370" t="s">
        <v>719</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255"/>
        <v>93</v>
      </c>
      <c r="Q2370">
        <f t="shared" si="256"/>
        <v>93</v>
      </c>
      <c r="R2370" t="b">
        <f t="shared" ca="1" si="257"/>
        <v>1</v>
      </c>
      <c r="T2370" t="b">
        <f t="shared" ca="1" si="258"/>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1"/>
        <v>0.33333333333333331</v>
      </c>
      <c r="AJ2370">
        <f t="shared" si="259"/>
        <v>0.395555555</v>
      </c>
      <c r="AK2370">
        <f t="shared" si="260"/>
        <v>1</v>
      </c>
    </row>
    <row r="2371" spans="1:37"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3716971.972883034</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1113155.6689623666</v>
      </c>
      <c r="G2371" t="s">
        <v>719</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262">IF(B2371=0,0,
  IF(AND(L2371=FALSE,A2371&lt;&gt;0,MOD(A2371,7)=0),21,
  IF(MOD(B2371,10)=0,INT(B2371/10)-1+21,
  IF(MOD(B2371,10)=5,11,
  IF(MOD(B2371,10)=9,INT(B2371/10)+91,
  INT(B2371/10+1))))))</f>
        <v>23</v>
      </c>
      <c r="Q2371">
        <f t="shared" ref="Q2371:Q2434" si="263">IF(ISBLANK(P2371),O2371,P2371)</f>
        <v>23</v>
      </c>
      <c r="R2371" t="b">
        <f t="shared" ref="R2371:R2434" ca="1" si="264">IF(OR(B2371=0,OFFSET(B2371,1,0)=0),FALSE,
IF(AND(L2371,B2371&lt;OFFSET(B2371,1,0)),TRUE,
IF(AND(OFFSET(O2371,1,0)&gt;=21,OFFSET(O2371,1,0)&lt;=25),TRUE,FALSE)))</f>
        <v>1</v>
      </c>
      <c r="T2371" t="b">
        <f t="shared" ref="T2371:T2434" ca="1" si="265">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1"/>
        <v>0.33333333333333331</v>
      </c>
      <c r="AJ2371">
        <f t="shared" ref="AJ2371:AJ2434" si="266">IF(B2371=0,0,
IF(MOD(B2371,10)=0,1,
IF(INT((B2371-1)/10)+1=1,1,
IF(INT((B2371-1)/10)+1=2,0.546666666,
IF(INT((B2371-1)/10)+1=3,0.395555555,
IF(INT((B2371-1)/10)+1=4,0.32,
IF(INT((B2371-1)/10)+1=5,0.27466666,
"이상")))))))</f>
        <v>1</v>
      </c>
      <c r="AK2371">
        <f t="shared" ref="AK2371:AK2434" si="267">IF(B2371=0,0,
IF(B2371=20,2,
IF(B2371=30,3,
IF(B2371=40,4,
1))))</f>
        <v>3</v>
      </c>
    </row>
    <row r="2372" spans="1:37"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3716971.972883034</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1185752.7778077386</v>
      </c>
      <c r="G2372" t="s">
        <v>719</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262"/>
        <v>4</v>
      </c>
      <c r="Q2372">
        <f t="shared" si="263"/>
        <v>4</v>
      </c>
      <c r="R2372" t="b">
        <f t="shared" ca="1" si="264"/>
        <v>1</v>
      </c>
      <c r="T2372" t="b">
        <f t="shared" ca="1" si="265"/>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68">IF(B2372=0,0,1/(INT((B2372-1)/10)+1))</f>
        <v>0.25</v>
      </c>
      <c r="AJ2372">
        <f t="shared" si="266"/>
        <v>0.32</v>
      </c>
      <c r="AK2372">
        <f t="shared" si="267"/>
        <v>1</v>
      </c>
    </row>
    <row r="2373" spans="1:37"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3716971.972883034</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1185752.7778077386</v>
      </c>
      <c r="G2373" t="s">
        <v>719</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262"/>
        <v>4</v>
      </c>
      <c r="Q2373">
        <f t="shared" si="263"/>
        <v>4</v>
      </c>
      <c r="R2373" t="b">
        <f t="shared" ca="1" si="264"/>
        <v>1</v>
      </c>
      <c r="T2373" t="b">
        <f t="shared" ca="1" si="265"/>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68"/>
        <v>0.25</v>
      </c>
      <c r="AJ2373">
        <f t="shared" si="266"/>
        <v>0.32</v>
      </c>
      <c r="AK2373">
        <f t="shared" si="267"/>
        <v>1</v>
      </c>
    </row>
    <row r="2374" spans="1:37"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3716971.972883034</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1185752.7778077386</v>
      </c>
      <c r="G2374" t="s">
        <v>719</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262"/>
        <v>4</v>
      </c>
      <c r="Q2374">
        <f t="shared" si="263"/>
        <v>4</v>
      </c>
      <c r="R2374" t="b">
        <f t="shared" ca="1" si="264"/>
        <v>1</v>
      </c>
      <c r="T2374" t="b">
        <f t="shared" ca="1" si="265"/>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68"/>
        <v>0.25</v>
      </c>
      <c r="AJ2374">
        <f t="shared" si="266"/>
        <v>0.32</v>
      </c>
      <c r="AK2374">
        <f t="shared" si="267"/>
        <v>1</v>
      </c>
    </row>
    <row r="2375" spans="1:37"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3716971.972883034</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1185752.7778077386</v>
      </c>
      <c r="G2375" t="s">
        <v>719</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262"/>
        <v>4</v>
      </c>
      <c r="Q2375">
        <f t="shared" si="263"/>
        <v>4</v>
      </c>
      <c r="R2375" t="b">
        <f t="shared" ca="1" si="264"/>
        <v>1</v>
      </c>
      <c r="T2375" t="b">
        <f t="shared" ca="1" si="265"/>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68"/>
        <v>0.25</v>
      </c>
      <c r="AJ2375">
        <f t="shared" si="266"/>
        <v>0.32</v>
      </c>
      <c r="AK2375">
        <f t="shared" si="267"/>
        <v>1</v>
      </c>
    </row>
    <row r="2376" spans="1:37"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3716971.972883034</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1185752.7778077386</v>
      </c>
      <c r="G2376" t="s">
        <v>719</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262"/>
        <v>11</v>
      </c>
      <c r="Q2376">
        <f t="shared" si="263"/>
        <v>11</v>
      </c>
      <c r="R2376" t="b">
        <f t="shared" ca="1" si="264"/>
        <v>1</v>
      </c>
      <c r="T2376" t="b">
        <f t="shared" ca="1" si="265"/>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68"/>
        <v>0.25</v>
      </c>
      <c r="AJ2376">
        <f t="shared" si="266"/>
        <v>0.32</v>
      </c>
      <c r="AK2376">
        <f t="shared" si="267"/>
        <v>1</v>
      </c>
    </row>
    <row r="2377" spans="1:37"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4181593.4694934129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1185752.7778077386</v>
      </c>
      <c r="G2377" t="s">
        <v>719</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262"/>
        <v>4</v>
      </c>
      <c r="Q2377">
        <f t="shared" si="263"/>
        <v>4</v>
      </c>
      <c r="R2377" t="b">
        <f t="shared" ca="1" si="264"/>
        <v>1</v>
      </c>
      <c r="T2377" t="b">
        <f t="shared" ca="1" si="265"/>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68"/>
        <v>0.25</v>
      </c>
      <c r="AJ2377">
        <f t="shared" si="266"/>
        <v>0.32</v>
      </c>
      <c r="AK2377">
        <f t="shared" si="267"/>
        <v>1</v>
      </c>
    </row>
    <row r="2378" spans="1:37"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4181593.4694934129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1185752.7778077386</v>
      </c>
      <c r="G2378" t="s">
        <v>719</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262"/>
        <v>4</v>
      </c>
      <c r="Q2378">
        <f t="shared" si="263"/>
        <v>4</v>
      </c>
      <c r="R2378" t="b">
        <f t="shared" ca="1" si="264"/>
        <v>1</v>
      </c>
      <c r="T2378" t="b">
        <f t="shared" ca="1" si="265"/>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68"/>
        <v>0.25</v>
      </c>
      <c r="AJ2378">
        <f t="shared" si="266"/>
        <v>0.32</v>
      </c>
      <c r="AK2378">
        <f t="shared" si="267"/>
        <v>1</v>
      </c>
    </row>
    <row r="2379" spans="1:37"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4181593.4694934129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1185752.7778077386</v>
      </c>
      <c r="G2379" t="s">
        <v>719</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262"/>
        <v>4</v>
      </c>
      <c r="Q2379">
        <f t="shared" si="263"/>
        <v>4</v>
      </c>
      <c r="R2379" t="b">
        <f t="shared" ca="1" si="264"/>
        <v>1</v>
      </c>
      <c r="T2379" t="b">
        <f t="shared" ca="1" si="265"/>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68"/>
        <v>0.25</v>
      </c>
      <c r="AJ2379">
        <f t="shared" si="266"/>
        <v>0.32</v>
      </c>
      <c r="AK2379">
        <f t="shared" si="267"/>
        <v>1</v>
      </c>
    </row>
    <row r="2380" spans="1:37"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4181593.4694934129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1185752.7778077386</v>
      </c>
      <c r="G2380" t="s">
        <v>719</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262"/>
        <v>94</v>
      </c>
      <c r="Q2380">
        <f t="shared" si="263"/>
        <v>94</v>
      </c>
      <c r="R2380" t="b">
        <f t="shared" ca="1" si="264"/>
        <v>1</v>
      </c>
      <c r="T2380" t="b">
        <f t="shared" ca="1" si="265"/>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68"/>
        <v>0.25</v>
      </c>
      <c r="AJ2380">
        <f t="shared" si="266"/>
        <v>0.32</v>
      </c>
      <c r="AK2380">
        <f t="shared" si="267"/>
        <v>1</v>
      </c>
    </row>
    <row r="2381" spans="1:37"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4181593.4694934129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1185752.7778077386</v>
      </c>
      <c r="G2381" t="s">
        <v>719</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262"/>
        <v>24</v>
      </c>
      <c r="Q2381">
        <f t="shared" si="263"/>
        <v>24</v>
      </c>
      <c r="R2381" t="b">
        <f t="shared" ca="1" si="264"/>
        <v>1</v>
      </c>
      <c r="T2381" t="b">
        <f t="shared" ca="1" si="265"/>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68"/>
        <v>0.25</v>
      </c>
      <c r="AJ2381">
        <f t="shared" si="266"/>
        <v>1</v>
      </c>
      <c r="AK2381">
        <f t="shared" si="267"/>
        <v>4</v>
      </c>
    </row>
    <row r="2382" spans="1:37"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4181593.4694934129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1258349.8866531104</v>
      </c>
      <c r="G2382" t="s">
        <v>719</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262"/>
        <v>5</v>
      </c>
      <c r="Q2382">
        <f t="shared" si="263"/>
        <v>5</v>
      </c>
      <c r="R2382" t="b">
        <f t="shared" ca="1" si="264"/>
        <v>1</v>
      </c>
      <c r="T2382" t="b">
        <f t="shared" ca="1" si="265"/>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68"/>
        <v>0.2</v>
      </c>
      <c r="AJ2382">
        <f t="shared" si="266"/>
        <v>0.27466666000000001</v>
      </c>
      <c r="AK2382">
        <f t="shared" si="267"/>
        <v>1</v>
      </c>
    </row>
    <row r="2383" spans="1:37"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4181593.4694934129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1258349.8866531104</v>
      </c>
      <c r="G2383" t="s">
        <v>719</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262"/>
        <v>5</v>
      </c>
      <c r="Q2383">
        <f t="shared" si="263"/>
        <v>5</v>
      </c>
      <c r="R2383" t="b">
        <f t="shared" ca="1" si="264"/>
        <v>1</v>
      </c>
      <c r="T2383" t="b">
        <f t="shared" ca="1" si="265"/>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68"/>
        <v>0.2</v>
      </c>
      <c r="AJ2383">
        <f t="shared" si="266"/>
        <v>0.27466666000000001</v>
      </c>
      <c r="AK2383">
        <f t="shared" si="267"/>
        <v>1</v>
      </c>
    </row>
    <row r="2384" spans="1:37"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4181593.4694934129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1258349.8866531104</v>
      </c>
      <c r="G2384" t="s">
        <v>719</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262"/>
        <v>5</v>
      </c>
      <c r="Q2384">
        <f t="shared" si="263"/>
        <v>5</v>
      </c>
      <c r="R2384" t="b">
        <f t="shared" ca="1" si="264"/>
        <v>1</v>
      </c>
      <c r="T2384" t="b">
        <f t="shared" ca="1" si="265"/>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68"/>
        <v>0.2</v>
      </c>
      <c r="AJ2384">
        <f t="shared" si="266"/>
        <v>0.27466666000000001</v>
      </c>
      <c r="AK2384">
        <f t="shared" si="267"/>
        <v>1</v>
      </c>
    </row>
    <row r="2385" spans="1:37"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4181593.4694934129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1258349.8866531104</v>
      </c>
      <c r="G2385" t="s">
        <v>719</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262"/>
        <v>5</v>
      </c>
      <c r="Q2385">
        <f t="shared" si="263"/>
        <v>5</v>
      </c>
      <c r="R2385" t="b">
        <f t="shared" ca="1" si="264"/>
        <v>1</v>
      </c>
      <c r="T2385" t="b">
        <f t="shared" ca="1" si="265"/>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68"/>
        <v>0.2</v>
      </c>
      <c r="AJ2385">
        <f t="shared" si="266"/>
        <v>0.27466666000000001</v>
      </c>
      <c r="AK2385">
        <f t="shared" si="267"/>
        <v>1</v>
      </c>
    </row>
    <row r="2386" spans="1:37"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4181593.4694934129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1258349.8866531104</v>
      </c>
      <c r="G2386" t="s">
        <v>719</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262"/>
        <v>11</v>
      </c>
      <c r="Q2386">
        <f t="shared" si="263"/>
        <v>11</v>
      </c>
      <c r="R2386" t="b">
        <f t="shared" ca="1" si="264"/>
        <v>1</v>
      </c>
      <c r="T2386" t="b">
        <f t="shared" ca="1" si="265"/>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68"/>
        <v>0.2</v>
      </c>
      <c r="AJ2386">
        <f t="shared" si="266"/>
        <v>0.27466666000000001</v>
      </c>
      <c r="AK2386">
        <f t="shared" si="267"/>
        <v>1</v>
      </c>
    </row>
    <row r="2387" spans="1:37"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4646214.9661037922</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1258349.8866531104</v>
      </c>
      <c r="G2387" t="s">
        <v>719</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262"/>
        <v>5</v>
      </c>
      <c r="Q2387">
        <f t="shared" si="263"/>
        <v>5</v>
      </c>
      <c r="R2387" t="b">
        <f t="shared" ca="1" si="264"/>
        <v>1</v>
      </c>
      <c r="T2387" t="b">
        <f t="shared" ca="1" si="265"/>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68"/>
        <v>0.2</v>
      </c>
      <c r="AJ2387">
        <f t="shared" si="266"/>
        <v>0.27466666000000001</v>
      </c>
      <c r="AK2387">
        <f t="shared" si="267"/>
        <v>1</v>
      </c>
    </row>
    <row r="2388" spans="1:37"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4646214.9661037922</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1258349.8866531104</v>
      </c>
      <c r="G2388" t="s">
        <v>719</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262"/>
        <v>5</v>
      </c>
      <c r="Q2388">
        <f t="shared" si="263"/>
        <v>5</v>
      </c>
      <c r="R2388" t="b">
        <f t="shared" ca="1" si="264"/>
        <v>1</v>
      </c>
      <c r="T2388" t="b">
        <f t="shared" ca="1" si="265"/>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68"/>
        <v>0.2</v>
      </c>
      <c r="AJ2388">
        <f t="shared" si="266"/>
        <v>0.27466666000000001</v>
      </c>
      <c r="AK2388">
        <f t="shared" si="267"/>
        <v>1</v>
      </c>
    </row>
    <row r="2389" spans="1:37"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4646214.9661037922</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1258349.8866531104</v>
      </c>
      <c r="G2389" t="s">
        <v>719</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262"/>
        <v>5</v>
      </c>
      <c r="Q2389">
        <f t="shared" si="263"/>
        <v>5</v>
      </c>
      <c r="R2389" t="b">
        <f t="shared" ca="1" si="264"/>
        <v>1</v>
      </c>
      <c r="T2389" t="b">
        <f t="shared" ca="1" si="265"/>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68"/>
        <v>0.2</v>
      </c>
      <c r="AJ2389">
        <f t="shared" si="266"/>
        <v>0.27466666000000001</v>
      </c>
      <c r="AK2389">
        <f t="shared" si="267"/>
        <v>1</v>
      </c>
    </row>
    <row r="2390" spans="1:37"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4646214.9661037922</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1258349.8866531104</v>
      </c>
      <c r="G2390" t="s">
        <v>719</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262"/>
        <v>95</v>
      </c>
      <c r="Q2390">
        <f t="shared" si="263"/>
        <v>95</v>
      </c>
      <c r="R2390" t="b">
        <f t="shared" ca="1" si="264"/>
        <v>1</v>
      </c>
      <c r="T2390" t="b">
        <f t="shared" ca="1" si="265"/>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68"/>
        <v>0.2</v>
      </c>
      <c r="AJ2390">
        <f t="shared" si="266"/>
        <v>0.27466666000000001</v>
      </c>
      <c r="AK2390">
        <f t="shared" si="267"/>
        <v>1</v>
      </c>
    </row>
    <row r="2391" spans="1:37"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6040079.4559349297</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1258349.8866531104</v>
      </c>
      <c r="G2391" t="s">
        <v>719</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262"/>
        <v>25</v>
      </c>
      <c r="Q2391">
        <f t="shared" si="263"/>
        <v>25</v>
      </c>
      <c r="R2391" t="b">
        <f t="shared" ca="1" si="264"/>
        <v>0</v>
      </c>
      <c r="T2391" t="b">
        <f t="shared" ca="1" si="265"/>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68"/>
        <v>0.2</v>
      </c>
      <c r="AJ2391">
        <f t="shared" si="266"/>
        <v>1</v>
      </c>
      <c r="AK2391">
        <f t="shared" si="267"/>
        <v>1</v>
      </c>
    </row>
    <row r="2392" spans="1:37"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3484661.2245778437</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1451942.1769074351</v>
      </c>
      <c r="G2392" t="s">
        <v>719</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262"/>
        <v>1</v>
      </c>
      <c r="Q2392">
        <f t="shared" si="263"/>
        <v>1</v>
      </c>
      <c r="R2392" t="b">
        <f t="shared" ca="1" si="264"/>
        <v>1</v>
      </c>
      <c r="T2392" t="b">
        <f t="shared" ca="1" si="265"/>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68"/>
        <v>1</v>
      </c>
      <c r="AJ2392">
        <f t="shared" si="266"/>
        <v>1</v>
      </c>
      <c r="AK2392">
        <f t="shared" si="267"/>
        <v>1</v>
      </c>
    </row>
    <row r="2393" spans="1:37"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3484661.2245778437</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1451942.1769074351</v>
      </c>
      <c r="G2393" t="s">
        <v>719</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262"/>
        <v>1</v>
      </c>
      <c r="Q2393">
        <f t="shared" si="263"/>
        <v>1</v>
      </c>
      <c r="R2393" t="b">
        <f t="shared" ca="1" si="264"/>
        <v>1</v>
      </c>
      <c r="T2393" t="b">
        <f t="shared" ca="1" si="265"/>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68"/>
        <v>1</v>
      </c>
      <c r="AJ2393">
        <f t="shared" si="266"/>
        <v>1</v>
      </c>
      <c r="AK2393">
        <f t="shared" si="267"/>
        <v>1</v>
      </c>
    </row>
    <row r="2394" spans="1:37"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3484661.2245778437</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1451942.1769074351</v>
      </c>
      <c r="G2394" t="s">
        <v>719</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262"/>
        <v>1</v>
      </c>
      <c r="Q2394">
        <f t="shared" si="263"/>
        <v>1</v>
      </c>
      <c r="R2394" t="b">
        <f t="shared" ca="1" si="264"/>
        <v>1</v>
      </c>
      <c r="T2394" t="b">
        <f t="shared" ca="1" si="265"/>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68"/>
        <v>1</v>
      </c>
      <c r="AJ2394">
        <f t="shared" si="266"/>
        <v>1</v>
      </c>
      <c r="AK2394">
        <f t="shared" si="267"/>
        <v>1</v>
      </c>
    </row>
    <row r="2395" spans="1:37"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3484661.2245778437</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1451942.1769074351</v>
      </c>
      <c r="G2395" t="s">
        <v>719</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262"/>
        <v>1</v>
      </c>
      <c r="Q2395">
        <f t="shared" si="263"/>
        <v>1</v>
      </c>
      <c r="R2395" t="b">
        <f t="shared" ca="1" si="264"/>
        <v>1</v>
      </c>
      <c r="T2395" t="b">
        <f t="shared" ca="1" si="265"/>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68"/>
        <v>1</v>
      </c>
      <c r="AJ2395">
        <f t="shared" si="266"/>
        <v>1</v>
      </c>
      <c r="AK2395">
        <f t="shared" si="267"/>
        <v>1</v>
      </c>
    </row>
    <row r="2396" spans="1:37"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3484661.2245778437</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1451942.1769074351</v>
      </c>
      <c r="G2396" t="s">
        <v>719</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262"/>
        <v>11</v>
      </c>
      <c r="Q2396">
        <f t="shared" si="263"/>
        <v>11</v>
      </c>
      <c r="R2396" t="b">
        <f t="shared" ca="1" si="264"/>
        <v>1</v>
      </c>
      <c r="T2396" t="b">
        <f t="shared" ca="1" si="265"/>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68"/>
        <v>1</v>
      </c>
      <c r="AJ2396">
        <f t="shared" si="266"/>
        <v>1</v>
      </c>
      <c r="AK2396">
        <f t="shared" si="267"/>
        <v>1</v>
      </c>
    </row>
    <row r="2397" spans="1:37"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4181593.4694934124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1451942.1769074351</v>
      </c>
      <c r="G2397" t="s">
        <v>719</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262"/>
        <v>1</v>
      </c>
      <c r="Q2397">
        <f t="shared" si="263"/>
        <v>1</v>
      </c>
      <c r="R2397" t="b">
        <f t="shared" ca="1" si="264"/>
        <v>1</v>
      </c>
      <c r="T2397" t="b">
        <f t="shared" ca="1" si="265"/>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68"/>
        <v>1</v>
      </c>
      <c r="AJ2397">
        <f t="shared" si="266"/>
        <v>1</v>
      </c>
      <c r="AK2397">
        <f t="shared" si="267"/>
        <v>1</v>
      </c>
    </row>
    <row r="2398" spans="1:37"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4181593.4694934124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1451942.1769074351</v>
      </c>
      <c r="G2398" t="s">
        <v>719</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262"/>
        <v>1</v>
      </c>
      <c r="Q2398">
        <f t="shared" si="263"/>
        <v>1</v>
      </c>
      <c r="R2398" t="b">
        <f t="shared" ca="1" si="264"/>
        <v>1</v>
      </c>
      <c r="T2398" t="b">
        <f t="shared" ca="1" si="265"/>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68"/>
        <v>1</v>
      </c>
      <c r="AJ2398">
        <f t="shared" si="266"/>
        <v>1</v>
      </c>
      <c r="AK2398">
        <f t="shared" si="267"/>
        <v>1</v>
      </c>
    </row>
    <row r="2399" spans="1:37"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4181593.4694934124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1451942.1769074351</v>
      </c>
      <c r="G2399" t="s">
        <v>719</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262"/>
        <v>1</v>
      </c>
      <c r="Q2399">
        <f t="shared" si="263"/>
        <v>1</v>
      </c>
      <c r="R2399" t="b">
        <f t="shared" ca="1" si="264"/>
        <v>1</v>
      </c>
      <c r="T2399" t="b">
        <f t="shared" ca="1" si="265"/>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68"/>
        <v>1</v>
      </c>
      <c r="AJ2399">
        <f t="shared" si="266"/>
        <v>1</v>
      </c>
      <c r="AK2399">
        <f t="shared" si="267"/>
        <v>1</v>
      </c>
    </row>
    <row r="2400" spans="1:37"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4181593.4694934124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1451942.1769074351</v>
      </c>
      <c r="G2400" t="s">
        <v>719</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262"/>
        <v>91</v>
      </c>
      <c r="Q2400">
        <f t="shared" si="263"/>
        <v>91</v>
      </c>
      <c r="R2400" t="b">
        <f t="shared" ca="1" si="264"/>
        <v>1</v>
      </c>
      <c r="T2400" t="b">
        <f t="shared" ca="1" si="265"/>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68"/>
        <v>1</v>
      </c>
      <c r="AJ2400">
        <f t="shared" si="266"/>
        <v>1</v>
      </c>
      <c r="AK2400">
        <f t="shared" si="267"/>
        <v>1</v>
      </c>
    </row>
    <row r="2401" spans="1:37"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4181593.4694934124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1451942.1769074351</v>
      </c>
      <c r="G2401" t="s">
        <v>719</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262"/>
        <v>21</v>
      </c>
      <c r="Q2401">
        <f t="shared" si="263"/>
        <v>21</v>
      </c>
      <c r="R2401" t="b">
        <f t="shared" ca="1" si="264"/>
        <v>1</v>
      </c>
      <c r="T2401" t="b">
        <f t="shared" ca="1" si="265"/>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68"/>
        <v>1</v>
      </c>
      <c r="AJ2401">
        <f t="shared" si="266"/>
        <v>1</v>
      </c>
      <c r="AK2401">
        <f t="shared" si="267"/>
        <v>1</v>
      </c>
    </row>
    <row r="2402" spans="1:37"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4181593.4694934124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1560837.8401754927</v>
      </c>
      <c r="G2402" t="s">
        <v>719</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262"/>
        <v>2</v>
      </c>
      <c r="Q2402">
        <f t="shared" si="263"/>
        <v>2</v>
      </c>
      <c r="R2402" t="b">
        <f t="shared" ca="1" si="264"/>
        <v>1</v>
      </c>
      <c r="T2402" t="b">
        <f t="shared" ca="1" si="265"/>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68"/>
        <v>0.5</v>
      </c>
      <c r="AJ2402">
        <f t="shared" si="266"/>
        <v>0.54666666600000002</v>
      </c>
      <c r="AK2402">
        <f t="shared" si="267"/>
        <v>1</v>
      </c>
    </row>
    <row r="2403" spans="1:37"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4181593.4694934124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1560837.8401754927</v>
      </c>
      <c r="G2403" t="s">
        <v>719</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262"/>
        <v>2</v>
      </c>
      <c r="Q2403">
        <f t="shared" si="263"/>
        <v>2</v>
      </c>
      <c r="R2403" t="b">
        <f t="shared" ca="1" si="264"/>
        <v>1</v>
      </c>
      <c r="T2403" t="b">
        <f t="shared" ca="1" si="265"/>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68"/>
        <v>0.5</v>
      </c>
      <c r="AJ2403">
        <f t="shared" si="266"/>
        <v>0.54666666600000002</v>
      </c>
      <c r="AK2403">
        <f t="shared" si="267"/>
        <v>1</v>
      </c>
    </row>
    <row r="2404" spans="1:37"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4181593.4694934124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1560837.8401754927</v>
      </c>
      <c r="G2404" t="s">
        <v>719</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262"/>
        <v>2</v>
      </c>
      <c r="Q2404">
        <f t="shared" si="263"/>
        <v>2</v>
      </c>
      <c r="R2404" t="b">
        <f t="shared" ca="1" si="264"/>
        <v>1</v>
      </c>
      <c r="T2404" t="b">
        <f t="shared" ca="1" si="265"/>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68"/>
        <v>0.5</v>
      </c>
      <c r="AJ2404">
        <f t="shared" si="266"/>
        <v>0.54666666600000002</v>
      </c>
      <c r="AK2404">
        <f t="shared" si="267"/>
        <v>1</v>
      </c>
    </row>
    <row r="2405" spans="1:37"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4181593.4694934124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1560837.8401754927</v>
      </c>
      <c r="G2405" t="s">
        <v>719</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262"/>
        <v>2</v>
      </c>
      <c r="Q2405">
        <f t="shared" si="263"/>
        <v>2</v>
      </c>
      <c r="R2405" t="b">
        <f t="shared" ca="1" si="264"/>
        <v>1</v>
      </c>
      <c r="T2405" t="b">
        <f t="shared" ca="1" si="265"/>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68"/>
        <v>0.5</v>
      </c>
      <c r="AJ2405">
        <f t="shared" si="266"/>
        <v>0.54666666600000002</v>
      </c>
      <c r="AK2405">
        <f t="shared" si="267"/>
        <v>1</v>
      </c>
    </row>
    <row r="2406" spans="1:37"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4181593.4694934124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1560837.8401754927</v>
      </c>
      <c r="G2406" t="s">
        <v>719</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262"/>
        <v>11</v>
      </c>
      <c r="Q2406">
        <f t="shared" si="263"/>
        <v>11</v>
      </c>
      <c r="R2406" t="b">
        <f t="shared" ca="1" si="264"/>
        <v>1</v>
      </c>
      <c r="T2406" t="b">
        <f t="shared" ca="1" si="265"/>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68"/>
        <v>0.5</v>
      </c>
      <c r="AJ2406">
        <f t="shared" si="266"/>
        <v>0.54666666600000002</v>
      </c>
      <c r="AK2406">
        <f t="shared" si="267"/>
        <v>1</v>
      </c>
    </row>
    <row r="2407" spans="1:37"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4878525.7144089807</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1560837.8401754927</v>
      </c>
      <c r="G2407" t="s">
        <v>719</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262"/>
        <v>2</v>
      </c>
      <c r="Q2407">
        <f t="shared" si="263"/>
        <v>2</v>
      </c>
      <c r="R2407" t="b">
        <f t="shared" ca="1" si="264"/>
        <v>1</v>
      </c>
      <c r="T2407" t="b">
        <f t="shared" ca="1" si="265"/>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68"/>
        <v>0.5</v>
      </c>
      <c r="AJ2407">
        <f t="shared" si="266"/>
        <v>0.54666666600000002</v>
      </c>
      <c r="AK2407">
        <f t="shared" si="267"/>
        <v>1</v>
      </c>
    </row>
    <row r="2408" spans="1:37"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4878525.7144089807</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1560837.8401754927</v>
      </c>
      <c r="G2408" t="s">
        <v>719</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262"/>
        <v>2</v>
      </c>
      <c r="Q2408">
        <f t="shared" si="263"/>
        <v>2</v>
      </c>
      <c r="R2408" t="b">
        <f t="shared" ca="1" si="264"/>
        <v>1</v>
      </c>
      <c r="T2408" t="b">
        <f t="shared" ca="1" si="265"/>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68"/>
        <v>0.5</v>
      </c>
      <c r="AJ2408">
        <f t="shared" si="266"/>
        <v>0.54666666600000002</v>
      </c>
      <c r="AK2408">
        <f t="shared" si="267"/>
        <v>1</v>
      </c>
    </row>
    <row r="2409" spans="1:37"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4878525.7144089807</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1560837.8401754927</v>
      </c>
      <c r="G2409" t="s">
        <v>719</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262"/>
        <v>2</v>
      </c>
      <c r="Q2409">
        <f t="shared" si="263"/>
        <v>2</v>
      </c>
      <c r="R2409" t="b">
        <f t="shared" ca="1" si="264"/>
        <v>1</v>
      </c>
      <c r="T2409" t="b">
        <f t="shared" ca="1" si="265"/>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68"/>
        <v>0.5</v>
      </c>
      <c r="AJ2409">
        <f t="shared" si="266"/>
        <v>0.54666666600000002</v>
      </c>
      <c r="AK2409">
        <f t="shared" si="267"/>
        <v>1</v>
      </c>
    </row>
    <row r="2410" spans="1:37"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4878525.7144089807</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1560837.8401754927</v>
      </c>
      <c r="G2410" t="s">
        <v>719</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262"/>
        <v>92</v>
      </c>
      <c r="Q2410">
        <f t="shared" si="263"/>
        <v>92</v>
      </c>
      <c r="R2410" t="b">
        <f t="shared" ca="1" si="264"/>
        <v>1</v>
      </c>
      <c r="T2410" t="b">
        <f t="shared" ca="1" si="265"/>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68"/>
        <v>0.5</v>
      </c>
      <c r="AJ2410">
        <f t="shared" si="266"/>
        <v>0.54666666600000002</v>
      </c>
      <c r="AK2410">
        <f t="shared" si="267"/>
        <v>1</v>
      </c>
    </row>
    <row r="2411" spans="1:37"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4878525.7144089807</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1560837.8401754927</v>
      </c>
      <c r="G2411" t="s">
        <v>719</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262"/>
        <v>22</v>
      </c>
      <c r="Q2411">
        <f t="shared" si="263"/>
        <v>22</v>
      </c>
      <c r="R2411" t="b">
        <f t="shared" ca="1" si="264"/>
        <v>1</v>
      </c>
      <c r="T2411" t="b">
        <f t="shared" ca="1" si="265"/>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68"/>
        <v>0.5</v>
      </c>
      <c r="AJ2411">
        <f t="shared" si="266"/>
        <v>1</v>
      </c>
      <c r="AK2411">
        <f t="shared" si="267"/>
        <v>2</v>
      </c>
    </row>
    <row r="2412" spans="1:37"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4878525.7144089807</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1669733.5034435501</v>
      </c>
      <c r="G2412" t="s">
        <v>719</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262"/>
        <v>3</v>
      </c>
      <c r="Q2412">
        <f t="shared" si="263"/>
        <v>3</v>
      </c>
      <c r="R2412" t="b">
        <f t="shared" ca="1" si="264"/>
        <v>1</v>
      </c>
      <c r="T2412" t="b">
        <f t="shared" ca="1" si="265"/>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68"/>
        <v>0.33333333333333331</v>
      </c>
      <c r="AJ2412">
        <f t="shared" si="266"/>
        <v>0.395555555</v>
      </c>
      <c r="AK2412">
        <f t="shared" si="267"/>
        <v>1</v>
      </c>
    </row>
    <row r="2413" spans="1:37"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4878525.7144089807</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1669733.5034435501</v>
      </c>
      <c r="G2413" t="s">
        <v>719</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262"/>
        <v>3</v>
      </c>
      <c r="Q2413">
        <f t="shared" si="263"/>
        <v>3</v>
      </c>
      <c r="R2413" t="b">
        <f t="shared" ca="1" si="264"/>
        <v>1</v>
      </c>
      <c r="T2413" t="b">
        <f t="shared" ca="1" si="265"/>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68"/>
        <v>0.33333333333333331</v>
      </c>
      <c r="AJ2413">
        <f t="shared" si="266"/>
        <v>0.395555555</v>
      </c>
      <c r="AK2413">
        <f t="shared" si="267"/>
        <v>1</v>
      </c>
    </row>
    <row r="2414" spans="1:37"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4878525.7144089807</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1669733.5034435501</v>
      </c>
      <c r="G2414" t="s">
        <v>719</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262"/>
        <v>3</v>
      </c>
      <c r="Q2414">
        <f t="shared" si="263"/>
        <v>3</v>
      </c>
      <c r="R2414" t="b">
        <f t="shared" ca="1" si="264"/>
        <v>1</v>
      </c>
      <c r="T2414" t="b">
        <f t="shared" ca="1" si="265"/>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68"/>
        <v>0.33333333333333331</v>
      </c>
      <c r="AJ2414">
        <f t="shared" si="266"/>
        <v>0.395555555</v>
      </c>
      <c r="AK2414">
        <f t="shared" si="267"/>
        <v>1</v>
      </c>
    </row>
    <row r="2415" spans="1:37"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4878525.7144089807</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1669733.5034435501</v>
      </c>
      <c r="G2415" t="s">
        <v>719</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262"/>
        <v>3</v>
      </c>
      <c r="Q2415">
        <f t="shared" si="263"/>
        <v>3</v>
      </c>
      <c r="R2415" t="b">
        <f t="shared" ca="1" si="264"/>
        <v>1</v>
      </c>
      <c r="T2415" t="b">
        <f t="shared" ca="1" si="265"/>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68"/>
        <v>0.33333333333333331</v>
      </c>
      <c r="AJ2415">
        <f t="shared" si="266"/>
        <v>0.395555555</v>
      </c>
      <c r="AK2415">
        <f t="shared" si="267"/>
        <v>1</v>
      </c>
    </row>
    <row r="2416" spans="1:37"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4878525.7144089807</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1669733.5034435501</v>
      </c>
      <c r="G2416" t="s">
        <v>719</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262"/>
        <v>11</v>
      </c>
      <c r="Q2416">
        <f t="shared" si="263"/>
        <v>11</v>
      </c>
      <c r="R2416" t="b">
        <f t="shared" ca="1" si="264"/>
        <v>1</v>
      </c>
      <c r="T2416" t="b">
        <f t="shared" ca="1" si="265"/>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68"/>
        <v>0.33333333333333331</v>
      </c>
      <c r="AJ2416">
        <f t="shared" si="266"/>
        <v>0.395555555</v>
      </c>
      <c r="AK2416">
        <f t="shared" si="267"/>
        <v>1</v>
      </c>
    </row>
    <row r="2417" spans="1:37"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5575457.9593245499</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1669733.5034435501</v>
      </c>
      <c r="G2417" t="s">
        <v>719</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262"/>
        <v>3</v>
      </c>
      <c r="Q2417">
        <f t="shared" si="263"/>
        <v>3</v>
      </c>
      <c r="R2417" t="b">
        <f t="shared" ca="1" si="264"/>
        <v>1</v>
      </c>
      <c r="T2417" t="b">
        <f t="shared" ca="1" si="265"/>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68"/>
        <v>0.33333333333333331</v>
      </c>
      <c r="AJ2417">
        <f t="shared" si="266"/>
        <v>0.395555555</v>
      </c>
      <c r="AK2417">
        <f t="shared" si="267"/>
        <v>1</v>
      </c>
    </row>
    <row r="2418" spans="1:37"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5575457.9593245499</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1669733.5034435501</v>
      </c>
      <c r="G2418" t="s">
        <v>719</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262"/>
        <v>3</v>
      </c>
      <c r="Q2418">
        <f t="shared" si="263"/>
        <v>3</v>
      </c>
      <c r="R2418" t="b">
        <f t="shared" ca="1" si="264"/>
        <v>1</v>
      </c>
      <c r="T2418" t="b">
        <f t="shared" ca="1" si="265"/>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68"/>
        <v>0.33333333333333331</v>
      </c>
      <c r="AJ2418">
        <f t="shared" si="266"/>
        <v>0.395555555</v>
      </c>
      <c r="AK2418">
        <f t="shared" si="267"/>
        <v>1</v>
      </c>
    </row>
    <row r="2419" spans="1:37"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5575457.9593245499</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1669733.5034435501</v>
      </c>
      <c r="G2419" t="s">
        <v>719</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262"/>
        <v>3</v>
      </c>
      <c r="Q2419">
        <f t="shared" si="263"/>
        <v>3</v>
      </c>
      <c r="R2419" t="b">
        <f t="shared" ca="1" si="264"/>
        <v>1</v>
      </c>
      <c r="T2419" t="b">
        <f t="shared" ca="1" si="265"/>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68"/>
        <v>0.33333333333333331</v>
      </c>
      <c r="AJ2419">
        <f t="shared" si="266"/>
        <v>0.395555555</v>
      </c>
      <c r="AK2419">
        <f t="shared" si="267"/>
        <v>1</v>
      </c>
    </row>
    <row r="2420" spans="1:37"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5575457.9593245499</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1669733.5034435501</v>
      </c>
      <c r="G2420" t="s">
        <v>719</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262"/>
        <v>93</v>
      </c>
      <c r="Q2420">
        <f t="shared" si="263"/>
        <v>93</v>
      </c>
      <c r="R2420" t="b">
        <f t="shared" ca="1" si="264"/>
        <v>1</v>
      </c>
      <c r="T2420" t="b">
        <f t="shared" ca="1" si="265"/>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68"/>
        <v>0.33333333333333331</v>
      </c>
      <c r="AJ2420">
        <f t="shared" si="266"/>
        <v>0.395555555</v>
      </c>
      <c r="AK2420">
        <f t="shared" si="267"/>
        <v>1</v>
      </c>
    </row>
    <row r="2421" spans="1:37"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5575457.9593245499</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1669733.5034435501</v>
      </c>
      <c r="G2421" t="s">
        <v>719</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262"/>
        <v>23</v>
      </c>
      <c r="Q2421">
        <f t="shared" si="263"/>
        <v>23</v>
      </c>
      <c r="R2421" t="b">
        <f t="shared" ca="1" si="264"/>
        <v>1</v>
      </c>
      <c r="T2421" t="b">
        <f t="shared" ca="1" si="265"/>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68"/>
        <v>0.33333333333333331</v>
      </c>
      <c r="AJ2421">
        <f t="shared" si="266"/>
        <v>1</v>
      </c>
      <c r="AK2421">
        <f t="shared" si="267"/>
        <v>3</v>
      </c>
    </row>
    <row r="2422" spans="1:37"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5575457.9593245499</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1778629.1667116082</v>
      </c>
      <c r="G2422" t="s">
        <v>719</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262"/>
        <v>4</v>
      </c>
      <c r="Q2422">
        <f t="shared" si="263"/>
        <v>4</v>
      </c>
      <c r="R2422" t="b">
        <f t="shared" ca="1" si="264"/>
        <v>1</v>
      </c>
      <c r="T2422" t="b">
        <f t="shared" ca="1" si="265"/>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68"/>
        <v>0.25</v>
      </c>
      <c r="AJ2422">
        <f t="shared" si="266"/>
        <v>0.32</v>
      </c>
      <c r="AK2422">
        <f t="shared" si="267"/>
        <v>1</v>
      </c>
    </row>
    <row r="2423" spans="1:37"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5575457.9593245499</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1778629.1667116082</v>
      </c>
      <c r="G2423" t="s">
        <v>719</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262"/>
        <v>4</v>
      </c>
      <c r="Q2423">
        <f t="shared" si="263"/>
        <v>4</v>
      </c>
      <c r="R2423" t="b">
        <f t="shared" ca="1" si="264"/>
        <v>1</v>
      </c>
      <c r="T2423" t="b">
        <f t="shared" ca="1" si="265"/>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68"/>
        <v>0.25</v>
      </c>
      <c r="AJ2423">
        <f t="shared" si="266"/>
        <v>0.32</v>
      </c>
      <c r="AK2423">
        <f t="shared" si="267"/>
        <v>1</v>
      </c>
    </row>
    <row r="2424" spans="1:37"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5575457.9593245499</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1778629.1667116082</v>
      </c>
      <c r="G2424" t="s">
        <v>719</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262"/>
        <v>4</v>
      </c>
      <c r="Q2424">
        <f t="shared" si="263"/>
        <v>4</v>
      </c>
      <c r="R2424" t="b">
        <f t="shared" ca="1" si="264"/>
        <v>1</v>
      </c>
      <c r="T2424" t="b">
        <f t="shared" ca="1" si="265"/>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68"/>
        <v>0.25</v>
      </c>
      <c r="AJ2424">
        <f t="shared" si="266"/>
        <v>0.32</v>
      </c>
      <c r="AK2424">
        <f t="shared" si="267"/>
        <v>1</v>
      </c>
    </row>
    <row r="2425" spans="1:37"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5575457.9593245499</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1778629.1667116082</v>
      </c>
      <c r="G2425" t="s">
        <v>719</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262"/>
        <v>4</v>
      </c>
      <c r="Q2425">
        <f t="shared" si="263"/>
        <v>4</v>
      </c>
      <c r="R2425" t="b">
        <f t="shared" ca="1" si="264"/>
        <v>1</v>
      </c>
      <c r="T2425" t="b">
        <f t="shared" ca="1" si="265"/>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68"/>
        <v>0.25</v>
      </c>
      <c r="AJ2425">
        <f t="shared" si="266"/>
        <v>0.32</v>
      </c>
      <c r="AK2425">
        <f t="shared" si="267"/>
        <v>1</v>
      </c>
    </row>
    <row r="2426" spans="1:37"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5575457.9593245499</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1778629.1667116082</v>
      </c>
      <c r="G2426" t="s">
        <v>719</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262"/>
        <v>11</v>
      </c>
      <c r="Q2426">
        <f t="shared" si="263"/>
        <v>11</v>
      </c>
      <c r="R2426" t="b">
        <f t="shared" ca="1" si="264"/>
        <v>1</v>
      </c>
      <c r="T2426" t="b">
        <f t="shared" ca="1" si="265"/>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68"/>
        <v>0.25</v>
      </c>
      <c r="AJ2426">
        <f t="shared" si="266"/>
        <v>0.32</v>
      </c>
      <c r="AK2426">
        <f t="shared" si="267"/>
        <v>1</v>
      </c>
    </row>
    <row r="2427" spans="1:37"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6272390.2042401191</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1778629.1667116082</v>
      </c>
      <c r="G2427" t="s">
        <v>719</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262"/>
        <v>4</v>
      </c>
      <c r="Q2427">
        <f t="shared" si="263"/>
        <v>4</v>
      </c>
      <c r="R2427" t="b">
        <f t="shared" ca="1" si="264"/>
        <v>1</v>
      </c>
      <c r="T2427" t="b">
        <f t="shared" ca="1" si="265"/>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68"/>
        <v>0.25</v>
      </c>
      <c r="AJ2427">
        <f t="shared" si="266"/>
        <v>0.32</v>
      </c>
      <c r="AK2427">
        <f t="shared" si="267"/>
        <v>1</v>
      </c>
    </row>
    <row r="2428" spans="1:37"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6272390.2042401191</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1778629.1667116082</v>
      </c>
      <c r="G2428" t="s">
        <v>719</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262"/>
        <v>4</v>
      </c>
      <c r="Q2428">
        <f t="shared" si="263"/>
        <v>4</v>
      </c>
      <c r="R2428" t="b">
        <f t="shared" ca="1" si="264"/>
        <v>1</v>
      </c>
      <c r="T2428" t="b">
        <f t="shared" ca="1" si="265"/>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68"/>
        <v>0.25</v>
      </c>
      <c r="AJ2428">
        <f t="shared" si="266"/>
        <v>0.32</v>
      </c>
      <c r="AK2428">
        <f t="shared" si="267"/>
        <v>1</v>
      </c>
    </row>
    <row r="2429" spans="1:37"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6272390.2042401191</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1778629.1667116082</v>
      </c>
      <c r="G2429" t="s">
        <v>719</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262"/>
        <v>4</v>
      </c>
      <c r="Q2429">
        <f t="shared" si="263"/>
        <v>4</v>
      </c>
      <c r="R2429" t="b">
        <f t="shared" ca="1" si="264"/>
        <v>1</v>
      </c>
      <c r="T2429" t="b">
        <f t="shared" ca="1" si="265"/>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68"/>
        <v>0.25</v>
      </c>
      <c r="AJ2429">
        <f t="shared" si="266"/>
        <v>0.32</v>
      </c>
      <c r="AK2429">
        <f t="shared" si="267"/>
        <v>1</v>
      </c>
    </row>
    <row r="2430" spans="1:37"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6272390.2042401191</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1778629.1667116082</v>
      </c>
      <c r="G2430" t="s">
        <v>719</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262"/>
        <v>94</v>
      </c>
      <c r="Q2430">
        <f t="shared" si="263"/>
        <v>94</v>
      </c>
      <c r="R2430" t="b">
        <f t="shared" ca="1" si="264"/>
        <v>1</v>
      </c>
      <c r="T2430" t="b">
        <f t="shared" ca="1" si="265"/>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68"/>
        <v>0.25</v>
      </c>
      <c r="AJ2430">
        <f t="shared" si="266"/>
        <v>0.32</v>
      </c>
      <c r="AK2430">
        <f t="shared" si="267"/>
        <v>1</v>
      </c>
    </row>
    <row r="2431" spans="1:37"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6272390.2042401191</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1778629.1667116082</v>
      </c>
      <c r="G2431" t="s">
        <v>719</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262"/>
        <v>24</v>
      </c>
      <c r="Q2431">
        <f t="shared" si="263"/>
        <v>24</v>
      </c>
      <c r="R2431" t="b">
        <f t="shared" ca="1" si="264"/>
        <v>1</v>
      </c>
      <c r="T2431" t="b">
        <f t="shared" ca="1" si="265"/>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68"/>
        <v>0.25</v>
      </c>
      <c r="AJ2431">
        <f t="shared" si="266"/>
        <v>1</v>
      </c>
      <c r="AK2431">
        <f t="shared" si="267"/>
        <v>4</v>
      </c>
    </row>
    <row r="2432" spans="1:37"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6272390.2042401191</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1887524.8299796656</v>
      </c>
      <c r="G2432" t="s">
        <v>719</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262"/>
        <v>5</v>
      </c>
      <c r="Q2432">
        <f t="shared" si="263"/>
        <v>5</v>
      </c>
      <c r="R2432" t="b">
        <f t="shared" ca="1" si="264"/>
        <v>1</v>
      </c>
      <c r="T2432" t="b">
        <f t="shared" ca="1" si="265"/>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68"/>
        <v>0.2</v>
      </c>
      <c r="AJ2432">
        <f t="shared" si="266"/>
        <v>0.27466666000000001</v>
      </c>
      <c r="AK2432">
        <f t="shared" si="267"/>
        <v>1</v>
      </c>
    </row>
    <row r="2433" spans="1:37"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6272390.2042401191</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1887524.8299796656</v>
      </c>
      <c r="G2433" t="s">
        <v>719</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262"/>
        <v>5</v>
      </c>
      <c r="Q2433">
        <f t="shared" si="263"/>
        <v>5</v>
      </c>
      <c r="R2433" t="b">
        <f t="shared" ca="1" si="264"/>
        <v>1</v>
      </c>
      <c r="T2433" t="b">
        <f t="shared" ca="1" si="265"/>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68"/>
        <v>0.2</v>
      </c>
      <c r="AJ2433">
        <f t="shared" si="266"/>
        <v>0.27466666000000001</v>
      </c>
      <c r="AK2433">
        <f t="shared" si="267"/>
        <v>1</v>
      </c>
    </row>
    <row r="2434" spans="1:37"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6272390.2042401191</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1887524.8299796656</v>
      </c>
      <c r="G2434" t="s">
        <v>719</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262"/>
        <v>5</v>
      </c>
      <c r="Q2434">
        <f t="shared" si="263"/>
        <v>5</v>
      </c>
      <c r="R2434" t="b">
        <f t="shared" ca="1" si="264"/>
        <v>1</v>
      </c>
      <c r="T2434" t="b">
        <f t="shared" ca="1" si="265"/>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68"/>
        <v>0.2</v>
      </c>
      <c r="AJ2434">
        <f t="shared" si="266"/>
        <v>0.27466666000000001</v>
      </c>
      <c r="AK2434">
        <f t="shared" si="267"/>
        <v>1</v>
      </c>
    </row>
    <row r="2435" spans="1:37"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6272390.2042401191</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1887524.8299796656</v>
      </c>
      <c r="G2435" t="s">
        <v>719</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269">IF(B2435=0,0,
  IF(AND(L2435=FALSE,A2435&lt;&gt;0,MOD(A2435,7)=0),21,
  IF(MOD(B2435,10)=0,INT(B2435/10)-1+21,
  IF(MOD(B2435,10)=5,11,
  IF(MOD(B2435,10)=9,INT(B2435/10)+91,
  INT(B2435/10+1))))))</f>
        <v>5</v>
      </c>
      <c r="Q2435">
        <f t="shared" ref="Q2435:Q2498" si="270">IF(ISBLANK(P2435),O2435,P2435)</f>
        <v>5</v>
      </c>
      <c r="R2435" t="b">
        <f t="shared" ref="R2435:R2498" ca="1" si="271">IF(OR(B2435=0,OFFSET(B2435,1,0)=0),FALSE,
IF(AND(L2435,B2435&lt;OFFSET(B2435,1,0)),TRUE,
IF(AND(OFFSET(O2435,1,0)&gt;=21,OFFSET(O2435,1,0)&lt;=25),TRUE,FALSE)))</f>
        <v>1</v>
      </c>
      <c r="T2435" t="b">
        <f t="shared" ref="T2435:T2498" ca="1" si="272">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68"/>
        <v>0.2</v>
      </c>
      <c r="AJ2435">
        <f t="shared" ref="AJ2435:AJ2498" si="273">IF(B2435=0,0,
IF(MOD(B2435,10)=0,1,
IF(INT((B2435-1)/10)+1=1,1,
IF(INT((B2435-1)/10)+1=2,0.546666666,
IF(INT((B2435-1)/10)+1=3,0.395555555,
IF(INT((B2435-1)/10)+1=4,0.32,
IF(INT((B2435-1)/10)+1=5,0.27466666,
"이상")))))))</f>
        <v>0.27466666000000001</v>
      </c>
      <c r="AK2435">
        <f t="shared" ref="AK2435:AK2498" si="274">IF(B2435=0,0,
IF(B2435=20,2,
IF(B2435=30,3,
IF(B2435=40,4,
1))))</f>
        <v>1</v>
      </c>
    </row>
    <row r="2436" spans="1:37"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6272390.2042401191</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1887524.8299796656</v>
      </c>
      <c r="G2436" t="s">
        <v>719</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269"/>
        <v>11</v>
      </c>
      <c r="Q2436">
        <f t="shared" si="270"/>
        <v>11</v>
      </c>
      <c r="R2436" t="b">
        <f t="shared" ca="1" si="271"/>
        <v>1</v>
      </c>
      <c r="T2436" t="b">
        <f t="shared" ca="1" si="272"/>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75">IF(B2436=0,0,1/(INT((B2436-1)/10)+1))</f>
        <v>0.2</v>
      </c>
      <c r="AJ2436">
        <f t="shared" si="273"/>
        <v>0.27466666000000001</v>
      </c>
      <c r="AK2436">
        <f t="shared" si="274"/>
        <v>1</v>
      </c>
    </row>
    <row r="2437" spans="1:37"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6969322.4491556874</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1887524.8299796656</v>
      </c>
      <c r="G2437" t="s">
        <v>719</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269"/>
        <v>5</v>
      </c>
      <c r="Q2437">
        <f t="shared" si="270"/>
        <v>5</v>
      </c>
      <c r="R2437" t="b">
        <f t="shared" ca="1" si="271"/>
        <v>1</v>
      </c>
      <c r="T2437" t="b">
        <f t="shared" ca="1" si="272"/>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75"/>
        <v>0.2</v>
      </c>
      <c r="AJ2437">
        <f t="shared" si="273"/>
        <v>0.27466666000000001</v>
      </c>
      <c r="AK2437">
        <f t="shared" si="274"/>
        <v>1</v>
      </c>
    </row>
    <row r="2438" spans="1:37"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6969322.4491556874</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1887524.8299796656</v>
      </c>
      <c r="G2438" t="s">
        <v>719</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269"/>
        <v>5</v>
      </c>
      <c r="Q2438">
        <f t="shared" si="270"/>
        <v>5</v>
      </c>
      <c r="R2438" t="b">
        <f t="shared" ca="1" si="271"/>
        <v>1</v>
      </c>
      <c r="T2438" t="b">
        <f t="shared" ca="1" si="272"/>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75"/>
        <v>0.2</v>
      </c>
      <c r="AJ2438">
        <f t="shared" si="273"/>
        <v>0.27466666000000001</v>
      </c>
      <c r="AK2438">
        <f t="shared" si="274"/>
        <v>1</v>
      </c>
    </row>
    <row r="2439" spans="1:37"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6969322.4491556874</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1887524.8299796656</v>
      </c>
      <c r="G2439" t="s">
        <v>719</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269"/>
        <v>5</v>
      </c>
      <c r="Q2439">
        <f t="shared" si="270"/>
        <v>5</v>
      </c>
      <c r="R2439" t="b">
        <f t="shared" ca="1" si="271"/>
        <v>1</v>
      </c>
      <c r="T2439" t="b">
        <f t="shared" ca="1" si="272"/>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75"/>
        <v>0.2</v>
      </c>
      <c r="AJ2439">
        <f t="shared" si="273"/>
        <v>0.27466666000000001</v>
      </c>
      <c r="AK2439">
        <f t="shared" si="274"/>
        <v>1</v>
      </c>
    </row>
    <row r="2440" spans="1:37"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6969322.4491556874</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1887524.8299796656</v>
      </c>
      <c r="G2440" t="s">
        <v>719</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269"/>
        <v>95</v>
      </c>
      <c r="Q2440">
        <f t="shared" si="270"/>
        <v>95</v>
      </c>
      <c r="R2440" t="b">
        <f t="shared" ca="1" si="271"/>
        <v>1</v>
      </c>
      <c r="T2440" t="b">
        <f t="shared" ca="1" si="272"/>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75"/>
        <v>0.2</v>
      </c>
      <c r="AJ2440">
        <f t="shared" si="273"/>
        <v>0.27466666000000001</v>
      </c>
      <c r="AK2440">
        <f t="shared" si="274"/>
        <v>1</v>
      </c>
    </row>
    <row r="2441" spans="1:37"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9060119.183902394</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1887524.8299796656</v>
      </c>
      <c r="G2441" t="s">
        <v>719</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269"/>
        <v>25</v>
      </c>
      <c r="Q2441">
        <f t="shared" si="270"/>
        <v>25</v>
      </c>
      <c r="R2441" t="b">
        <f t="shared" ca="1" si="271"/>
        <v>0</v>
      </c>
      <c r="T2441" t="b">
        <f t="shared" ca="1" si="272"/>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75"/>
        <v>0.2</v>
      </c>
      <c r="AJ2441">
        <f t="shared" si="273"/>
        <v>1</v>
      </c>
      <c r="AK2441">
        <f t="shared" si="274"/>
        <v>1</v>
      </c>
    </row>
    <row r="2442" spans="1:37"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5226991.8368667662</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2177913.2653611526</v>
      </c>
      <c r="G2442" t="s">
        <v>719</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269"/>
        <v>1</v>
      </c>
      <c r="Q2442">
        <f t="shared" si="270"/>
        <v>1</v>
      </c>
      <c r="R2442" t="b">
        <f t="shared" ca="1" si="271"/>
        <v>1</v>
      </c>
      <c r="T2442" t="b">
        <f t="shared" ca="1" si="272"/>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75"/>
        <v>1</v>
      </c>
      <c r="AJ2442">
        <f t="shared" si="273"/>
        <v>1</v>
      </c>
      <c r="AK2442">
        <f t="shared" si="274"/>
        <v>1</v>
      </c>
    </row>
    <row r="2443" spans="1:37"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5226991.8368667662</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2177913.2653611526</v>
      </c>
      <c r="G2443" t="s">
        <v>719</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269"/>
        <v>1</v>
      </c>
      <c r="Q2443">
        <f t="shared" si="270"/>
        <v>1</v>
      </c>
      <c r="R2443" t="b">
        <f t="shared" ca="1" si="271"/>
        <v>1</v>
      </c>
      <c r="T2443" t="b">
        <f t="shared" ca="1" si="272"/>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75"/>
        <v>1</v>
      </c>
      <c r="AJ2443">
        <f t="shared" si="273"/>
        <v>1</v>
      </c>
      <c r="AK2443">
        <f t="shared" si="274"/>
        <v>1</v>
      </c>
    </row>
    <row r="2444" spans="1:37"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5226991.8368667662</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2177913.2653611526</v>
      </c>
      <c r="G2444" t="s">
        <v>719</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269"/>
        <v>1</v>
      </c>
      <c r="Q2444">
        <f t="shared" si="270"/>
        <v>1</v>
      </c>
      <c r="R2444" t="b">
        <f t="shared" ca="1" si="271"/>
        <v>1</v>
      </c>
      <c r="T2444" t="b">
        <f t="shared" ca="1" si="272"/>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75"/>
        <v>1</v>
      </c>
      <c r="AJ2444">
        <f t="shared" si="273"/>
        <v>1</v>
      </c>
      <c r="AK2444">
        <f t="shared" si="274"/>
        <v>1</v>
      </c>
    </row>
    <row r="2445" spans="1:37"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5226991.8368667662</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2177913.2653611526</v>
      </c>
      <c r="G2445" t="s">
        <v>719</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269"/>
        <v>1</v>
      </c>
      <c r="Q2445">
        <f t="shared" si="270"/>
        <v>1</v>
      </c>
      <c r="R2445" t="b">
        <f t="shared" ca="1" si="271"/>
        <v>1</v>
      </c>
      <c r="T2445" t="b">
        <f t="shared" ca="1" si="272"/>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75"/>
        <v>1</v>
      </c>
      <c r="AJ2445">
        <f t="shared" si="273"/>
        <v>1</v>
      </c>
      <c r="AK2445">
        <f t="shared" si="274"/>
        <v>1</v>
      </c>
    </row>
    <row r="2446" spans="1:37"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5226991.8368667662</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2177913.2653611526</v>
      </c>
      <c r="G2446" t="s">
        <v>719</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269"/>
        <v>11</v>
      </c>
      <c r="Q2446">
        <f t="shared" si="270"/>
        <v>11</v>
      </c>
      <c r="R2446" t="b">
        <f t="shared" ca="1" si="271"/>
        <v>1</v>
      </c>
      <c r="T2446" t="b">
        <f t="shared" ca="1" si="272"/>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75"/>
        <v>1</v>
      </c>
      <c r="AJ2446">
        <f t="shared" si="273"/>
        <v>1</v>
      </c>
      <c r="AK2446">
        <f t="shared" si="274"/>
        <v>1</v>
      </c>
    </row>
    <row r="2447" spans="1:37"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6272390.2042401191</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2177913.2653611526</v>
      </c>
      <c r="G2447" t="s">
        <v>719</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269"/>
        <v>1</v>
      </c>
      <c r="Q2447">
        <f t="shared" si="270"/>
        <v>1</v>
      </c>
      <c r="R2447" t="b">
        <f t="shared" ca="1" si="271"/>
        <v>1</v>
      </c>
      <c r="T2447" t="b">
        <f t="shared" ca="1" si="272"/>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75"/>
        <v>1</v>
      </c>
      <c r="AJ2447">
        <f t="shared" si="273"/>
        <v>1</v>
      </c>
      <c r="AK2447">
        <f t="shared" si="274"/>
        <v>1</v>
      </c>
    </row>
    <row r="2448" spans="1:37"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6272390.2042401191</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2177913.2653611526</v>
      </c>
      <c r="G2448" t="s">
        <v>719</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269"/>
        <v>1</v>
      </c>
      <c r="Q2448">
        <f t="shared" si="270"/>
        <v>1</v>
      </c>
      <c r="R2448" t="b">
        <f t="shared" ca="1" si="271"/>
        <v>1</v>
      </c>
      <c r="T2448" t="b">
        <f t="shared" ca="1" si="272"/>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75"/>
        <v>1</v>
      </c>
      <c r="AJ2448">
        <f t="shared" si="273"/>
        <v>1</v>
      </c>
      <c r="AK2448">
        <f t="shared" si="274"/>
        <v>1</v>
      </c>
    </row>
    <row r="2449" spans="1:37"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6272390.2042401191</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2177913.2653611526</v>
      </c>
      <c r="G2449" t="s">
        <v>719</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269"/>
        <v>1</v>
      </c>
      <c r="Q2449">
        <f t="shared" si="270"/>
        <v>1</v>
      </c>
      <c r="R2449" t="b">
        <f t="shared" ca="1" si="271"/>
        <v>1</v>
      </c>
      <c r="T2449" t="b">
        <f t="shared" ca="1" si="272"/>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75"/>
        <v>1</v>
      </c>
      <c r="AJ2449">
        <f t="shared" si="273"/>
        <v>1</v>
      </c>
      <c r="AK2449">
        <f t="shared" si="274"/>
        <v>1</v>
      </c>
    </row>
    <row r="2450" spans="1:37"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6272390.2042401191</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2177913.2653611526</v>
      </c>
      <c r="G2450" t="s">
        <v>719</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269"/>
        <v>91</v>
      </c>
      <c r="Q2450">
        <f t="shared" si="270"/>
        <v>91</v>
      </c>
      <c r="R2450" t="b">
        <f t="shared" ca="1" si="271"/>
        <v>1</v>
      </c>
      <c r="T2450" t="b">
        <f t="shared" ca="1" si="272"/>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75"/>
        <v>1</v>
      </c>
      <c r="AJ2450">
        <f t="shared" si="273"/>
        <v>1</v>
      </c>
      <c r="AK2450">
        <f t="shared" si="274"/>
        <v>1</v>
      </c>
    </row>
    <row r="2451" spans="1:37"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6272390.2042401191</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2177913.2653611526</v>
      </c>
      <c r="G2451" t="s">
        <v>719</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269"/>
        <v>21</v>
      </c>
      <c r="Q2451">
        <f t="shared" si="270"/>
        <v>21</v>
      </c>
      <c r="R2451" t="b">
        <f t="shared" ca="1" si="271"/>
        <v>1</v>
      </c>
      <c r="T2451" t="b">
        <f t="shared" ca="1" si="272"/>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75"/>
        <v>1</v>
      </c>
      <c r="AJ2451">
        <f t="shared" si="273"/>
        <v>1</v>
      </c>
      <c r="AK2451">
        <f t="shared" si="274"/>
        <v>1</v>
      </c>
    </row>
    <row r="2452" spans="1:37"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6272390.2042401191</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2341256.760263239</v>
      </c>
      <c r="G2452" t="s">
        <v>719</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269"/>
        <v>2</v>
      </c>
      <c r="Q2452">
        <f t="shared" si="270"/>
        <v>2</v>
      </c>
      <c r="R2452" t="b">
        <f t="shared" ca="1" si="271"/>
        <v>1</v>
      </c>
      <c r="T2452" t="b">
        <f t="shared" ca="1" si="272"/>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75"/>
        <v>0.5</v>
      </c>
      <c r="AJ2452">
        <f t="shared" si="273"/>
        <v>0.54666666600000002</v>
      </c>
      <c r="AK2452">
        <f t="shared" si="274"/>
        <v>1</v>
      </c>
    </row>
    <row r="2453" spans="1:37"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6272390.2042401191</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2341256.760263239</v>
      </c>
      <c r="G2453" t="s">
        <v>719</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269"/>
        <v>2</v>
      </c>
      <c r="Q2453">
        <f t="shared" si="270"/>
        <v>2</v>
      </c>
      <c r="R2453" t="b">
        <f t="shared" ca="1" si="271"/>
        <v>1</v>
      </c>
      <c r="T2453" t="b">
        <f t="shared" ca="1" si="272"/>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75"/>
        <v>0.5</v>
      </c>
      <c r="AJ2453">
        <f t="shared" si="273"/>
        <v>0.54666666600000002</v>
      </c>
      <c r="AK2453">
        <f t="shared" si="274"/>
        <v>1</v>
      </c>
    </row>
    <row r="2454" spans="1:37"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6272390.2042401191</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2341256.760263239</v>
      </c>
      <c r="G2454" t="s">
        <v>719</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269"/>
        <v>2</v>
      </c>
      <c r="Q2454">
        <f t="shared" si="270"/>
        <v>2</v>
      </c>
      <c r="R2454" t="b">
        <f t="shared" ca="1" si="271"/>
        <v>1</v>
      </c>
      <c r="T2454" t="b">
        <f t="shared" ca="1" si="272"/>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75"/>
        <v>0.5</v>
      </c>
      <c r="AJ2454">
        <f t="shared" si="273"/>
        <v>0.54666666600000002</v>
      </c>
      <c r="AK2454">
        <f t="shared" si="274"/>
        <v>1</v>
      </c>
    </row>
    <row r="2455" spans="1:37"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6272390.2042401191</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2341256.760263239</v>
      </c>
      <c r="G2455" t="s">
        <v>719</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269"/>
        <v>2</v>
      </c>
      <c r="Q2455">
        <f t="shared" si="270"/>
        <v>2</v>
      </c>
      <c r="R2455" t="b">
        <f t="shared" ca="1" si="271"/>
        <v>1</v>
      </c>
      <c r="T2455" t="b">
        <f t="shared" ca="1" si="272"/>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75"/>
        <v>0.5</v>
      </c>
      <c r="AJ2455">
        <f t="shared" si="273"/>
        <v>0.54666666600000002</v>
      </c>
      <c r="AK2455">
        <f t="shared" si="274"/>
        <v>1</v>
      </c>
    </row>
    <row r="2456" spans="1:37"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6272390.2042401191</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2341256.760263239</v>
      </c>
      <c r="G2456" t="s">
        <v>719</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269"/>
        <v>11</v>
      </c>
      <c r="Q2456">
        <f t="shared" si="270"/>
        <v>11</v>
      </c>
      <c r="R2456" t="b">
        <f t="shared" ca="1" si="271"/>
        <v>1</v>
      </c>
      <c r="T2456" t="b">
        <f t="shared" ca="1" si="272"/>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75"/>
        <v>0.5</v>
      </c>
      <c r="AJ2456">
        <f t="shared" si="273"/>
        <v>0.54666666600000002</v>
      </c>
      <c r="AK2456">
        <f t="shared" si="274"/>
        <v>1</v>
      </c>
    </row>
    <row r="2457" spans="1:37"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7317788.571613472</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2341256.760263239</v>
      </c>
      <c r="G2457" t="s">
        <v>719</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269"/>
        <v>2</v>
      </c>
      <c r="Q2457">
        <f t="shared" si="270"/>
        <v>2</v>
      </c>
      <c r="R2457" t="b">
        <f t="shared" ca="1" si="271"/>
        <v>1</v>
      </c>
      <c r="T2457" t="b">
        <f t="shared" ca="1" si="272"/>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75"/>
        <v>0.5</v>
      </c>
      <c r="AJ2457">
        <f t="shared" si="273"/>
        <v>0.54666666600000002</v>
      </c>
      <c r="AK2457">
        <f t="shared" si="274"/>
        <v>1</v>
      </c>
    </row>
    <row r="2458" spans="1:37"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7317788.571613472</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2341256.760263239</v>
      </c>
      <c r="G2458" t="s">
        <v>719</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269"/>
        <v>2</v>
      </c>
      <c r="Q2458">
        <f t="shared" si="270"/>
        <v>2</v>
      </c>
      <c r="R2458" t="b">
        <f t="shared" ca="1" si="271"/>
        <v>1</v>
      </c>
      <c r="T2458" t="b">
        <f t="shared" ca="1" si="272"/>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75"/>
        <v>0.5</v>
      </c>
      <c r="AJ2458">
        <f t="shared" si="273"/>
        <v>0.54666666600000002</v>
      </c>
      <c r="AK2458">
        <f t="shared" si="274"/>
        <v>1</v>
      </c>
    </row>
    <row r="2459" spans="1:37"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7317788.571613472</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2341256.760263239</v>
      </c>
      <c r="G2459" t="s">
        <v>719</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269"/>
        <v>2</v>
      </c>
      <c r="Q2459">
        <f t="shared" si="270"/>
        <v>2</v>
      </c>
      <c r="R2459" t="b">
        <f t="shared" ca="1" si="271"/>
        <v>1</v>
      </c>
      <c r="T2459" t="b">
        <f t="shared" ca="1" si="272"/>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75"/>
        <v>0.5</v>
      </c>
      <c r="AJ2459">
        <f t="shared" si="273"/>
        <v>0.54666666600000002</v>
      </c>
      <c r="AK2459">
        <f t="shared" si="274"/>
        <v>1</v>
      </c>
    </row>
    <row r="2460" spans="1:37"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7317788.571613472</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2341256.760263239</v>
      </c>
      <c r="G2460" t="s">
        <v>719</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269"/>
        <v>92</v>
      </c>
      <c r="Q2460">
        <f t="shared" si="270"/>
        <v>92</v>
      </c>
      <c r="R2460" t="b">
        <f t="shared" ca="1" si="271"/>
        <v>1</v>
      </c>
      <c r="T2460" t="b">
        <f t="shared" ca="1" si="272"/>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75"/>
        <v>0.5</v>
      </c>
      <c r="AJ2460">
        <f t="shared" si="273"/>
        <v>0.54666666600000002</v>
      </c>
      <c r="AK2460">
        <f t="shared" si="274"/>
        <v>1</v>
      </c>
    </row>
    <row r="2461" spans="1:37"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7317788.571613472</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2341256.760263239</v>
      </c>
      <c r="G2461" t="s">
        <v>719</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269"/>
        <v>22</v>
      </c>
      <c r="Q2461">
        <f t="shared" si="270"/>
        <v>22</v>
      </c>
      <c r="R2461" t="b">
        <f t="shared" ca="1" si="271"/>
        <v>1</v>
      </c>
      <c r="T2461" t="b">
        <f t="shared" ca="1" si="272"/>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75"/>
        <v>0.5</v>
      </c>
      <c r="AJ2461">
        <f t="shared" si="273"/>
        <v>1</v>
      </c>
      <c r="AK2461">
        <f t="shared" si="274"/>
        <v>2</v>
      </c>
    </row>
    <row r="2462" spans="1:37"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7317788.571613472</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2504600.2551653255</v>
      </c>
      <c r="G2462" t="s">
        <v>719</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269"/>
        <v>3</v>
      </c>
      <c r="Q2462">
        <f t="shared" si="270"/>
        <v>3</v>
      </c>
      <c r="R2462" t="b">
        <f t="shared" ca="1" si="271"/>
        <v>1</v>
      </c>
      <c r="T2462" t="b">
        <f t="shared" ca="1" si="272"/>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75"/>
        <v>0.33333333333333331</v>
      </c>
      <c r="AJ2462">
        <f t="shared" si="273"/>
        <v>0.395555555</v>
      </c>
      <c r="AK2462">
        <f t="shared" si="274"/>
        <v>1</v>
      </c>
    </row>
    <row r="2463" spans="1:37"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7317788.571613472</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2504600.2551653255</v>
      </c>
      <c r="G2463" t="s">
        <v>719</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269"/>
        <v>3</v>
      </c>
      <c r="Q2463">
        <f t="shared" si="270"/>
        <v>3</v>
      </c>
      <c r="R2463" t="b">
        <f t="shared" ca="1" si="271"/>
        <v>1</v>
      </c>
      <c r="T2463" t="b">
        <f t="shared" ca="1" si="272"/>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75"/>
        <v>0.33333333333333331</v>
      </c>
      <c r="AJ2463">
        <f t="shared" si="273"/>
        <v>0.395555555</v>
      </c>
      <c r="AK2463">
        <f t="shared" si="274"/>
        <v>1</v>
      </c>
    </row>
    <row r="2464" spans="1:37"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7317788.571613472</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2504600.2551653255</v>
      </c>
      <c r="G2464" t="s">
        <v>719</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269"/>
        <v>3</v>
      </c>
      <c r="Q2464">
        <f t="shared" si="270"/>
        <v>3</v>
      </c>
      <c r="R2464" t="b">
        <f t="shared" ca="1" si="271"/>
        <v>1</v>
      </c>
      <c r="T2464" t="b">
        <f t="shared" ca="1" si="272"/>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75"/>
        <v>0.33333333333333331</v>
      </c>
      <c r="AJ2464">
        <f t="shared" si="273"/>
        <v>0.395555555</v>
      </c>
      <c r="AK2464">
        <f t="shared" si="274"/>
        <v>1</v>
      </c>
    </row>
    <row r="2465" spans="1:37"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7317788.571613472</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2504600.2551653255</v>
      </c>
      <c r="G2465" t="s">
        <v>719</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269"/>
        <v>3</v>
      </c>
      <c r="Q2465">
        <f t="shared" si="270"/>
        <v>3</v>
      </c>
      <c r="R2465" t="b">
        <f t="shared" ca="1" si="271"/>
        <v>1</v>
      </c>
      <c r="T2465" t="b">
        <f t="shared" ca="1" si="272"/>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75"/>
        <v>0.33333333333333331</v>
      </c>
      <c r="AJ2465">
        <f t="shared" si="273"/>
        <v>0.395555555</v>
      </c>
      <c r="AK2465">
        <f t="shared" si="274"/>
        <v>1</v>
      </c>
    </row>
    <row r="2466" spans="1:37"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7317788.571613472</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2504600.2551653255</v>
      </c>
      <c r="G2466" t="s">
        <v>719</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269"/>
        <v>11</v>
      </c>
      <c r="Q2466">
        <f t="shared" si="270"/>
        <v>11</v>
      </c>
      <c r="R2466" t="b">
        <f t="shared" ca="1" si="271"/>
        <v>1</v>
      </c>
      <c r="T2466" t="b">
        <f t="shared" ca="1" si="272"/>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75"/>
        <v>0.33333333333333331</v>
      </c>
      <c r="AJ2466">
        <f t="shared" si="273"/>
        <v>0.395555555</v>
      </c>
      <c r="AK2466">
        <f t="shared" si="274"/>
        <v>1</v>
      </c>
    </row>
    <row r="2467" spans="1:37"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8363186.9389868267</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2504600.2551653255</v>
      </c>
      <c r="G2467" t="s">
        <v>719</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269"/>
        <v>3</v>
      </c>
      <c r="Q2467">
        <f t="shared" si="270"/>
        <v>3</v>
      </c>
      <c r="R2467" t="b">
        <f t="shared" ca="1" si="271"/>
        <v>1</v>
      </c>
      <c r="T2467" t="b">
        <f t="shared" ca="1" si="272"/>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75"/>
        <v>0.33333333333333331</v>
      </c>
      <c r="AJ2467">
        <f t="shared" si="273"/>
        <v>0.395555555</v>
      </c>
      <c r="AK2467">
        <f t="shared" si="274"/>
        <v>1</v>
      </c>
    </row>
    <row r="2468" spans="1:37"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8363186.9389868267</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2504600.2551653255</v>
      </c>
      <c r="G2468" t="s">
        <v>719</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269"/>
        <v>3</v>
      </c>
      <c r="Q2468">
        <f t="shared" si="270"/>
        <v>3</v>
      </c>
      <c r="R2468" t="b">
        <f t="shared" ca="1" si="271"/>
        <v>1</v>
      </c>
      <c r="T2468" t="b">
        <f t="shared" ca="1" si="272"/>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75"/>
        <v>0.33333333333333331</v>
      </c>
      <c r="AJ2468">
        <f t="shared" si="273"/>
        <v>0.395555555</v>
      </c>
      <c r="AK2468">
        <f t="shared" si="274"/>
        <v>1</v>
      </c>
    </row>
    <row r="2469" spans="1:37"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8363186.9389868267</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2504600.2551653255</v>
      </c>
      <c r="G2469" t="s">
        <v>719</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269"/>
        <v>3</v>
      </c>
      <c r="Q2469">
        <f t="shared" si="270"/>
        <v>3</v>
      </c>
      <c r="R2469" t="b">
        <f t="shared" ca="1" si="271"/>
        <v>1</v>
      </c>
      <c r="T2469" t="b">
        <f t="shared" ca="1" si="272"/>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75"/>
        <v>0.33333333333333331</v>
      </c>
      <c r="AJ2469">
        <f t="shared" si="273"/>
        <v>0.395555555</v>
      </c>
      <c r="AK2469">
        <f t="shared" si="274"/>
        <v>1</v>
      </c>
    </row>
    <row r="2470" spans="1:37"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8363186.9389868267</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2504600.2551653255</v>
      </c>
      <c r="G2470" t="s">
        <v>719</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269"/>
        <v>93</v>
      </c>
      <c r="Q2470">
        <f t="shared" si="270"/>
        <v>93</v>
      </c>
      <c r="R2470" t="b">
        <f t="shared" ca="1" si="271"/>
        <v>1</v>
      </c>
      <c r="T2470" t="b">
        <f t="shared" ca="1" si="272"/>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75"/>
        <v>0.33333333333333331</v>
      </c>
      <c r="AJ2470">
        <f t="shared" si="273"/>
        <v>0.395555555</v>
      </c>
      <c r="AK2470">
        <f t="shared" si="274"/>
        <v>1</v>
      </c>
    </row>
    <row r="2471" spans="1:37"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8363186.9389868267</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2504600.2551653255</v>
      </c>
      <c r="G2471" t="s">
        <v>719</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269"/>
        <v>23</v>
      </c>
      <c r="Q2471">
        <f t="shared" si="270"/>
        <v>23</v>
      </c>
      <c r="R2471" t="b">
        <f t="shared" ca="1" si="271"/>
        <v>1</v>
      </c>
      <c r="T2471" t="b">
        <f t="shared" ca="1" si="272"/>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75"/>
        <v>0.33333333333333331</v>
      </c>
      <c r="AJ2471">
        <f t="shared" si="273"/>
        <v>1</v>
      </c>
      <c r="AK2471">
        <f t="shared" si="274"/>
        <v>3</v>
      </c>
    </row>
    <row r="2472" spans="1:37"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8363186.9389868267</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2667943.7500674119</v>
      </c>
      <c r="G2472" t="s">
        <v>719</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269"/>
        <v>4</v>
      </c>
      <c r="Q2472">
        <f t="shared" si="270"/>
        <v>4</v>
      </c>
      <c r="R2472" t="b">
        <f t="shared" ca="1" si="271"/>
        <v>1</v>
      </c>
      <c r="T2472" t="b">
        <f t="shared" ca="1" si="272"/>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75"/>
        <v>0.25</v>
      </c>
      <c r="AJ2472">
        <f t="shared" si="273"/>
        <v>0.32</v>
      </c>
      <c r="AK2472">
        <f t="shared" si="274"/>
        <v>1</v>
      </c>
    </row>
    <row r="2473" spans="1:37"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8363186.9389868267</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2667943.7500674119</v>
      </c>
      <c r="G2473" t="s">
        <v>719</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269"/>
        <v>4</v>
      </c>
      <c r="Q2473">
        <f t="shared" si="270"/>
        <v>4</v>
      </c>
      <c r="R2473" t="b">
        <f t="shared" ca="1" si="271"/>
        <v>1</v>
      </c>
      <c r="T2473" t="b">
        <f t="shared" ca="1" si="272"/>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75"/>
        <v>0.25</v>
      </c>
      <c r="AJ2473">
        <f t="shared" si="273"/>
        <v>0.32</v>
      </c>
      <c r="AK2473">
        <f t="shared" si="274"/>
        <v>1</v>
      </c>
    </row>
    <row r="2474" spans="1:37"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8363186.9389868267</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2667943.7500674119</v>
      </c>
      <c r="G2474" t="s">
        <v>719</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269"/>
        <v>4</v>
      </c>
      <c r="Q2474">
        <f t="shared" si="270"/>
        <v>4</v>
      </c>
      <c r="R2474" t="b">
        <f t="shared" ca="1" si="271"/>
        <v>1</v>
      </c>
      <c r="T2474" t="b">
        <f t="shared" ca="1" si="272"/>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75"/>
        <v>0.25</v>
      </c>
      <c r="AJ2474">
        <f t="shared" si="273"/>
        <v>0.32</v>
      </c>
      <c r="AK2474">
        <f t="shared" si="274"/>
        <v>1</v>
      </c>
    </row>
    <row r="2475" spans="1:37"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8363186.9389868267</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2667943.7500674119</v>
      </c>
      <c r="G2475" t="s">
        <v>719</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269"/>
        <v>4</v>
      </c>
      <c r="Q2475">
        <f t="shared" si="270"/>
        <v>4</v>
      </c>
      <c r="R2475" t="b">
        <f t="shared" ca="1" si="271"/>
        <v>1</v>
      </c>
      <c r="T2475" t="b">
        <f t="shared" ca="1" si="272"/>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75"/>
        <v>0.25</v>
      </c>
      <c r="AJ2475">
        <f t="shared" si="273"/>
        <v>0.32</v>
      </c>
      <c r="AK2475">
        <f t="shared" si="274"/>
        <v>1</v>
      </c>
    </row>
    <row r="2476" spans="1:37"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8363186.9389868267</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2667943.7500674119</v>
      </c>
      <c r="G2476" t="s">
        <v>719</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269"/>
        <v>11</v>
      </c>
      <c r="Q2476">
        <f t="shared" si="270"/>
        <v>11</v>
      </c>
      <c r="R2476" t="b">
        <f t="shared" ca="1" si="271"/>
        <v>1</v>
      </c>
      <c r="T2476" t="b">
        <f t="shared" ca="1" si="272"/>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75"/>
        <v>0.25</v>
      </c>
      <c r="AJ2476">
        <f t="shared" si="273"/>
        <v>0.32</v>
      </c>
      <c r="AK2476">
        <f t="shared" si="274"/>
        <v>1</v>
      </c>
    </row>
    <row r="2477" spans="1:37"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9408585.3063601796</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2667943.7500674119</v>
      </c>
      <c r="G2477" t="s">
        <v>719</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269"/>
        <v>4</v>
      </c>
      <c r="Q2477">
        <f t="shared" si="270"/>
        <v>4</v>
      </c>
      <c r="R2477" t="b">
        <f t="shared" ca="1" si="271"/>
        <v>1</v>
      </c>
      <c r="T2477" t="b">
        <f t="shared" ca="1" si="272"/>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75"/>
        <v>0.25</v>
      </c>
      <c r="AJ2477">
        <f t="shared" si="273"/>
        <v>0.32</v>
      </c>
      <c r="AK2477">
        <f t="shared" si="274"/>
        <v>1</v>
      </c>
    </row>
    <row r="2478" spans="1:37"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9408585.3063601796</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2667943.7500674119</v>
      </c>
      <c r="G2478" t="s">
        <v>719</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269"/>
        <v>4</v>
      </c>
      <c r="Q2478">
        <f t="shared" si="270"/>
        <v>4</v>
      </c>
      <c r="R2478" t="b">
        <f t="shared" ca="1" si="271"/>
        <v>1</v>
      </c>
      <c r="T2478" t="b">
        <f t="shared" ca="1" si="272"/>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75"/>
        <v>0.25</v>
      </c>
      <c r="AJ2478">
        <f t="shared" si="273"/>
        <v>0.32</v>
      </c>
      <c r="AK2478">
        <f t="shared" si="274"/>
        <v>1</v>
      </c>
    </row>
    <row r="2479" spans="1:37"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9408585.3063601796</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2667943.7500674119</v>
      </c>
      <c r="G2479" t="s">
        <v>719</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269"/>
        <v>4</v>
      </c>
      <c r="Q2479">
        <f t="shared" si="270"/>
        <v>4</v>
      </c>
      <c r="R2479" t="b">
        <f t="shared" ca="1" si="271"/>
        <v>1</v>
      </c>
      <c r="T2479" t="b">
        <f t="shared" ca="1" si="272"/>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75"/>
        <v>0.25</v>
      </c>
      <c r="AJ2479">
        <f t="shared" si="273"/>
        <v>0.32</v>
      </c>
      <c r="AK2479">
        <f t="shared" si="274"/>
        <v>1</v>
      </c>
    </row>
    <row r="2480" spans="1:37"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9408585.3063601796</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2667943.7500674119</v>
      </c>
      <c r="G2480" t="s">
        <v>719</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269"/>
        <v>94</v>
      </c>
      <c r="Q2480">
        <f t="shared" si="270"/>
        <v>94</v>
      </c>
      <c r="R2480" t="b">
        <f t="shared" ca="1" si="271"/>
        <v>1</v>
      </c>
      <c r="T2480" t="b">
        <f t="shared" ca="1" si="272"/>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75"/>
        <v>0.25</v>
      </c>
      <c r="AJ2480">
        <f t="shared" si="273"/>
        <v>0.32</v>
      </c>
      <c r="AK2480">
        <f t="shared" si="274"/>
        <v>1</v>
      </c>
    </row>
    <row r="2481" spans="1:37"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9408585.3063601796</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2667943.7500674119</v>
      </c>
      <c r="G2481" t="s">
        <v>719</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269"/>
        <v>24</v>
      </c>
      <c r="Q2481">
        <f t="shared" si="270"/>
        <v>24</v>
      </c>
      <c r="R2481" t="b">
        <f t="shared" ca="1" si="271"/>
        <v>1</v>
      </c>
      <c r="T2481" t="b">
        <f t="shared" ca="1" si="272"/>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75"/>
        <v>0.25</v>
      </c>
      <c r="AJ2481">
        <f t="shared" si="273"/>
        <v>1</v>
      </c>
      <c r="AK2481">
        <f t="shared" si="274"/>
        <v>4</v>
      </c>
    </row>
    <row r="2482" spans="1:37"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9408585.3063601796</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2831287.2449694984</v>
      </c>
      <c r="G2482" t="s">
        <v>719</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269"/>
        <v>5</v>
      </c>
      <c r="Q2482">
        <f t="shared" si="270"/>
        <v>5</v>
      </c>
      <c r="R2482" t="b">
        <f t="shared" ca="1" si="271"/>
        <v>1</v>
      </c>
      <c r="T2482" t="b">
        <f t="shared" ca="1" si="272"/>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75"/>
        <v>0.2</v>
      </c>
      <c r="AJ2482">
        <f t="shared" si="273"/>
        <v>0.27466666000000001</v>
      </c>
      <c r="AK2482">
        <f t="shared" si="274"/>
        <v>1</v>
      </c>
    </row>
    <row r="2483" spans="1:37"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9408585.3063601796</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2831287.2449694984</v>
      </c>
      <c r="G2483" t="s">
        <v>719</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269"/>
        <v>5</v>
      </c>
      <c r="Q2483">
        <f t="shared" si="270"/>
        <v>5</v>
      </c>
      <c r="R2483" t="b">
        <f t="shared" ca="1" si="271"/>
        <v>1</v>
      </c>
      <c r="T2483" t="b">
        <f t="shared" ca="1" si="272"/>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75"/>
        <v>0.2</v>
      </c>
      <c r="AJ2483">
        <f t="shared" si="273"/>
        <v>0.27466666000000001</v>
      </c>
      <c r="AK2483">
        <f t="shared" si="274"/>
        <v>1</v>
      </c>
    </row>
    <row r="2484" spans="1:37"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9408585.3063601796</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2831287.2449694984</v>
      </c>
      <c r="G2484" t="s">
        <v>719</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269"/>
        <v>5</v>
      </c>
      <c r="Q2484">
        <f t="shared" si="270"/>
        <v>5</v>
      </c>
      <c r="R2484" t="b">
        <f t="shared" ca="1" si="271"/>
        <v>1</v>
      </c>
      <c r="T2484" t="b">
        <f t="shared" ca="1" si="272"/>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75"/>
        <v>0.2</v>
      </c>
      <c r="AJ2484">
        <f t="shared" si="273"/>
        <v>0.27466666000000001</v>
      </c>
      <c r="AK2484">
        <f t="shared" si="274"/>
        <v>1</v>
      </c>
    </row>
    <row r="2485" spans="1:37"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9408585.3063601796</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2831287.2449694984</v>
      </c>
      <c r="G2485" t="s">
        <v>719</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269"/>
        <v>5</v>
      </c>
      <c r="Q2485">
        <f t="shared" si="270"/>
        <v>5</v>
      </c>
      <c r="R2485" t="b">
        <f t="shared" ca="1" si="271"/>
        <v>1</v>
      </c>
      <c r="T2485" t="b">
        <f t="shared" ca="1" si="272"/>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75"/>
        <v>0.2</v>
      </c>
      <c r="AJ2485">
        <f t="shared" si="273"/>
        <v>0.27466666000000001</v>
      </c>
      <c r="AK2485">
        <f t="shared" si="274"/>
        <v>1</v>
      </c>
    </row>
    <row r="2486" spans="1:37"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9408585.3063601796</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2831287.2449694984</v>
      </c>
      <c r="G2486" t="s">
        <v>719</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269"/>
        <v>11</v>
      </c>
      <c r="Q2486">
        <f t="shared" si="270"/>
        <v>11</v>
      </c>
      <c r="R2486" t="b">
        <f t="shared" ca="1" si="271"/>
        <v>1</v>
      </c>
      <c r="T2486" t="b">
        <f t="shared" ca="1" si="272"/>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75"/>
        <v>0.2</v>
      </c>
      <c r="AJ2486">
        <f t="shared" si="273"/>
        <v>0.27466666000000001</v>
      </c>
      <c r="AK2486">
        <f t="shared" si="274"/>
        <v>1</v>
      </c>
    </row>
    <row r="2487" spans="1:37"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10453983.673733532</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2831287.2449694984</v>
      </c>
      <c r="G2487" t="s">
        <v>719</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269"/>
        <v>5</v>
      </c>
      <c r="Q2487">
        <f t="shared" si="270"/>
        <v>5</v>
      </c>
      <c r="R2487" t="b">
        <f t="shared" ca="1" si="271"/>
        <v>1</v>
      </c>
      <c r="T2487" t="b">
        <f t="shared" ca="1" si="272"/>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75"/>
        <v>0.2</v>
      </c>
      <c r="AJ2487">
        <f t="shared" si="273"/>
        <v>0.27466666000000001</v>
      </c>
      <c r="AK2487">
        <f t="shared" si="274"/>
        <v>1</v>
      </c>
    </row>
    <row r="2488" spans="1:37"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10453983.673733532</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2831287.2449694984</v>
      </c>
      <c r="G2488" t="s">
        <v>719</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269"/>
        <v>5</v>
      </c>
      <c r="Q2488">
        <f t="shared" si="270"/>
        <v>5</v>
      </c>
      <c r="R2488" t="b">
        <f t="shared" ca="1" si="271"/>
        <v>1</v>
      </c>
      <c r="T2488" t="b">
        <f t="shared" ca="1" si="272"/>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75"/>
        <v>0.2</v>
      </c>
      <c r="AJ2488">
        <f t="shared" si="273"/>
        <v>0.27466666000000001</v>
      </c>
      <c r="AK2488">
        <f t="shared" si="274"/>
        <v>1</v>
      </c>
    </row>
    <row r="2489" spans="1:37"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10453983.673733532</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2831287.2449694984</v>
      </c>
      <c r="G2489" t="s">
        <v>719</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269"/>
        <v>5</v>
      </c>
      <c r="Q2489">
        <f t="shared" si="270"/>
        <v>5</v>
      </c>
      <c r="R2489" t="b">
        <f t="shared" ca="1" si="271"/>
        <v>1</v>
      </c>
      <c r="T2489" t="b">
        <f t="shared" ca="1" si="272"/>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75"/>
        <v>0.2</v>
      </c>
      <c r="AJ2489">
        <f t="shared" si="273"/>
        <v>0.27466666000000001</v>
      </c>
      <c r="AK2489">
        <f t="shared" si="274"/>
        <v>1</v>
      </c>
    </row>
    <row r="2490" spans="1:37"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10453983.673733532</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2831287.2449694984</v>
      </c>
      <c r="G2490" t="s">
        <v>719</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269"/>
        <v>95</v>
      </c>
      <c r="Q2490">
        <f t="shared" si="270"/>
        <v>95</v>
      </c>
      <c r="R2490" t="b">
        <f t="shared" ca="1" si="271"/>
        <v>1</v>
      </c>
      <c r="T2490" t="b">
        <f t="shared" ca="1" si="272"/>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75"/>
        <v>0.2</v>
      </c>
      <c r="AJ2490">
        <f t="shared" si="273"/>
        <v>0.27466666000000001</v>
      </c>
      <c r="AK2490">
        <f t="shared" si="274"/>
        <v>1</v>
      </c>
    </row>
    <row r="2491" spans="1:37"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13590178.775853593</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2831287.2449694984</v>
      </c>
      <c r="G2491" t="s">
        <v>719</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269"/>
        <v>25</v>
      </c>
      <c r="Q2491">
        <f t="shared" si="270"/>
        <v>25</v>
      </c>
      <c r="R2491" t="b">
        <f t="shared" ca="1" si="271"/>
        <v>0</v>
      </c>
      <c r="T2491" t="b">
        <f t="shared" ca="1" si="272"/>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75"/>
        <v>0.2</v>
      </c>
      <c r="AJ2491">
        <f t="shared" si="273"/>
        <v>1</v>
      </c>
      <c r="AK2491">
        <f t="shared" si="274"/>
        <v>1</v>
      </c>
    </row>
    <row r="2492" spans="1:37"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7840487.7553001484</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3266869.8980417284</v>
      </c>
      <c r="G2492" t="s">
        <v>719</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269"/>
        <v>1</v>
      </c>
      <c r="Q2492">
        <f t="shared" si="270"/>
        <v>1</v>
      </c>
      <c r="R2492" t="b">
        <f t="shared" ca="1" si="271"/>
        <v>1</v>
      </c>
      <c r="T2492" t="b">
        <f t="shared" ca="1" si="272"/>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75"/>
        <v>1</v>
      </c>
      <c r="AJ2492">
        <f t="shared" si="273"/>
        <v>1</v>
      </c>
      <c r="AK2492">
        <f t="shared" si="274"/>
        <v>1</v>
      </c>
    </row>
    <row r="2493" spans="1:37"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7840487.7553001484</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3266869.8980417284</v>
      </c>
      <c r="G2493" t="s">
        <v>719</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269"/>
        <v>1</v>
      </c>
      <c r="Q2493">
        <f t="shared" si="270"/>
        <v>1</v>
      </c>
      <c r="R2493" t="b">
        <f t="shared" ca="1" si="271"/>
        <v>1</v>
      </c>
      <c r="T2493" t="b">
        <f t="shared" ca="1" si="272"/>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75"/>
        <v>1</v>
      </c>
      <c r="AJ2493">
        <f t="shared" si="273"/>
        <v>1</v>
      </c>
      <c r="AK2493">
        <f t="shared" si="274"/>
        <v>1</v>
      </c>
    </row>
    <row r="2494" spans="1:37"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7840487.7553001484</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3266869.8980417284</v>
      </c>
      <c r="G2494" t="s">
        <v>719</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269"/>
        <v>1</v>
      </c>
      <c r="Q2494">
        <f t="shared" si="270"/>
        <v>1</v>
      </c>
      <c r="R2494" t="b">
        <f t="shared" ca="1" si="271"/>
        <v>1</v>
      </c>
      <c r="T2494" t="b">
        <f t="shared" ca="1" si="272"/>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75"/>
        <v>1</v>
      </c>
      <c r="AJ2494">
        <f t="shared" si="273"/>
        <v>1</v>
      </c>
      <c r="AK2494">
        <f t="shared" si="274"/>
        <v>1</v>
      </c>
    </row>
    <row r="2495" spans="1:37"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7840487.7553001484</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3266869.8980417284</v>
      </c>
      <c r="G2495" t="s">
        <v>719</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269"/>
        <v>1</v>
      </c>
      <c r="Q2495">
        <f t="shared" si="270"/>
        <v>1</v>
      </c>
      <c r="R2495" t="b">
        <f t="shared" ca="1" si="271"/>
        <v>1</v>
      </c>
      <c r="T2495" t="b">
        <f t="shared" ca="1" si="272"/>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75"/>
        <v>1</v>
      </c>
      <c r="AJ2495">
        <f t="shared" si="273"/>
        <v>1</v>
      </c>
      <c r="AK2495">
        <f t="shared" si="274"/>
        <v>1</v>
      </c>
    </row>
    <row r="2496" spans="1:37"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7840487.7553001484</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3266869.8980417284</v>
      </c>
      <c r="G2496" t="s">
        <v>719</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269"/>
        <v>11</v>
      </c>
      <c r="Q2496">
        <f t="shared" si="270"/>
        <v>11</v>
      </c>
      <c r="R2496" t="b">
        <f t="shared" ca="1" si="271"/>
        <v>1</v>
      </c>
      <c r="T2496" t="b">
        <f t="shared" ca="1" si="272"/>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75"/>
        <v>1</v>
      </c>
      <c r="AJ2496">
        <f t="shared" si="273"/>
        <v>1</v>
      </c>
      <c r="AK2496">
        <f t="shared" si="274"/>
        <v>1</v>
      </c>
    </row>
    <row r="2497" spans="1:37"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9408585.3063601777</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3266869.8980417284</v>
      </c>
      <c r="G2497" t="s">
        <v>719</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269"/>
        <v>1</v>
      </c>
      <c r="Q2497">
        <f t="shared" si="270"/>
        <v>1</v>
      </c>
      <c r="R2497" t="b">
        <f t="shared" ca="1" si="271"/>
        <v>1</v>
      </c>
      <c r="T2497" t="b">
        <f t="shared" ca="1" si="272"/>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75"/>
        <v>1</v>
      </c>
      <c r="AJ2497">
        <f t="shared" si="273"/>
        <v>1</v>
      </c>
      <c r="AK2497">
        <f t="shared" si="274"/>
        <v>1</v>
      </c>
    </row>
    <row r="2498" spans="1:37"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9408585.3063601777</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3266869.8980417284</v>
      </c>
      <c r="G2498" t="s">
        <v>719</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269"/>
        <v>1</v>
      </c>
      <c r="Q2498">
        <f t="shared" si="270"/>
        <v>1</v>
      </c>
      <c r="R2498" t="b">
        <f t="shared" ca="1" si="271"/>
        <v>1</v>
      </c>
      <c r="T2498" t="b">
        <f t="shared" ca="1" si="272"/>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75"/>
        <v>1</v>
      </c>
      <c r="AJ2498">
        <f t="shared" si="273"/>
        <v>1</v>
      </c>
      <c r="AK2498">
        <f t="shared" si="274"/>
        <v>1</v>
      </c>
    </row>
    <row r="2499" spans="1:37"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9408585.3063601777</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3266869.8980417284</v>
      </c>
      <c r="G2499" t="s">
        <v>719</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8" si="276">IF(B2499=0,0,
  IF(AND(L2499=FALSE,A2499&lt;&gt;0,MOD(A2499,7)=0),21,
  IF(MOD(B2499,10)=0,INT(B2499/10)-1+21,
  IF(MOD(B2499,10)=5,11,
  IF(MOD(B2499,10)=9,INT(B2499/10)+91,
  INT(B2499/10+1))))))</f>
        <v>1</v>
      </c>
      <c r="Q2499">
        <f t="shared" ref="Q2499:Q2548" si="277">IF(ISBLANK(P2499),O2499,P2499)</f>
        <v>1</v>
      </c>
      <c r="R2499" t="b">
        <f t="shared" ref="R2499:R2548" ca="1" si="278">IF(OR(B2499=0,OFFSET(B2499,1,0)=0),FALSE,
IF(AND(L2499,B2499&lt;OFFSET(B2499,1,0)),TRUE,
IF(AND(OFFSET(O2499,1,0)&gt;=21,OFFSET(O2499,1,0)&lt;=25),TRUE,FALSE)))</f>
        <v>1</v>
      </c>
      <c r="T2499" t="b">
        <f t="shared" ref="T2499:T2548" ca="1" si="27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75"/>
        <v>1</v>
      </c>
      <c r="AJ2499">
        <f t="shared" ref="AJ2499:AJ2548" si="280">IF(B2499=0,0,
IF(MOD(B2499,10)=0,1,
IF(INT((B2499-1)/10)+1=1,1,
IF(INT((B2499-1)/10)+1=2,0.546666666,
IF(INT((B2499-1)/10)+1=3,0.395555555,
IF(INT((B2499-1)/10)+1=4,0.32,
IF(INT((B2499-1)/10)+1=5,0.27466666,
"이상")))))))</f>
        <v>1</v>
      </c>
      <c r="AK2499">
        <f t="shared" ref="AK2499:AK2548" si="281">IF(B2499=0,0,
IF(B2499=20,2,
IF(B2499=30,3,
IF(B2499=40,4,
1))))</f>
        <v>1</v>
      </c>
    </row>
    <row r="2500" spans="1:37"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9408585.3063601777</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3266869.8980417284</v>
      </c>
      <c r="G2500" t="s">
        <v>719</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276"/>
        <v>91</v>
      </c>
      <c r="Q2500">
        <f t="shared" si="277"/>
        <v>91</v>
      </c>
      <c r="R2500" t="b">
        <f t="shared" ca="1" si="278"/>
        <v>1</v>
      </c>
      <c r="T2500" t="b">
        <f t="shared" ca="1" si="27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82">IF(B2500=0,0,1/(INT((B2500-1)/10)+1))</f>
        <v>1</v>
      </c>
      <c r="AJ2500">
        <f t="shared" si="280"/>
        <v>1</v>
      </c>
      <c r="AK2500">
        <f t="shared" si="281"/>
        <v>1</v>
      </c>
    </row>
    <row r="2501" spans="1:37"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9408585.3063601777</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3266869.8980417284</v>
      </c>
      <c r="G2501" t="s">
        <v>719</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276"/>
        <v>21</v>
      </c>
      <c r="Q2501">
        <f t="shared" si="277"/>
        <v>21</v>
      </c>
      <c r="R2501" t="b">
        <f t="shared" ca="1" si="278"/>
        <v>1</v>
      </c>
      <c r="T2501" t="b">
        <f t="shared" ca="1" si="27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82"/>
        <v>1</v>
      </c>
      <c r="AJ2501">
        <f t="shared" si="280"/>
        <v>1</v>
      </c>
      <c r="AK2501">
        <f t="shared" si="281"/>
        <v>1</v>
      </c>
    </row>
    <row r="2502" spans="1:37"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9408585.3063601777</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3511885.1403948581</v>
      </c>
      <c r="G2502" t="s">
        <v>719</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276"/>
        <v>2</v>
      </c>
      <c r="Q2502">
        <f t="shared" si="277"/>
        <v>2</v>
      </c>
      <c r="R2502" t="b">
        <f t="shared" ca="1" si="278"/>
        <v>1</v>
      </c>
      <c r="T2502" t="b">
        <f t="shared" ca="1" si="27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82"/>
        <v>0.5</v>
      </c>
      <c r="AJ2502">
        <f t="shared" si="280"/>
        <v>0.54666666600000002</v>
      </c>
      <c r="AK2502">
        <f t="shared" si="281"/>
        <v>1</v>
      </c>
    </row>
    <row r="2503" spans="1:37"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9408585.3063601777</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3511885.1403948581</v>
      </c>
      <c r="G2503" t="s">
        <v>719</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276"/>
        <v>2</v>
      </c>
      <c r="Q2503">
        <f t="shared" si="277"/>
        <v>2</v>
      </c>
      <c r="R2503" t="b">
        <f t="shared" ca="1" si="278"/>
        <v>1</v>
      </c>
      <c r="T2503" t="b">
        <f t="shared" ca="1" si="27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82"/>
        <v>0.5</v>
      </c>
      <c r="AJ2503">
        <f t="shared" si="280"/>
        <v>0.54666666600000002</v>
      </c>
      <c r="AK2503">
        <f t="shared" si="281"/>
        <v>1</v>
      </c>
    </row>
    <row r="2504" spans="1:37"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9408585.3063601777</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3511885.1403948581</v>
      </c>
      <c r="G2504" t="s">
        <v>719</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276"/>
        <v>2</v>
      </c>
      <c r="Q2504">
        <f t="shared" si="277"/>
        <v>2</v>
      </c>
      <c r="R2504" t="b">
        <f t="shared" ca="1" si="278"/>
        <v>1</v>
      </c>
      <c r="T2504" t="b">
        <f t="shared" ca="1" si="27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82"/>
        <v>0.5</v>
      </c>
      <c r="AJ2504">
        <f t="shared" si="280"/>
        <v>0.54666666600000002</v>
      </c>
      <c r="AK2504">
        <f t="shared" si="281"/>
        <v>1</v>
      </c>
    </row>
    <row r="2505" spans="1:37"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9408585.3063601777</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3511885.1403948581</v>
      </c>
      <c r="G2505" t="s">
        <v>719</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276"/>
        <v>2</v>
      </c>
      <c r="Q2505">
        <f t="shared" si="277"/>
        <v>2</v>
      </c>
      <c r="R2505" t="b">
        <f t="shared" ca="1" si="278"/>
        <v>1</v>
      </c>
      <c r="T2505" t="b">
        <f t="shared" ca="1" si="27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82"/>
        <v>0.5</v>
      </c>
      <c r="AJ2505">
        <f t="shared" si="280"/>
        <v>0.54666666600000002</v>
      </c>
      <c r="AK2505">
        <f t="shared" si="281"/>
        <v>1</v>
      </c>
    </row>
    <row r="2506" spans="1:37"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9408585.3063601777</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3511885.1403948581</v>
      </c>
      <c r="G2506" t="s">
        <v>719</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276"/>
        <v>11</v>
      </c>
      <c r="Q2506">
        <f t="shared" si="277"/>
        <v>11</v>
      </c>
      <c r="R2506" t="b">
        <f t="shared" ca="1" si="278"/>
        <v>1</v>
      </c>
      <c r="T2506" t="b">
        <f t="shared" ca="1" si="27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82"/>
        <v>0.5</v>
      </c>
      <c r="AJ2506">
        <f t="shared" si="280"/>
        <v>0.54666666600000002</v>
      </c>
      <c r="AK2506">
        <f t="shared" si="281"/>
        <v>1</v>
      </c>
    </row>
    <row r="2507" spans="1:37"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10976682.857420208</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3511885.1403948581</v>
      </c>
      <c r="G2507" t="s">
        <v>719</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276"/>
        <v>2</v>
      </c>
      <c r="Q2507">
        <f t="shared" si="277"/>
        <v>2</v>
      </c>
      <c r="R2507" t="b">
        <f t="shared" ca="1" si="278"/>
        <v>1</v>
      </c>
      <c r="T2507" t="b">
        <f t="shared" ca="1" si="27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82"/>
        <v>0.5</v>
      </c>
      <c r="AJ2507">
        <f t="shared" si="280"/>
        <v>0.54666666600000002</v>
      </c>
      <c r="AK2507">
        <f t="shared" si="281"/>
        <v>1</v>
      </c>
    </row>
    <row r="2508" spans="1:37"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10976682.857420208</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3511885.1403948581</v>
      </c>
      <c r="G2508" t="s">
        <v>719</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276"/>
        <v>2</v>
      </c>
      <c r="Q2508">
        <f t="shared" si="277"/>
        <v>2</v>
      </c>
      <c r="R2508" t="b">
        <f t="shared" ca="1" si="278"/>
        <v>1</v>
      </c>
      <c r="T2508" t="b">
        <f t="shared" ca="1" si="27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82"/>
        <v>0.5</v>
      </c>
      <c r="AJ2508">
        <f t="shared" si="280"/>
        <v>0.54666666600000002</v>
      </c>
      <c r="AK2508">
        <f t="shared" si="281"/>
        <v>1</v>
      </c>
    </row>
    <row r="2509" spans="1:37"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10976682.857420208</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3511885.1403948581</v>
      </c>
      <c r="G2509" t="s">
        <v>719</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276"/>
        <v>2</v>
      </c>
      <c r="Q2509">
        <f t="shared" si="277"/>
        <v>2</v>
      </c>
      <c r="R2509" t="b">
        <f t="shared" ca="1" si="278"/>
        <v>1</v>
      </c>
      <c r="T2509" t="b">
        <f t="shared" ca="1" si="27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82"/>
        <v>0.5</v>
      </c>
      <c r="AJ2509">
        <f t="shared" si="280"/>
        <v>0.54666666600000002</v>
      </c>
      <c r="AK2509">
        <f t="shared" si="281"/>
        <v>1</v>
      </c>
    </row>
    <row r="2510" spans="1:37"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10976682.857420208</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3511885.1403948581</v>
      </c>
      <c r="G2510" t="s">
        <v>719</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276"/>
        <v>92</v>
      </c>
      <c r="Q2510">
        <f t="shared" si="277"/>
        <v>92</v>
      </c>
      <c r="R2510" t="b">
        <f t="shared" ca="1" si="278"/>
        <v>1</v>
      </c>
      <c r="T2510" t="b">
        <f t="shared" ca="1" si="27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82"/>
        <v>0.5</v>
      </c>
      <c r="AJ2510">
        <f t="shared" si="280"/>
        <v>0.54666666600000002</v>
      </c>
      <c r="AK2510">
        <f t="shared" si="281"/>
        <v>1</v>
      </c>
    </row>
    <row r="2511" spans="1:37"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10976682.857420208</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3511885.1403948581</v>
      </c>
      <c r="G2511" t="s">
        <v>719</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276"/>
        <v>22</v>
      </c>
      <c r="Q2511">
        <f t="shared" si="277"/>
        <v>22</v>
      </c>
      <c r="R2511" t="b">
        <f t="shared" ca="1" si="278"/>
        <v>1</v>
      </c>
      <c r="T2511" t="b">
        <f t="shared" ca="1" si="27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82"/>
        <v>0.5</v>
      </c>
      <c r="AJ2511">
        <f t="shared" si="280"/>
        <v>1</v>
      </c>
      <c r="AK2511">
        <f t="shared" si="281"/>
        <v>2</v>
      </c>
    </row>
    <row r="2512" spans="1:37"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10976682.857420208</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3756900.3827479873</v>
      </c>
      <c r="G2512" t="s">
        <v>719</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276"/>
        <v>3</v>
      </c>
      <c r="Q2512">
        <f t="shared" si="277"/>
        <v>3</v>
      </c>
      <c r="R2512" t="b">
        <f t="shared" ca="1" si="278"/>
        <v>1</v>
      </c>
      <c r="T2512" t="b">
        <f t="shared" ca="1" si="27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82"/>
        <v>0.33333333333333331</v>
      </c>
      <c r="AJ2512">
        <f t="shared" si="280"/>
        <v>0.395555555</v>
      </c>
      <c r="AK2512">
        <f t="shared" si="281"/>
        <v>1</v>
      </c>
    </row>
    <row r="2513" spans="1:37"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10976682.857420208</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3756900.3827479873</v>
      </c>
      <c r="G2513" t="s">
        <v>719</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276"/>
        <v>3</v>
      </c>
      <c r="Q2513">
        <f t="shared" si="277"/>
        <v>3</v>
      </c>
      <c r="R2513" t="b">
        <f t="shared" ca="1" si="278"/>
        <v>1</v>
      </c>
      <c r="T2513" t="b">
        <f t="shared" ca="1" si="27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82"/>
        <v>0.33333333333333331</v>
      </c>
      <c r="AJ2513">
        <f t="shared" si="280"/>
        <v>0.395555555</v>
      </c>
      <c r="AK2513">
        <f t="shared" si="281"/>
        <v>1</v>
      </c>
    </row>
    <row r="2514" spans="1:37"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10976682.857420208</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3756900.3827479873</v>
      </c>
      <c r="G2514" t="s">
        <v>719</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276"/>
        <v>3</v>
      </c>
      <c r="Q2514">
        <f t="shared" si="277"/>
        <v>3</v>
      </c>
      <c r="R2514" t="b">
        <f t="shared" ca="1" si="278"/>
        <v>1</v>
      </c>
      <c r="T2514" t="b">
        <f t="shared" ca="1" si="27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82"/>
        <v>0.33333333333333331</v>
      </c>
      <c r="AJ2514">
        <f t="shared" si="280"/>
        <v>0.395555555</v>
      </c>
      <c r="AK2514">
        <f t="shared" si="281"/>
        <v>1</v>
      </c>
    </row>
    <row r="2515" spans="1:37"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10976682.857420208</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3756900.3827479873</v>
      </c>
      <c r="G2515" t="s">
        <v>719</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276"/>
        <v>3</v>
      </c>
      <c r="Q2515">
        <f t="shared" si="277"/>
        <v>3</v>
      </c>
      <c r="R2515" t="b">
        <f t="shared" ca="1" si="278"/>
        <v>1</v>
      </c>
      <c r="T2515" t="b">
        <f t="shared" ca="1" si="27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82"/>
        <v>0.33333333333333331</v>
      </c>
      <c r="AJ2515">
        <f t="shared" si="280"/>
        <v>0.395555555</v>
      </c>
      <c r="AK2515">
        <f t="shared" si="281"/>
        <v>1</v>
      </c>
    </row>
    <row r="2516" spans="1:37"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10976682.857420208</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3756900.3827479873</v>
      </c>
      <c r="G2516" t="s">
        <v>719</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276"/>
        <v>11</v>
      </c>
      <c r="Q2516">
        <f t="shared" si="277"/>
        <v>11</v>
      </c>
      <c r="R2516" t="b">
        <f t="shared" ca="1" si="278"/>
        <v>1</v>
      </c>
      <c r="T2516" t="b">
        <f t="shared" ca="1" si="27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82"/>
        <v>0.33333333333333331</v>
      </c>
      <c r="AJ2516">
        <f t="shared" si="280"/>
        <v>0.395555555</v>
      </c>
      <c r="AK2516">
        <f t="shared" si="281"/>
        <v>1</v>
      </c>
    </row>
    <row r="2517" spans="1:37"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12544780.408480238</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3756900.3827479873</v>
      </c>
      <c r="G2517" t="s">
        <v>719</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276"/>
        <v>3</v>
      </c>
      <c r="Q2517">
        <f t="shared" si="277"/>
        <v>3</v>
      </c>
      <c r="R2517" t="b">
        <f t="shared" ca="1" si="278"/>
        <v>1</v>
      </c>
      <c r="T2517" t="b">
        <f t="shared" ca="1" si="27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82"/>
        <v>0.33333333333333331</v>
      </c>
      <c r="AJ2517">
        <f t="shared" si="280"/>
        <v>0.395555555</v>
      </c>
      <c r="AK2517">
        <f t="shared" si="281"/>
        <v>1</v>
      </c>
    </row>
    <row r="2518" spans="1:37"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12544780.408480238</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3756900.3827479873</v>
      </c>
      <c r="G2518" t="s">
        <v>719</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276"/>
        <v>3</v>
      </c>
      <c r="Q2518">
        <f t="shared" si="277"/>
        <v>3</v>
      </c>
      <c r="R2518" t="b">
        <f t="shared" ca="1" si="278"/>
        <v>1</v>
      </c>
      <c r="T2518" t="b">
        <f t="shared" ca="1" si="27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82"/>
        <v>0.33333333333333331</v>
      </c>
      <c r="AJ2518">
        <f t="shared" si="280"/>
        <v>0.395555555</v>
      </c>
      <c r="AK2518">
        <f t="shared" si="281"/>
        <v>1</v>
      </c>
    </row>
    <row r="2519" spans="1:37"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12544780.408480238</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3756900.3827479873</v>
      </c>
      <c r="G2519" t="s">
        <v>719</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276"/>
        <v>3</v>
      </c>
      <c r="Q2519">
        <f t="shared" si="277"/>
        <v>3</v>
      </c>
      <c r="R2519" t="b">
        <f t="shared" ca="1" si="278"/>
        <v>1</v>
      </c>
      <c r="T2519" t="b">
        <f t="shared" ca="1" si="27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82"/>
        <v>0.33333333333333331</v>
      </c>
      <c r="AJ2519">
        <f t="shared" si="280"/>
        <v>0.395555555</v>
      </c>
      <c r="AK2519">
        <f t="shared" si="281"/>
        <v>1</v>
      </c>
    </row>
    <row r="2520" spans="1:37"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12544780.408480238</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3756900.3827479873</v>
      </c>
      <c r="G2520" t="s">
        <v>719</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276"/>
        <v>93</v>
      </c>
      <c r="Q2520">
        <f t="shared" si="277"/>
        <v>93</v>
      </c>
      <c r="R2520" t="b">
        <f t="shared" ca="1" si="278"/>
        <v>1</v>
      </c>
      <c r="T2520" t="b">
        <f t="shared" ca="1" si="27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82"/>
        <v>0.33333333333333331</v>
      </c>
      <c r="AJ2520">
        <f t="shared" si="280"/>
        <v>0.395555555</v>
      </c>
      <c r="AK2520">
        <f t="shared" si="281"/>
        <v>1</v>
      </c>
    </row>
    <row r="2521" spans="1:37"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12544780.408480238</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3756900.3827479873</v>
      </c>
      <c r="G2521" t="s">
        <v>719</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276"/>
        <v>23</v>
      </c>
      <c r="Q2521">
        <f t="shared" si="277"/>
        <v>23</v>
      </c>
      <c r="R2521" t="b">
        <f t="shared" ca="1" si="278"/>
        <v>1</v>
      </c>
      <c r="T2521" t="b">
        <f t="shared" ca="1" si="27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82"/>
        <v>0.33333333333333331</v>
      </c>
      <c r="AJ2521">
        <f t="shared" si="280"/>
        <v>1</v>
      </c>
      <c r="AK2521">
        <f t="shared" si="281"/>
        <v>3</v>
      </c>
    </row>
    <row r="2522" spans="1:37"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12544780.408480238</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4001915.6251011174</v>
      </c>
      <c r="G2522" t="s">
        <v>719</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276"/>
        <v>4</v>
      </c>
      <c r="Q2522">
        <f t="shared" si="277"/>
        <v>4</v>
      </c>
      <c r="R2522" t="b">
        <f t="shared" ca="1" si="278"/>
        <v>1</v>
      </c>
      <c r="T2522" t="b">
        <f t="shared" ca="1" si="27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82"/>
        <v>0.25</v>
      </c>
      <c r="AJ2522">
        <f t="shared" si="280"/>
        <v>0.32</v>
      </c>
      <c r="AK2522">
        <f t="shared" si="281"/>
        <v>1</v>
      </c>
    </row>
    <row r="2523" spans="1:37"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12544780.408480238</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4001915.6251011174</v>
      </c>
      <c r="G2523" t="s">
        <v>719</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276"/>
        <v>4</v>
      </c>
      <c r="Q2523">
        <f t="shared" si="277"/>
        <v>4</v>
      </c>
      <c r="R2523" t="b">
        <f t="shared" ca="1" si="278"/>
        <v>1</v>
      </c>
      <c r="T2523" t="b">
        <f t="shared" ca="1" si="27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82"/>
        <v>0.25</v>
      </c>
      <c r="AJ2523">
        <f t="shared" si="280"/>
        <v>0.32</v>
      </c>
      <c r="AK2523">
        <f t="shared" si="281"/>
        <v>1</v>
      </c>
    </row>
    <row r="2524" spans="1:37"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12544780.408480238</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4001915.6251011174</v>
      </c>
      <c r="G2524" t="s">
        <v>719</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276"/>
        <v>4</v>
      </c>
      <c r="Q2524">
        <f t="shared" si="277"/>
        <v>4</v>
      </c>
      <c r="R2524" t="b">
        <f t="shared" ca="1" si="278"/>
        <v>1</v>
      </c>
      <c r="T2524" t="b">
        <f t="shared" ca="1" si="27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82"/>
        <v>0.25</v>
      </c>
      <c r="AJ2524">
        <f t="shared" si="280"/>
        <v>0.32</v>
      </c>
      <c r="AK2524">
        <f t="shared" si="281"/>
        <v>1</v>
      </c>
    </row>
    <row r="2525" spans="1:37"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12544780.408480238</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4001915.6251011174</v>
      </c>
      <c r="G2525" t="s">
        <v>719</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276"/>
        <v>4</v>
      </c>
      <c r="Q2525">
        <f t="shared" si="277"/>
        <v>4</v>
      </c>
      <c r="R2525" t="b">
        <f t="shared" ca="1" si="278"/>
        <v>1</v>
      </c>
      <c r="T2525" t="b">
        <f t="shared" ca="1" si="27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82"/>
        <v>0.25</v>
      </c>
      <c r="AJ2525">
        <f t="shared" si="280"/>
        <v>0.32</v>
      </c>
      <c r="AK2525">
        <f t="shared" si="281"/>
        <v>1</v>
      </c>
    </row>
    <row r="2526" spans="1:37"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12544780.408480238</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4001915.6251011174</v>
      </c>
      <c r="G2526" t="s">
        <v>719</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276"/>
        <v>11</v>
      </c>
      <c r="Q2526">
        <f t="shared" si="277"/>
        <v>11</v>
      </c>
      <c r="R2526" t="b">
        <f t="shared" ca="1" si="278"/>
        <v>1</v>
      </c>
      <c r="T2526" t="b">
        <f t="shared" ca="1" si="27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82"/>
        <v>0.25</v>
      </c>
      <c r="AJ2526">
        <f t="shared" si="280"/>
        <v>0.32</v>
      </c>
      <c r="AK2526">
        <f t="shared" si="281"/>
        <v>1</v>
      </c>
    </row>
    <row r="2527" spans="1:37"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14112877.959540267</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4001915.6251011174</v>
      </c>
      <c r="G2527" t="s">
        <v>719</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276"/>
        <v>4</v>
      </c>
      <c r="Q2527">
        <f t="shared" si="277"/>
        <v>4</v>
      </c>
      <c r="R2527" t="b">
        <f t="shared" ca="1" si="278"/>
        <v>1</v>
      </c>
      <c r="T2527" t="b">
        <f t="shared" ca="1" si="27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82"/>
        <v>0.25</v>
      </c>
      <c r="AJ2527">
        <f t="shared" si="280"/>
        <v>0.32</v>
      </c>
      <c r="AK2527">
        <f t="shared" si="281"/>
        <v>1</v>
      </c>
    </row>
    <row r="2528" spans="1:37"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14112877.959540267</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4001915.6251011174</v>
      </c>
      <c r="G2528" t="s">
        <v>719</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276"/>
        <v>4</v>
      </c>
      <c r="Q2528">
        <f t="shared" si="277"/>
        <v>4</v>
      </c>
      <c r="R2528" t="b">
        <f t="shared" ca="1" si="278"/>
        <v>1</v>
      </c>
      <c r="T2528" t="b">
        <f t="shared" ca="1" si="27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82"/>
        <v>0.25</v>
      </c>
      <c r="AJ2528">
        <f t="shared" si="280"/>
        <v>0.32</v>
      </c>
      <c r="AK2528">
        <f t="shared" si="281"/>
        <v>1</v>
      </c>
    </row>
    <row r="2529" spans="1:37"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14112877.959540267</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4001915.6251011174</v>
      </c>
      <c r="G2529" t="s">
        <v>719</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276"/>
        <v>4</v>
      </c>
      <c r="Q2529">
        <f t="shared" si="277"/>
        <v>4</v>
      </c>
      <c r="R2529" t="b">
        <f t="shared" ca="1" si="278"/>
        <v>1</v>
      </c>
      <c r="T2529" t="b">
        <f t="shared" ca="1" si="27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82"/>
        <v>0.25</v>
      </c>
      <c r="AJ2529">
        <f t="shared" si="280"/>
        <v>0.32</v>
      </c>
      <c r="AK2529">
        <f t="shared" si="281"/>
        <v>1</v>
      </c>
    </row>
    <row r="2530" spans="1:37"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14112877.959540267</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4001915.6251011174</v>
      </c>
      <c r="G2530" t="s">
        <v>719</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276"/>
        <v>94</v>
      </c>
      <c r="Q2530">
        <f t="shared" si="277"/>
        <v>94</v>
      </c>
      <c r="R2530" t="b">
        <f t="shared" ca="1" si="278"/>
        <v>1</v>
      </c>
      <c r="T2530" t="b">
        <f t="shared" ca="1" si="27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82"/>
        <v>0.25</v>
      </c>
      <c r="AJ2530">
        <f t="shared" si="280"/>
        <v>0.32</v>
      </c>
      <c r="AK2530">
        <f t="shared" si="281"/>
        <v>1</v>
      </c>
    </row>
    <row r="2531" spans="1:37"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14112877.959540267</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4001915.6251011174</v>
      </c>
      <c r="G2531" t="s">
        <v>719</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276"/>
        <v>24</v>
      </c>
      <c r="Q2531">
        <f t="shared" si="277"/>
        <v>24</v>
      </c>
      <c r="R2531" t="b">
        <f t="shared" ca="1" si="278"/>
        <v>1</v>
      </c>
      <c r="T2531" t="b">
        <f t="shared" ca="1" si="27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82"/>
        <v>0.25</v>
      </c>
      <c r="AJ2531">
        <f t="shared" si="280"/>
        <v>1</v>
      </c>
      <c r="AK2531">
        <f t="shared" si="281"/>
        <v>4</v>
      </c>
    </row>
    <row r="2532" spans="1:37"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14112877.959540267</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4246930.8674542475</v>
      </c>
      <c r="G2532" t="s">
        <v>719</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276"/>
        <v>5</v>
      </c>
      <c r="Q2532">
        <f t="shared" si="277"/>
        <v>5</v>
      </c>
      <c r="R2532" t="b">
        <f t="shared" ca="1" si="278"/>
        <v>1</v>
      </c>
      <c r="T2532" t="b">
        <f t="shared" ca="1" si="27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82"/>
        <v>0.2</v>
      </c>
      <c r="AJ2532">
        <f t="shared" si="280"/>
        <v>0.27466666000000001</v>
      </c>
      <c r="AK2532">
        <f t="shared" si="281"/>
        <v>1</v>
      </c>
    </row>
    <row r="2533" spans="1:37"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14112877.959540267</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4246930.8674542475</v>
      </c>
      <c r="G2533" t="s">
        <v>719</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276"/>
        <v>5</v>
      </c>
      <c r="Q2533">
        <f t="shared" si="277"/>
        <v>5</v>
      </c>
      <c r="R2533" t="b">
        <f t="shared" ca="1" si="278"/>
        <v>1</v>
      </c>
      <c r="T2533" t="b">
        <f t="shared" ca="1" si="27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82"/>
        <v>0.2</v>
      </c>
      <c r="AJ2533">
        <f t="shared" si="280"/>
        <v>0.27466666000000001</v>
      </c>
      <c r="AK2533">
        <f t="shared" si="281"/>
        <v>1</v>
      </c>
    </row>
    <row r="2534" spans="1:37"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14112877.959540267</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4246930.8674542475</v>
      </c>
      <c r="G2534" t="s">
        <v>719</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276"/>
        <v>5</v>
      </c>
      <c r="Q2534">
        <f t="shared" si="277"/>
        <v>5</v>
      </c>
      <c r="R2534" t="b">
        <f t="shared" ca="1" si="278"/>
        <v>1</v>
      </c>
      <c r="T2534" t="b">
        <f t="shared" ca="1" si="27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82"/>
        <v>0.2</v>
      </c>
      <c r="AJ2534">
        <f t="shared" si="280"/>
        <v>0.27466666000000001</v>
      </c>
      <c r="AK2534">
        <f t="shared" si="281"/>
        <v>1</v>
      </c>
    </row>
    <row r="2535" spans="1:37"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14112877.959540267</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4246930.8674542475</v>
      </c>
      <c r="G2535" t="s">
        <v>719</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276"/>
        <v>5</v>
      </c>
      <c r="Q2535">
        <f t="shared" si="277"/>
        <v>5</v>
      </c>
      <c r="R2535" t="b">
        <f t="shared" ca="1" si="278"/>
        <v>1</v>
      </c>
      <c r="T2535" t="b">
        <f t="shared" ca="1" si="27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82"/>
        <v>0.2</v>
      </c>
      <c r="AJ2535">
        <f t="shared" si="280"/>
        <v>0.27466666000000001</v>
      </c>
      <c r="AK2535">
        <f t="shared" si="281"/>
        <v>1</v>
      </c>
    </row>
    <row r="2536" spans="1:37"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14112877.959540267</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4246930.8674542475</v>
      </c>
      <c r="G2536" t="s">
        <v>719</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276"/>
        <v>11</v>
      </c>
      <c r="Q2536">
        <f t="shared" si="277"/>
        <v>11</v>
      </c>
      <c r="R2536" t="b">
        <f t="shared" ca="1" si="278"/>
        <v>1</v>
      </c>
      <c r="T2536" t="b">
        <f t="shared" ca="1" si="27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82"/>
        <v>0.2</v>
      </c>
      <c r="AJ2536">
        <f t="shared" si="280"/>
        <v>0.27466666000000001</v>
      </c>
      <c r="AK2536">
        <f t="shared" si="281"/>
        <v>1</v>
      </c>
    </row>
    <row r="2537" spans="1:37"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15680975.510600297</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4246930.8674542475</v>
      </c>
      <c r="G2537" t="s">
        <v>719</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276"/>
        <v>5</v>
      </c>
      <c r="Q2537">
        <f t="shared" si="277"/>
        <v>5</v>
      </c>
      <c r="R2537" t="b">
        <f t="shared" ca="1" si="278"/>
        <v>1</v>
      </c>
      <c r="T2537" t="b">
        <f t="shared" ca="1" si="27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82"/>
        <v>0.2</v>
      </c>
      <c r="AJ2537">
        <f t="shared" si="280"/>
        <v>0.27466666000000001</v>
      </c>
      <c r="AK2537">
        <f t="shared" si="281"/>
        <v>1</v>
      </c>
    </row>
    <row r="2538" spans="1:37"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15680975.510600297</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4246930.8674542475</v>
      </c>
      <c r="G2538" t="s">
        <v>719</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276"/>
        <v>5</v>
      </c>
      <c r="Q2538">
        <f t="shared" si="277"/>
        <v>5</v>
      </c>
      <c r="R2538" t="b">
        <f t="shared" ca="1" si="278"/>
        <v>1</v>
      </c>
      <c r="T2538" t="b">
        <f t="shared" ca="1" si="27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82"/>
        <v>0.2</v>
      </c>
      <c r="AJ2538">
        <f t="shared" si="280"/>
        <v>0.27466666000000001</v>
      </c>
      <c r="AK2538">
        <f t="shared" si="281"/>
        <v>1</v>
      </c>
    </row>
    <row r="2539" spans="1:37"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15680975.510600297</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4246930.8674542475</v>
      </c>
      <c r="G2539" t="s">
        <v>719</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276"/>
        <v>5</v>
      </c>
      <c r="Q2539">
        <f t="shared" si="277"/>
        <v>5</v>
      </c>
      <c r="R2539" t="b">
        <f t="shared" ca="1" si="278"/>
        <v>1</v>
      </c>
      <c r="T2539" t="b">
        <f t="shared" ca="1" si="27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82"/>
        <v>0.2</v>
      </c>
      <c r="AJ2539">
        <f t="shared" si="280"/>
        <v>0.27466666000000001</v>
      </c>
      <c r="AK2539">
        <f t="shared" si="281"/>
        <v>1</v>
      </c>
    </row>
    <row r="2540" spans="1:37"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15680975.510600297</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4246930.8674542475</v>
      </c>
      <c r="G2540" t="s">
        <v>719</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276"/>
        <v>95</v>
      </c>
      <c r="Q2540">
        <f t="shared" si="277"/>
        <v>95</v>
      </c>
      <c r="R2540" t="b">
        <f t="shared" ca="1" si="278"/>
        <v>1</v>
      </c>
      <c r="T2540" t="b">
        <f t="shared" ca="1" si="27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82"/>
        <v>0.2</v>
      </c>
      <c r="AJ2540">
        <f t="shared" si="280"/>
        <v>0.27466666000000001</v>
      </c>
      <c r="AK2540">
        <f t="shared" si="281"/>
        <v>1</v>
      </c>
    </row>
    <row r="2541" spans="1:37"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20385268.163780387</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4246930.8674542475</v>
      </c>
      <c r="G2541" t="s">
        <v>719</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276"/>
        <v>25</v>
      </c>
      <c r="Q2541">
        <f t="shared" si="277"/>
        <v>25</v>
      </c>
      <c r="R2541" t="b">
        <f t="shared" ca="1" si="278"/>
        <v>0</v>
      </c>
      <c r="T2541" t="b">
        <f t="shared" ca="1" si="27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82"/>
        <v>0.2</v>
      </c>
      <c r="AJ2541">
        <f t="shared" si="280"/>
        <v>1</v>
      </c>
      <c r="AK2541">
        <f t="shared" si="281"/>
        <v>1</v>
      </c>
    </row>
    <row r="2542" spans="1:37"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11760731.632950224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4900304.8470625933</v>
      </c>
      <c r="G2542" t="s">
        <v>719</v>
      </c>
      <c r="J2542" t="str">
        <f>IF(ISBLANK(I2542),"",
IFERROR(VLOOKUP(I2542,[1]StringTable!$1:$1048576,MATCH([1]StringTable!$B$1,[1]StringTable!$1:$1,0),0),
IFERROR(VLOOKUP(I2542,[1]InApkStringTable!$1:$1048576,MATCH([1]InApkStringTable!$B$1,[1]InApkStringTable!$1:$1,0),0),
"스트링없음")))</f>
        <v/>
      </c>
      <c r="L2542" t="b">
        <v>1</v>
      </c>
      <c r="N2542" t="str">
        <f>IF(ISBLANK(M2542),"",IF(ISERROR(VLOOKUP(M2542,MapTable!$A:$A,1,0)),"맵없음",""))</f>
        <v/>
      </c>
      <c r="O2542">
        <f t="shared" si="276"/>
        <v>1</v>
      </c>
      <c r="Q2542">
        <f t="shared" si="277"/>
        <v>1</v>
      </c>
      <c r="R2542" t="b">
        <f t="shared" ca="1" si="278"/>
        <v>1</v>
      </c>
      <c r="T2542" t="b">
        <f t="shared" ca="1" si="27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82"/>
        <v>1</v>
      </c>
      <c r="AJ2542">
        <f t="shared" si="280"/>
        <v>1</v>
      </c>
      <c r="AK2542">
        <f t="shared" si="281"/>
        <v>1</v>
      </c>
    </row>
    <row r="2543" spans="1:37"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11760731.632950224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4900304.8470625933</v>
      </c>
      <c r="G2543" t="s">
        <v>719</v>
      </c>
      <c r="J2543" t="str">
        <f>IF(ISBLANK(I2543),"",
IFERROR(VLOOKUP(I2543,[1]StringTable!$1:$1048576,MATCH([1]StringTable!$B$1,[1]StringTable!$1:$1,0),0),
IFERROR(VLOOKUP(I2543,[1]InApkStringTable!$1:$1048576,MATCH([1]InApkStringTable!$B$1,[1]InApkStringTable!$1:$1,0),0),
"스트링없음")))</f>
        <v/>
      </c>
      <c r="L2543" t="b">
        <v>1</v>
      </c>
      <c r="N2543" t="str">
        <f>IF(ISBLANK(M2543),"",IF(ISERROR(VLOOKUP(M2543,MapTable!$A:$A,1,0)),"맵없음",""))</f>
        <v/>
      </c>
      <c r="O2543">
        <f t="shared" si="276"/>
        <v>1</v>
      </c>
      <c r="Q2543">
        <f t="shared" si="277"/>
        <v>1</v>
      </c>
      <c r="R2543" t="b">
        <f t="shared" ca="1" si="278"/>
        <v>1</v>
      </c>
      <c r="T2543" t="b">
        <f t="shared" ca="1" si="27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82"/>
        <v>1</v>
      </c>
      <c r="AJ2543">
        <f t="shared" si="280"/>
        <v>1</v>
      </c>
      <c r="AK2543">
        <f t="shared" si="281"/>
        <v>1</v>
      </c>
    </row>
    <row r="2544" spans="1:37"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11760731.632950224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4900304.8470625933</v>
      </c>
      <c r="G2544" t="s">
        <v>719</v>
      </c>
      <c r="J2544" t="str">
        <f>IF(ISBLANK(I2544),"",
IFERROR(VLOOKUP(I2544,[1]StringTable!$1:$1048576,MATCH([1]StringTable!$B$1,[1]StringTable!$1:$1,0),0),
IFERROR(VLOOKUP(I2544,[1]InApkStringTable!$1:$1048576,MATCH([1]InApkStringTable!$B$1,[1]InApkStringTable!$1:$1,0),0),
"스트링없음")))</f>
        <v/>
      </c>
      <c r="L2544" t="b">
        <v>1</v>
      </c>
      <c r="N2544" t="str">
        <f>IF(ISBLANK(M2544),"",IF(ISERROR(VLOOKUP(M2544,MapTable!$A:$A,1,0)),"맵없음",""))</f>
        <v/>
      </c>
      <c r="O2544">
        <f t="shared" si="276"/>
        <v>1</v>
      </c>
      <c r="Q2544">
        <f t="shared" si="277"/>
        <v>1</v>
      </c>
      <c r="R2544" t="b">
        <f t="shared" ca="1" si="278"/>
        <v>1</v>
      </c>
      <c r="T2544" t="b">
        <f t="shared" ca="1" si="27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82"/>
        <v>1</v>
      </c>
      <c r="AJ2544">
        <f t="shared" si="280"/>
        <v>1</v>
      </c>
      <c r="AK2544">
        <f t="shared" si="281"/>
        <v>1</v>
      </c>
    </row>
    <row r="2545" spans="1:37"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11760731.632950224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4900304.8470625933</v>
      </c>
      <c r="G2545" t="s">
        <v>719</v>
      </c>
      <c r="J2545" t="str">
        <f>IF(ISBLANK(I2545),"",
IFERROR(VLOOKUP(I2545,[1]StringTable!$1:$1048576,MATCH([1]StringTable!$B$1,[1]StringTable!$1:$1,0),0),
IFERROR(VLOOKUP(I2545,[1]InApkStringTable!$1:$1048576,MATCH([1]InApkStringTable!$B$1,[1]InApkStringTable!$1:$1,0),0),
"스트링없음")))</f>
        <v/>
      </c>
      <c r="L2545" t="b">
        <v>1</v>
      </c>
      <c r="N2545" t="str">
        <f>IF(ISBLANK(M2545),"",IF(ISERROR(VLOOKUP(M2545,MapTable!$A:$A,1,0)),"맵없음",""))</f>
        <v/>
      </c>
      <c r="O2545">
        <f t="shared" si="276"/>
        <v>1</v>
      </c>
      <c r="Q2545">
        <f t="shared" si="277"/>
        <v>1</v>
      </c>
      <c r="R2545" t="b">
        <f t="shared" ca="1" si="278"/>
        <v>1</v>
      </c>
      <c r="T2545" t="b">
        <f t="shared" ca="1" si="27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82"/>
        <v>1</v>
      </c>
      <c r="AJ2545">
        <f t="shared" si="280"/>
        <v>1</v>
      </c>
      <c r="AK2545">
        <f t="shared" si="281"/>
        <v>1</v>
      </c>
    </row>
    <row r="2546" spans="1:37"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11760731.632950224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4900304.8470625933</v>
      </c>
      <c r="G2546" t="s">
        <v>719</v>
      </c>
      <c r="J2546" t="str">
        <f>IF(ISBLANK(I2546),"",
IFERROR(VLOOKUP(I2546,[1]StringTable!$1:$1048576,MATCH([1]StringTable!$B$1,[1]StringTable!$1:$1,0),0),
IFERROR(VLOOKUP(I2546,[1]InApkStringTable!$1:$1048576,MATCH([1]InApkStringTable!$B$1,[1]InApkStringTable!$1:$1,0),0),
"스트링없음")))</f>
        <v/>
      </c>
      <c r="L2546" t="b">
        <v>1</v>
      </c>
      <c r="N2546" t="str">
        <f>IF(ISBLANK(M2546),"",IF(ISERROR(VLOOKUP(M2546,MapTable!$A:$A,1,0)),"맵없음",""))</f>
        <v/>
      </c>
      <c r="O2546">
        <f t="shared" si="276"/>
        <v>11</v>
      </c>
      <c r="Q2546">
        <f t="shared" si="277"/>
        <v>11</v>
      </c>
      <c r="R2546" t="b">
        <f t="shared" ca="1" si="278"/>
        <v>1</v>
      </c>
      <c r="T2546" t="b">
        <f t="shared" ca="1" si="27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82"/>
        <v>1</v>
      </c>
      <c r="AJ2546">
        <f t="shared" si="280"/>
        <v>1</v>
      </c>
      <c r="AK2546">
        <f t="shared" si="281"/>
        <v>1</v>
      </c>
    </row>
    <row r="2547" spans="1:37"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14112877.959540268</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4900304.8470625933</v>
      </c>
      <c r="G2547" t="s">
        <v>719</v>
      </c>
      <c r="J2547" t="str">
        <f>IF(ISBLANK(I2547),"",
IFERROR(VLOOKUP(I2547,[1]StringTable!$1:$1048576,MATCH([1]StringTable!$B$1,[1]StringTable!$1:$1,0),0),
IFERROR(VLOOKUP(I2547,[1]InApkStringTable!$1:$1048576,MATCH([1]InApkStringTable!$B$1,[1]InApkStringTable!$1:$1,0),0),
"스트링없음")))</f>
        <v/>
      </c>
      <c r="L2547" t="b">
        <v>1</v>
      </c>
      <c r="N2547" t="str">
        <f>IF(ISBLANK(M2547),"",IF(ISERROR(VLOOKUP(M2547,MapTable!$A:$A,1,0)),"맵없음",""))</f>
        <v/>
      </c>
      <c r="O2547">
        <f t="shared" si="276"/>
        <v>1</v>
      </c>
      <c r="Q2547">
        <f t="shared" si="277"/>
        <v>1</v>
      </c>
      <c r="R2547" t="b">
        <f t="shared" ca="1" si="278"/>
        <v>1</v>
      </c>
      <c r="T2547" t="b">
        <f t="shared" ca="1" si="27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82"/>
        <v>1</v>
      </c>
      <c r="AJ2547">
        <f t="shared" si="280"/>
        <v>1</v>
      </c>
      <c r="AK2547">
        <f t="shared" si="281"/>
        <v>1</v>
      </c>
    </row>
    <row r="2548" spans="1:37"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14112877.959540268</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4900304.8470625933</v>
      </c>
      <c r="G2548" t="s">
        <v>719</v>
      </c>
      <c r="J2548" t="str">
        <f>IF(ISBLANK(I2548),"",
IFERROR(VLOOKUP(I2548,[1]StringTable!$1:$1048576,MATCH([1]StringTable!$B$1,[1]StringTable!$1:$1,0),0),
IFERROR(VLOOKUP(I2548,[1]InApkStringTable!$1:$1048576,MATCH([1]InApkStringTable!$B$1,[1]InApkStringTable!$1:$1,0),0),
"스트링없음")))</f>
        <v/>
      </c>
      <c r="L2548" t="b">
        <v>1</v>
      </c>
      <c r="N2548" t="str">
        <f>IF(ISBLANK(M2548),"",IF(ISERROR(VLOOKUP(M2548,MapTable!$A:$A,1,0)),"맵없음",""))</f>
        <v/>
      </c>
      <c r="O2548">
        <f t="shared" si="276"/>
        <v>1</v>
      </c>
      <c r="Q2548">
        <f t="shared" si="277"/>
        <v>1</v>
      </c>
      <c r="R2548" t="b">
        <f t="shared" ca="1" si="278"/>
        <v>1</v>
      </c>
      <c r="T2548" t="b">
        <f t="shared" ca="1" si="27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82"/>
        <v>1</v>
      </c>
      <c r="AJ2548">
        <f t="shared" si="280"/>
        <v>1</v>
      </c>
      <c r="AK2548">
        <f t="shared" si="281"/>
        <v>1</v>
      </c>
    </row>
    <row r="2549" spans="1:37"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14112877.959540268</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4900304.8470625933</v>
      </c>
      <c r="G2549" t="s">
        <v>719</v>
      </c>
      <c r="J2549" t="str">
        <f>IF(ISBLANK(I2549),"",
IFERROR(VLOOKUP(I2549,[1]StringTable!$1:$1048576,MATCH([1]StringTable!$B$1,[1]StringTable!$1:$1,0),0),
IFERROR(VLOOKUP(I2549,[1]InApkStringTable!$1:$1048576,MATCH([1]InApkStringTable!$B$1,[1]InApkStringTable!$1:$1,0),0),
"스트링없음")))</f>
        <v/>
      </c>
      <c r="L2549" t="b">
        <v>1</v>
      </c>
      <c r="N2549" t="str">
        <f>IF(ISBLANK(M2549),"",IF(ISERROR(VLOOKUP(M2549,MapTable!$A:$A,1,0)),"맵없음",""))</f>
        <v/>
      </c>
      <c r="O2549">
        <f t="shared" ref="O2549:O2591" si="283">IF(B2549=0,0,
  IF(AND(L2549=FALSE,A2549&lt;&gt;0,MOD(A2549,7)=0),21,
  IF(MOD(B2549,10)=0,INT(B2549/10)-1+21,
  IF(MOD(B2549,10)=5,11,
  IF(MOD(B2549,10)=9,INT(B2549/10)+91,
  INT(B2549/10+1))))))</f>
        <v>1</v>
      </c>
      <c r="Q2549">
        <f t="shared" ref="Q2549:Q2591" si="284">IF(ISBLANK(P2549),O2549,P2549)</f>
        <v>1</v>
      </c>
      <c r="R2549" t="b">
        <f t="shared" ref="R2549:R2591" ca="1" si="285">IF(OR(B2549=0,OFFSET(B2549,1,0)=0),FALSE,
IF(AND(L2549,B2549&lt;OFFSET(B2549,1,0)),TRUE,
IF(AND(OFFSET(O2549,1,0)&gt;=21,OFFSET(O2549,1,0)&lt;=25),TRUE,FALSE)))</f>
        <v>1</v>
      </c>
      <c r="T2549" t="b">
        <f t="shared" ref="T2549:T2591" ca="1" si="286">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82"/>
        <v>1</v>
      </c>
      <c r="AJ2549">
        <f t="shared" ref="AJ2549:AJ2591" si="287">IF(B2549=0,0,
IF(MOD(B2549,10)=0,1,
IF(INT((B2549-1)/10)+1=1,1,
IF(INT((B2549-1)/10)+1=2,0.546666666,
IF(INT((B2549-1)/10)+1=3,0.395555555,
IF(INT((B2549-1)/10)+1=4,0.32,
IF(INT((B2549-1)/10)+1=5,0.27466666,
"이상")))))))</f>
        <v>1</v>
      </c>
      <c r="AK2549">
        <f t="shared" ref="AK2549:AK2591" si="288">IF(B2549=0,0,
IF(B2549=20,2,
IF(B2549=30,3,
IF(B2549=40,4,
1))))</f>
        <v>1</v>
      </c>
    </row>
    <row r="2550" spans="1:37"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14112877.959540268</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4900304.8470625933</v>
      </c>
      <c r="G2550" t="s">
        <v>719</v>
      </c>
      <c r="J2550" t="str">
        <f>IF(ISBLANK(I2550),"",
IFERROR(VLOOKUP(I2550,[1]StringTable!$1:$1048576,MATCH([1]StringTable!$B$1,[1]StringTable!$1:$1,0),0),
IFERROR(VLOOKUP(I2550,[1]InApkStringTable!$1:$1048576,MATCH([1]InApkStringTable!$B$1,[1]InApkStringTable!$1:$1,0),0),
"스트링없음")))</f>
        <v/>
      </c>
      <c r="L2550" t="b">
        <v>1</v>
      </c>
      <c r="N2550" t="str">
        <f>IF(ISBLANK(M2550),"",IF(ISERROR(VLOOKUP(M2550,MapTable!$A:$A,1,0)),"맵없음",""))</f>
        <v/>
      </c>
      <c r="O2550">
        <f t="shared" si="283"/>
        <v>91</v>
      </c>
      <c r="Q2550">
        <f t="shared" si="284"/>
        <v>91</v>
      </c>
      <c r="R2550" t="b">
        <f t="shared" ca="1" si="285"/>
        <v>1</v>
      </c>
      <c r="T2550" t="b">
        <f t="shared" ca="1" si="286"/>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289">IF(B2550=0,0,1/(INT((B2550-1)/10)+1))</f>
        <v>1</v>
      </c>
      <c r="AJ2550">
        <f t="shared" si="287"/>
        <v>1</v>
      </c>
      <c r="AK2550">
        <f t="shared" si="288"/>
        <v>1</v>
      </c>
    </row>
    <row r="2551" spans="1:37"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14112877.959540268</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4900304.8470625933</v>
      </c>
      <c r="G2551" t="s">
        <v>719</v>
      </c>
      <c r="J2551" t="str">
        <f>IF(ISBLANK(I2551),"",
IFERROR(VLOOKUP(I2551,[1]StringTable!$1:$1048576,MATCH([1]StringTable!$B$1,[1]StringTable!$1:$1,0),0),
IFERROR(VLOOKUP(I2551,[1]InApkStringTable!$1:$1048576,MATCH([1]InApkStringTable!$B$1,[1]InApkStringTable!$1:$1,0),0),
"스트링없음")))</f>
        <v/>
      </c>
      <c r="L2551" t="b">
        <v>1</v>
      </c>
      <c r="N2551" t="str">
        <f>IF(ISBLANK(M2551),"",IF(ISERROR(VLOOKUP(M2551,MapTable!$A:$A,1,0)),"맵없음",""))</f>
        <v/>
      </c>
      <c r="O2551">
        <f t="shared" si="283"/>
        <v>21</v>
      </c>
      <c r="Q2551">
        <f t="shared" si="284"/>
        <v>21</v>
      </c>
      <c r="R2551" t="b">
        <f t="shared" ca="1" si="285"/>
        <v>1</v>
      </c>
      <c r="T2551" t="b">
        <f t="shared" ca="1" si="286"/>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289"/>
        <v>1</v>
      </c>
      <c r="AJ2551">
        <f t="shared" si="287"/>
        <v>1</v>
      </c>
      <c r="AK2551">
        <f t="shared" si="288"/>
        <v>1</v>
      </c>
    </row>
    <row r="2552" spans="1:37"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14112877.959540268</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5267827.7105922876</v>
      </c>
      <c r="G2552" t="s">
        <v>719</v>
      </c>
      <c r="J2552" t="str">
        <f>IF(ISBLANK(I2552),"",
IFERROR(VLOOKUP(I2552,[1]StringTable!$1:$1048576,MATCH([1]StringTable!$B$1,[1]StringTable!$1:$1,0),0),
IFERROR(VLOOKUP(I2552,[1]InApkStringTable!$1:$1048576,MATCH([1]InApkStringTable!$B$1,[1]InApkStringTable!$1:$1,0),0),
"스트링없음")))</f>
        <v/>
      </c>
      <c r="L2552" t="b">
        <v>1</v>
      </c>
      <c r="N2552" t="str">
        <f>IF(ISBLANK(M2552),"",IF(ISERROR(VLOOKUP(M2552,MapTable!$A:$A,1,0)),"맵없음",""))</f>
        <v/>
      </c>
      <c r="O2552">
        <f t="shared" si="283"/>
        <v>2</v>
      </c>
      <c r="Q2552">
        <f t="shared" si="284"/>
        <v>2</v>
      </c>
      <c r="R2552" t="b">
        <f t="shared" ca="1" si="285"/>
        <v>1</v>
      </c>
      <c r="T2552" t="b">
        <f t="shared" ca="1" si="286"/>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289"/>
        <v>0.5</v>
      </c>
      <c r="AJ2552">
        <f t="shared" si="287"/>
        <v>0.54666666600000002</v>
      </c>
      <c r="AK2552">
        <f t="shared" si="288"/>
        <v>1</v>
      </c>
    </row>
    <row r="2553" spans="1:37"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14112877.959540268</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5267827.7105922876</v>
      </c>
      <c r="G2553" t="s">
        <v>719</v>
      </c>
      <c r="J2553" t="str">
        <f>IF(ISBLANK(I2553),"",
IFERROR(VLOOKUP(I2553,[1]StringTable!$1:$1048576,MATCH([1]StringTable!$B$1,[1]StringTable!$1:$1,0),0),
IFERROR(VLOOKUP(I2553,[1]InApkStringTable!$1:$1048576,MATCH([1]InApkStringTable!$B$1,[1]InApkStringTable!$1:$1,0),0),
"스트링없음")))</f>
        <v/>
      </c>
      <c r="L2553" t="b">
        <v>1</v>
      </c>
      <c r="N2553" t="str">
        <f>IF(ISBLANK(M2553),"",IF(ISERROR(VLOOKUP(M2553,MapTable!$A:$A,1,0)),"맵없음",""))</f>
        <v/>
      </c>
      <c r="O2553">
        <f t="shared" si="283"/>
        <v>2</v>
      </c>
      <c r="Q2553">
        <f t="shared" si="284"/>
        <v>2</v>
      </c>
      <c r="R2553" t="b">
        <f t="shared" ca="1" si="285"/>
        <v>1</v>
      </c>
      <c r="T2553" t="b">
        <f t="shared" ca="1" si="286"/>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289"/>
        <v>0.5</v>
      </c>
      <c r="AJ2553">
        <f t="shared" si="287"/>
        <v>0.54666666600000002</v>
      </c>
      <c r="AK2553">
        <f t="shared" si="288"/>
        <v>1</v>
      </c>
    </row>
    <row r="2554" spans="1:37"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14112877.959540268</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5267827.7105922876</v>
      </c>
      <c r="G2554" t="s">
        <v>719</v>
      </c>
      <c r="J2554" t="str">
        <f>IF(ISBLANK(I2554),"",
IFERROR(VLOOKUP(I2554,[1]StringTable!$1:$1048576,MATCH([1]StringTable!$B$1,[1]StringTable!$1:$1,0),0),
IFERROR(VLOOKUP(I2554,[1]InApkStringTable!$1:$1048576,MATCH([1]InApkStringTable!$B$1,[1]InApkStringTable!$1:$1,0),0),
"스트링없음")))</f>
        <v/>
      </c>
      <c r="L2554" t="b">
        <v>1</v>
      </c>
      <c r="N2554" t="str">
        <f>IF(ISBLANK(M2554),"",IF(ISERROR(VLOOKUP(M2554,MapTable!$A:$A,1,0)),"맵없음",""))</f>
        <v/>
      </c>
      <c r="O2554">
        <f t="shared" si="283"/>
        <v>2</v>
      </c>
      <c r="Q2554">
        <f t="shared" si="284"/>
        <v>2</v>
      </c>
      <c r="R2554" t="b">
        <f t="shared" ca="1" si="285"/>
        <v>1</v>
      </c>
      <c r="T2554" t="b">
        <f t="shared" ca="1" si="286"/>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289"/>
        <v>0.5</v>
      </c>
      <c r="AJ2554">
        <f t="shared" si="287"/>
        <v>0.54666666600000002</v>
      </c>
      <c r="AK2554">
        <f t="shared" si="288"/>
        <v>1</v>
      </c>
    </row>
    <row r="2555" spans="1:37"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14112877.959540268</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5267827.7105922876</v>
      </c>
      <c r="G2555" t="s">
        <v>719</v>
      </c>
      <c r="J2555" t="str">
        <f>IF(ISBLANK(I2555),"",
IFERROR(VLOOKUP(I2555,[1]StringTable!$1:$1048576,MATCH([1]StringTable!$B$1,[1]StringTable!$1:$1,0),0),
IFERROR(VLOOKUP(I2555,[1]InApkStringTable!$1:$1048576,MATCH([1]InApkStringTable!$B$1,[1]InApkStringTable!$1:$1,0),0),
"스트링없음")))</f>
        <v/>
      </c>
      <c r="L2555" t="b">
        <v>1</v>
      </c>
      <c r="N2555" t="str">
        <f>IF(ISBLANK(M2555),"",IF(ISERROR(VLOOKUP(M2555,MapTable!$A:$A,1,0)),"맵없음",""))</f>
        <v/>
      </c>
      <c r="O2555">
        <f t="shared" si="283"/>
        <v>2</v>
      </c>
      <c r="Q2555">
        <f t="shared" si="284"/>
        <v>2</v>
      </c>
      <c r="R2555" t="b">
        <f t="shared" ca="1" si="285"/>
        <v>1</v>
      </c>
      <c r="T2555" t="b">
        <f t="shared" ca="1" si="286"/>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289"/>
        <v>0.5</v>
      </c>
      <c r="AJ2555">
        <f t="shared" si="287"/>
        <v>0.54666666600000002</v>
      </c>
      <c r="AK2555">
        <f t="shared" si="288"/>
        <v>1</v>
      </c>
    </row>
    <row r="2556" spans="1:37"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14112877.959540268</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5267827.7105922876</v>
      </c>
      <c r="G2556" t="s">
        <v>719</v>
      </c>
      <c r="J2556" t="str">
        <f>IF(ISBLANK(I2556),"",
IFERROR(VLOOKUP(I2556,[1]StringTable!$1:$1048576,MATCH([1]StringTable!$B$1,[1]StringTable!$1:$1,0),0),
IFERROR(VLOOKUP(I2556,[1]InApkStringTable!$1:$1048576,MATCH([1]InApkStringTable!$B$1,[1]InApkStringTable!$1:$1,0),0),
"스트링없음")))</f>
        <v/>
      </c>
      <c r="L2556" t="b">
        <v>1</v>
      </c>
      <c r="N2556" t="str">
        <f>IF(ISBLANK(M2556),"",IF(ISERROR(VLOOKUP(M2556,MapTable!$A:$A,1,0)),"맵없음",""))</f>
        <v/>
      </c>
      <c r="O2556">
        <f t="shared" si="283"/>
        <v>11</v>
      </c>
      <c r="Q2556">
        <f t="shared" si="284"/>
        <v>11</v>
      </c>
      <c r="R2556" t="b">
        <f t="shared" ca="1" si="285"/>
        <v>1</v>
      </c>
      <c r="T2556" t="b">
        <f t="shared" ca="1" si="286"/>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289"/>
        <v>0.5</v>
      </c>
      <c r="AJ2556">
        <f t="shared" si="287"/>
        <v>0.54666666600000002</v>
      </c>
      <c r="AK2556">
        <f t="shared" si="288"/>
        <v>1</v>
      </c>
    </row>
    <row r="2557" spans="1:37"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16465024.286130313</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5267827.7105922876</v>
      </c>
      <c r="G2557" t="s">
        <v>719</v>
      </c>
      <c r="J2557" t="str">
        <f>IF(ISBLANK(I2557),"",
IFERROR(VLOOKUP(I2557,[1]StringTable!$1:$1048576,MATCH([1]StringTable!$B$1,[1]StringTable!$1:$1,0),0),
IFERROR(VLOOKUP(I2557,[1]InApkStringTable!$1:$1048576,MATCH([1]InApkStringTable!$B$1,[1]InApkStringTable!$1:$1,0),0),
"스트링없음")))</f>
        <v/>
      </c>
      <c r="L2557" t="b">
        <v>1</v>
      </c>
      <c r="N2557" t="str">
        <f>IF(ISBLANK(M2557),"",IF(ISERROR(VLOOKUP(M2557,MapTable!$A:$A,1,0)),"맵없음",""))</f>
        <v/>
      </c>
      <c r="O2557">
        <f t="shared" si="283"/>
        <v>2</v>
      </c>
      <c r="Q2557">
        <f t="shared" si="284"/>
        <v>2</v>
      </c>
      <c r="R2557" t="b">
        <f t="shared" ca="1" si="285"/>
        <v>1</v>
      </c>
      <c r="T2557" t="b">
        <f t="shared" ca="1" si="286"/>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289"/>
        <v>0.5</v>
      </c>
      <c r="AJ2557">
        <f t="shared" si="287"/>
        <v>0.54666666600000002</v>
      </c>
      <c r="AK2557">
        <f t="shared" si="288"/>
        <v>1</v>
      </c>
    </row>
    <row r="2558" spans="1:37"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16465024.286130313</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5267827.7105922876</v>
      </c>
      <c r="G2558" t="s">
        <v>719</v>
      </c>
      <c r="J2558" t="str">
        <f>IF(ISBLANK(I2558),"",
IFERROR(VLOOKUP(I2558,[1]StringTable!$1:$1048576,MATCH([1]StringTable!$B$1,[1]StringTable!$1:$1,0),0),
IFERROR(VLOOKUP(I2558,[1]InApkStringTable!$1:$1048576,MATCH([1]InApkStringTable!$B$1,[1]InApkStringTable!$1:$1,0),0),
"스트링없음")))</f>
        <v/>
      </c>
      <c r="L2558" t="b">
        <v>1</v>
      </c>
      <c r="N2558" t="str">
        <f>IF(ISBLANK(M2558),"",IF(ISERROR(VLOOKUP(M2558,MapTable!$A:$A,1,0)),"맵없음",""))</f>
        <v/>
      </c>
      <c r="O2558">
        <f t="shared" si="283"/>
        <v>2</v>
      </c>
      <c r="Q2558">
        <f t="shared" si="284"/>
        <v>2</v>
      </c>
      <c r="R2558" t="b">
        <f t="shared" ca="1" si="285"/>
        <v>1</v>
      </c>
      <c r="T2558" t="b">
        <f t="shared" ca="1" si="286"/>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289"/>
        <v>0.5</v>
      </c>
      <c r="AJ2558">
        <f t="shared" si="287"/>
        <v>0.54666666600000002</v>
      </c>
      <c r="AK2558">
        <f t="shared" si="288"/>
        <v>1</v>
      </c>
    </row>
    <row r="2559" spans="1:37"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16465024.286130313</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5267827.7105922876</v>
      </c>
      <c r="G2559" t="s">
        <v>719</v>
      </c>
      <c r="J2559" t="str">
        <f>IF(ISBLANK(I2559),"",
IFERROR(VLOOKUP(I2559,[1]StringTable!$1:$1048576,MATCH([1]StringTable!$B$1,[1]StringTable!$1:$1,0),0),
IFERROR(VLOOKUP(I2559,[1]InApkStringTable!$1:$1048576,MATCH([1]InApkStringTable!$B$1,[1]InApkStringTable!$1:$1,0),0),
"스트링없음")))</f>
        <v/>
      </c>
      <c r="L2559" t="b">
        <v>1</v>
      </c>
      <c r="N2559" t="str">
        <f>IF(ISBLANK(M2559),"",IF(ISERROR(VLOOKUP(M2559,MapTable!$A:$A,1,0)),"맵없음",""))</f>
        <v/>
      </c>
      <c r="O2559">
        <f t="shared" si="283"/>
        <v>2</v>
      </c>
      <c r="Q2559">
        <f t="shared" si="284"/>
        <v>2</v>
      </c>
      <c r="R2559" t="b">
        <f t="shared" ca="1" si="285"/>
        <v>1</v>
      </c>
      <c r="T2559" t="b">
        <f t="shared" ca="1" si="286"/>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289"/>
        <v>0.5</v>
      </c>
      <c r="AJ2559">
        <f t="shared" si="287"/>
        <v>0.54666666600000002</v>
      </c>
      <c r="AK2559">
        <f t="shared" si="288"/>
        <v>1</v>
      </c>
    </row>
    <row r="2560" spans="1:37"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16465024.286130313</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5267827.7105922876</v>
      </c>
      <c r="G2560" t="s">
        <v>719</v>
      </c>
      <c r="J2560" t="str">
        <f>IF(ISBLANK(I2560),"",
IFERROR(VLOOKUP(I2560,[1]StringTable!$1:$1048576,MATCH([1]StringTable!$B$1,[1]StringTable!$1:$1,0),0),
IFERROR(VLOOKUP(I2560,[1]InApkStringTable!$1:$1048576,MATCH([1]InApkStringTable!$B$1,[1]InApkStringTable!$1:$1,0),0),
"스트링없음")))</f>
        <v/>
      </c>
      <c r="L2560" t="b">
        <v>1</v>
      </c>
      <c r="N2560" t="str">
        <f>IF(ISBLANK(M2560),"",IF(ISERROR(VLOOKUP(M2560,MapTable!$A:$A,1,0)),"맵없음",""))</f>
        <v/>
      </c>
      <c r="O2560">
        <f t="shared" si="283"/>
        <v>92</v>
      </c>
      <c r="Q2560">
        <f t="shared" si="284"/>
        <v>92</v>
      </c>
      <c r="R2560" t="b">
        <f t="shared" ca="1" si="285"/>
        <v>1</v>
      </c>
      <c r="T2560" t="b">
        <f t="shared" ca="1" si="286"/>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289"/>
        <v>0.5</v>
      </c>
      <c r="AJ2560">
        <f t="shared" si="287"/>
        <v>0.54666666600000002</v>
      </c>
      <c r="AK2560">
        <f t="shared" si="288"/>
        <v>1</v>
      </c>
    </row>
    <row r="2561" spans="1:37"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16465024.286130313</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5267827.7105922876</v>
      </c>
      <c r="G2561" t="s">
        <v>719</v>
      </c>
      <c r="J2561" t="str">
        <f>IF(ISBLANK(I2561),"",
IFERROR(VLOOKUP(I2561,[1]StringTable!$1:$1048576,MATCH([1]StringTable!$B$1,[1]StringTable!$1:$1,0),0),
IFERROR(VLOOKUP(I2561,[1]InApkStringTable!$1:$1048576,MATCH([1]InApkStringTable!$B$1,[1]InApkStringTable!$1:$1,0),0),
"스트링없음")))</f>
        <v/>
      </c>
      <c r="L2561" t="b">
        <v>1</v>
      </c>
      <c r="N2561" t="str">
        <f>IF(ISBLANK(M2561),"",IF(ISERROR(VLOOKUP(M2561,MapTable!$A:$A,1,0)),"맵없음",""))</f>
        <v/>
      </c>
      <c r="O2561">
        <f t="shared" si="283"/>
        <v>22</v>
      </c>
      <c r="Q2561">
        <f t="shared" si="284"/>
        <v>22</v>
      </c>
      <c r="R2561" t="b">
        <f t="shared" ca="1" si="285"/>
        <v>1</v>
      </c>
      <c r="T2561" t="b">
        <f t="shared" ca="1" si="286"/>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289"/>
        <v>0.5</v>
      </c>
      <c r="AJ2561">
        <f t="shared" si="287"/>
        <v>1</v>
      </c>
      <c r="AK2561">
        <f t="shared" si="288"/>
        <v>2</v>
      </c>
    </row>
    <row r="2562" spans="1:37"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16465024.286130313</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5635350.5741219819</v>
      </c>
      <c r="G2562" t="s">
        <v>719</v>
      </c>
      <c r="J2562" t="str">
        <f>IF(ISBLANK(I2562),"",
IFERROR(VLOOKUP(I2562,[1]StringTable!$1:$1048576,MATCH([1]StringTable!$B$1,[1]StringTable!$1:$1,0),0),
IFERROR(VLOOKUP(I2562,[1]InApkStringTable!$1:$1048576,MATCH([1]InApkStringTable!$B$1,[1]InApkStringTable!$1:$1,0),0),
"스트링없음")))</f>
        <v/>
      </c>
      <c r="L2562" t="b">
        <v>1</v>
      </c>
      <c r="N2562" t="str">
        <f>IF(ISBLANK(M2562),"",IF(ISERROR(VLOOKUP(M2562,MapTable!$A:$A,1,0)),"맵없음",""))</f>
        <v/>
      </c>
      <c r="O2562">
        <f t="shared" si="283"/>
        <v>3</v>
      </c>
      <c r="Q2562">
        <f t="shared" si="284"/>
        <v>3</v>
      </c>
      <c r="R2562" t="b">
        <f t="shared" ca="1" si="285"/>
        <v>1</v>
      </c>
      <c r="T2562" t="b">
        <f t="shared" ca="1" si="286"/>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289"/>
        <v>0.33333333333333331</v>
      </c>
      <c r="AJ2562">
        <f t="shared" si="287"/>
        <v>0.395555555</v>
      </c>
      <c r="AK2562">
        <f t="shared" si="288"/>
        <v>1</v>
      </c>
    </row>
    <row r="2563" spans="1:37"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16465024.286130313</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5635350.5741219819</v>
      </c>
      <c r="G2563" t="s">
        <v>719</v>
      </c>
      <c r="J2563" t="str">
        <f>IF(ISBLANK(I2563),"",
IFERROR(VLOOKUP(I2563,[1]StringTable!$1:$1048576,MATCH([1]StringTable!$B$1,[1]StringTable!$1:$1,0),0),
IFERROR(VLOOKUP(I2563,[1]InApkStringTable!$1:$1048576,MATCH([1]InApkStringTable!$B$1,[1]InApkStringTable!$1:$1,0),0),
"스트링없음")))</f>
        <v/>
      </c>
      <c r="L2563" t="b">
        <v>1</v>
      </c>
      <c r="N2563" t="str">
        <f>IF(ISBLANK(M2563),"",IF(ISERROR(VLOOKUP(M2563,MapTable!$A:$A,1,0)),"맵없음",""))</f>
        <v/>
      </c>
      <c r="O2563">
        <f t="shared" si="283"/>
        <v>3</v>
      </c>
      <c r="Q2563">
        <f t="shared" si="284"/>
        <v>3</v>
      </c>
      <c r="R2563" t="b">
        <f t="shared" ca="1" si="285"/>
        <v>1</v>
      </c>
      <c r="T2563" t="b">
        <f t="shared" ca="1" si="286"/>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289"/>
        <v>0.33333333333333331</v>
      </c>
      <c r="AJ2563">
        <f t="shared" si="287"/>
        <v>0.395555555</v>
      </c>
      <c r="AK2563">
        <f t="shared" si="288"/>
        <v>1</v>
      </c>
    </row>
    <row r="2564" spans="1:37"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16465024.286130313</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5635350.5741219819</v>
      </c>
      <c r="G2564" t="s">
        <v>719</v>
      </c>
      <c r="J2564" t="str">
        <f>IF(ISBLANK(I2564),"",
IFERROR(VLOOKUP(I2564,[1]StringTable!$1:$1048576,MATCH([1]StringTable!$B$1,[1]StringTable!$1:$1,0),0),
IFERROR(VLOOKUP(I2564,[1]InApkStringTable!$1:$1048576,MATCH([1]InApkStringTable!$B$1,[1]InApkStringTable!$1:$1,0),0),
"스트링없음")))</f>
        <v/>
      </c>
      <c r="L2564" t="b">
        <v>1</v>
      </c>
      <c r="N2564" t="str">
        <f>IF(ISBLANK(M2564),"",IF(ISERROR(VLOOKUP(M2564,MapTable!$A:$A,1,0)),"맵없음",""))</f>
        <v/>
      </c>
      <c r="O2564">
        <f t="shared" si="283"/>
        <v>3</v>
      </c>
      <c r="Q2564">
        <f t="shared" si="284"/>
        <v>3</v>
      </c>
      <c r="R2564" t="b">
        <f t="shared" ca="1" si="285"/>
        <v>1</v>
      </c>
      <c r="T2564" t="b">
        <f t="shared" ca="1" si="286"/>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289"/>
        <v>0.33333333333333331</v>
      </c>
      <c r="AJ2564">
        <f t="shared" si="287"/>
        <v>0.395555555</v>
      </c>
      <c r="AK2564">
        <f t="shared" si="288"/>
        <v>1</v>
      </c>
    </row>
    <row r="2565" spans="1:37"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16465024.286130313</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5635350.5741219819</v>
      </c>
      <c r="G2565" t="s">
        <v>719</v>
      </c>
      <c r="J2565" t="str">
        <f>IF(ISBLANK(I2565),"",
IFERROR(VLOOKUP(I2565,[1]StringTable!$1:$1048576,MATCH([1]StringTable!$B$1,[1]StringTable!$1:$1,0),0),
IFERROR(VLOOKUP(I2565,[1]InApkStringTable!$1:$1048576,MATCH([1]InApkStringTable!$B$1,[1]InApkStringTable!$1:$1,0),0),
"스트링없음")))</f>
        <v/>
      </c>
      <c r="L2565" t="b">
        <v>1</v>
      </c>
      <c r="N2565" t="str">
        <f>IF(ISBLANK(M2565),"",IF(ISERROR(VLOOKUP(M2565,MapTable!$A:$A,1,0)),"맵없음",""))</f>
        <v/>
      </c>
      <c r="O2565">
        <f t="shared" si="283"/>
        <v>3</v>
      </c>
      <c r="Q2565">
        <f t="shared" si="284"/>
        <v>3</v>
      </c>
      <c r="R2565" t="b">
        <f t="shared" ca="1" si="285"/>
        <v>1</v>
      </c>
      <c r="T2565" t="b">
        <f t="shared" ca="1" si="286"/>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289"/>
        <v>0.33333333333333331</v>
      </c>
      <c r="AJ2565">
        <f t="shared" si="287"/>
        <v>0.395555555</v>
      </c>
      <c r="AK2565">
        <f t="shared" si="288"/>
        <v>1</v>
      </c>
    </row>
    <row r="2566" spans="1:37"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16465024.286130313</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5635350.5741219819</v>
      </c>
      <c r="G2566" t="s">
        <v>719</v>
      </c>
      <c r="J2566" t="str">
        <f>IF(ISBLANK(I2566),"",
IFERROR(VLOOKUP(I2566,[1]StringTable!$1:$1048576,MATCH([1]StringTable!$B$1,[1]StringTable!$1:$1,0),0),
IFERROR(VLOOKUP(I2566,[1]InApkStringTable!$1:$1048576,MATCH([1]InApkStringTable!$B$1,[1]InApkStringTable!$1:$1,0),0),
"스트링없음")))</f>
        <v/>
      </c>
      <c r="L2566" t="b">
        <v>1</v>
      </c>
      <c r="N2566" t="str">
        <f>IF(ISBLANK(M2566),"",IF(ISERROR(VLOOKUP(M2566,MapTable!$A:$A,1,0)),"맵없음",""))</f>
        <v/>
      </c>
      <c r="O2566">
        <f t="shared" si="283"/>
        <v>11</v>
      </c>
      <c r="Q2566">
        <f t="shared" si="284"/>
        <v>11</v>
      </c>
      <c r="R2566" t="b">
        <f t="shared" ca="1" si="285"/>
        <v>1</v>
      </c>
      <c r="T2566" t="b">
        <f t="shared" ca="1" si="286"/>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289"/>
        <v>0.33333333333333331</v>
      </c>
      <c r="AJ2566">
        <f t="shared" si="287"/>
        <v>0.395555555</v>
      </c>
      <c r="AK2566">
        <f t="shared" si="288"/>
        <v>1</v>
      </c>
    </row>
    <row r="2567" spans="1:37"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18817170.612720359</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5635350.5741219819</v>
      </c>
      <c r="G2567" t="s">
        <v>719</v>
      </c>
      <c r="J2567" t="str">
        <f>IF(ISBLANK(I2567),"",
IFERROR(VLOOKUP(I2567,[1]StringTable!$1:$1048576,MATCH([1]StringTable!$B$1,[1]StringTable!$1:$1,0),0),
IFERROR(VLOOKUP(I2567,[1]InApkStringTable!$1:$1048576,MATCH([1]InApkStringTable!$B$1,[1]InApkStringTable!$1:$1,0),0),
"스트링없음")))</f>
        <v/>
      </c>
      <c r="L2567" t="b">
        <v>1</v>
      </c>
      <c r="N2567" t="str">
        <f>IF(ISBLANK(M2567),"",IF(ISERROR(VLOOKUP(M2567,MapTable!$A:$A,1,0)),"맵없음",""))</f>
        <v/>
      </c>
      <c r="O2567">
        <f t="shared" si="283"/>
        <v>3</v>
      </c>
      <c r="Q2567">
        <f t="shared" si="284"/>
        <v>3</v>
      </c>
      <c r="R2567" t="b">
        <f t="shared" ca="1" si="285"/>
        <v>1</v>
      </c>
      <c r="T2567" t="b">
        <f t="shared" ca="1" si="286"/>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289"/>
        <v>0.33333333333333331</v>
      </c>
      <c r="AJ2567">
        <f t="shared" si="287"/>
        <v>0.395555555</v>
      </c>
      <c r="AK2567">
        <f t="shared" si="288"/>
        <v>1</v>
      </c>
    </row>
    <row r="2568" spans="1:37"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18817170.612720359</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5635350.5741219819</v>
      </c>
      <c r="G2568" t="s">
        <v>719</v>
      </c>
      <c r="J2568" t="str">
        <f>IF(ISBLANK(I2568),"",
IFERROR(VLOOKUP(I2568,[1]StringTable!$1:$1048576,MATCH([1]StringTable!$B$1,[1]StringTable!$1:$1,0),0),
IFERROR(VLOOKUP(I2568,[1]InApkStringTable!$1:$1048576,MATCH([1]InApkStringTable!$B$1,[1]InApkStringTable!$1:$1,0),0),
"스트링없음")))</f>
        <v/>
      </c>
      <c r="L2568" t="b">
        <v>1</v>
      </c>
      <c r="N2568" t="str">
        <f>IF(ISBLANK(M2568),"",IF(ISERROR(VLOOKUP(M2568,MapTable!$A:$A,1,0)),"맵없음",""))</f>
        <v/>
      </c>
      <c r="O2568">
        <f t="shared" si="283"/>
        <v>3</v>
      </c>
      <c r="Q2568">
        <f t="shared" si="284"/>
        <v>3</v>
      </c>
      <c r="R2568" t="b">
        <f t="shared" ca="1" si="285"/>
        <v>1</v>
      </c>
      <c r="T2568" t="b">
        <f t="shared" ca="1" si="286"/>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289"/>
        <v>0.33333333333333331</v>
      </c>
      <c r="AJ2568">
        <f t="shared" si="287"/>
        <v>0.395555555</v>
      </c>
      <c r="AK2568">
        <f t="shared" si="288"/>
        <v>1</v>
      </c>
    </row>
    <row r="2569" spans="1:37"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18817170.612720359</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5635350.5741219819</v>
      </c>
      <c r="G2569" t="s">
        <v>719</v>
      </c>
      <c r="J2569" t="str">
        <f>IF(ISBLANK(I2569),"",
IFERROR(VLOOKUP(I2569,[1]StringTable!$1:$1048576,MATCH([1]StringTable!$B$1,[1]StringTable!$1:$1,0),0),
IFERROR(VLOOKUP(I2569,[1]InApkStringTable!$1:$1048576,MATCH([1]InApkStringTable!$B$1,[1]InApkStringTable!$1:$1,0),0),
"스트링없음")))</f>
        <v/>
      </c>
      <c r="L2569" t="b">
        <v>1</v>
      </c>
      <c r="N2569" t="str">
        <f>IF(ISBLANK(M2569),"",IF(ISERROR(VLOOKUP(M2569,MapTable!$A:$A,1,0)),"맵없음",""))</f>
        <v/>
      </c>
      <c r="O2569">
        <f t="shared" si="283"/>
        <v>3</v>
      </c>
      <c r="Q2569">
        <f t="shared" si="284"/>
        <v>3</v>
      </c>
      <c r="R2569" t="b">
        <f t="shared" ca="1" si="285"/>
        <v>1</v>
      </c>
      <c r="T2569" t="b">
        <f t="shared" ca="1" si="286"/>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289"/>
        <v>0.33333333333333331</v>
      </c>
      <c r="AJ2569">
        <f t="shared" si="287"/>
        <v>0.395555555</v>
      </c>
      <c r="AK2569">
        <f t="shared" si="288"/>
        <v>1</v>
      </c>
    </row>
    <row r="2570" spans="1:37"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18817170.612720359</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5635350.5741219819</v>
      </c>
      <c r="G2570" t="s">
        <v>719</v>
      </c>
      <c r="J2570" t="str">
        <f>IF(ISBLANK(I2570),"",
IFERROR(VLOOKUP(I2570,[1]StringTable!$1:$1048576,MATCH([1]StringTable!$B$1,[1]StringTable!$1:$1,0),0),
IFERROR(VLOOKUP(I2570,[1]InApkStringTable!$1:$1048576,MATCH([1]InApkStringTable!$B$1,[1]InApkStringTable!$1:$1,0),0),
"스트링없음")))</f>
        <v/>
      </c>
      <c r="L2570" t="b">
        <v>1</v>
      </c>
      <c r="N2570" t="str">
        <f>IF(ISBLANK(M2570),"",IF(ISERROR(VLOOKUP(M2570,MapTable!$A:$A,1,0)),"맵없음",""))</f>
        <v/>
      </c>
      <c r="O2570">
        <f t="shared" si="283"/>
        <v>93</v>
      </c>
      <c r="Q2570">
        <f t="shared" si="284"/>
        <v>93</v>
      </c>
      <c r="R2570" t="b">
        <f t="shared" ca="1" si="285"/>
        <v>1</v>
      </c>
      <c r="T2570" t="b">
        <f t="shared" ca="1" si="286"/>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289"/>
        <v>0.33333333333333331</v>
      </c>
      <c r="AJ2570">
        <f t="shared" si="287"/>
        <v>0.395555555</v>
      </c>
      <c r="AK2570">
        <f t="shared" si="288"/>
        <v>1</v>
      </c>
    </row>
    <row r="2571" spans="1:37"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18817170.612720359</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5635350.5741219819</v>
      </c>
      <c r="G2571" t="s">
        <v>719</v>
      </c>
      <c r="J2571" t="str">
        <f>IF(ISBLANK(I2571),"",
IFERROR(VLOOKUP(I2571,[1]StringTable!$1:$1048576,MATCH([1]StringTable!$B$1,[1]StringTable!$1:$1,0),0),
IFERROR(VLOOKUP(I2571,[1]InApkStringTable!$1:$1048576,MATCH([1]InApkStringTable!$B$1,[1]InApkStringTable!$1:$1,0),0),
"스트링없음")))</f>
        <v/>
      </c>
      <c r="L2571" t="b">
        <v>1</v>
      </c>
      <c r="N2571" t="str">
        <f>IF(ISBLANK(M2571),"",IF(ISERROR(VLOOKUP(M2571,MapTable!$A:$A,1,0)),"맵없음",""))</f>
        <v/>
      </c>
      <c r="O2571">
        <f t="shared" si="283"/>
        <v>23</v>
      </c>
      <c r="Q2571">
        <f t="shared" si="284"/>
        <v>23</v>
      </c>
      <c r="R2571" t="b">
        <f t="shared" ca="1" si="285"/>
        <v>1</v>
      </c>
      <c r="T2571" t="b">
        <f t="shared" ca="1" si="286"/>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289"/>
        <v>0.33333333333333331</v>
      </c>
      <c r="AJ2571">
        <f t="shared" si="287"/>
        <v>1</v>
      </c>
      <c r="AK2571">
        <f t="shared" si="288"/>
        <v>3</v>
      </c>
    </row>
    <row r="2572" spans="1:37"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18817170.612720359</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6002873.4376516771</v>
      </c>
      <c r="G2572" t="s">
        <v>719</v>
      </c>
      <c r="J2572" t="str">
        <f>IF(ISBLANK(I2572),"",
IFERROR(VLOOKUP(I2572,[1]StringTable!$1:$1048576,MATCH([1]StringTable!$B$1,[1]StringTable!$1:$1,0),0),
IFERROR(VLOOKUP(I2572,[1]InApkStringTable!$1:$1048576,MATCH([1]InApkStringTable!$B$1,[1]InApkStringTable!$1:$1,0),0),
"스트링없음")))</f>
        <v/>
      </c>
      <c r="L2572" t="b">
        <v>1</v>
      </c>
      <c r="N2572" t="str">
        <f>IF(ISBLANK(M2572),"",IF(ISERROR(VLOOKUP(M2572,MapTable!$A:$A,1,0)),"맵없음",""))</f>
        <v/>
      </c>
      <c r="O2572">
        <f t="shared" si="283"/>
        <v>4</v>
      </c>
      <c r="Q2572">
        <f t="shared" si="284"/>
        <v>4</v>
      </c>
      <c r="R2572" t="b">
        <f t="shared" ca="1" si="285"/>
        <v>1</v>
      </c>
      <c r="T2572" t="b">
        <f t="shared" ca="1" si="286"/>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289"/>
        <v>0.25</v>
      </c>
      <c r="AJ2572">
        <f t="shared" si="287"/>
        <v>0.32</v>
      </c>
      <c r="AK2572">
        <f t="shared" si="288"/>
        <v>1</v>
      </c>
    </row>
    <row r="2573" spans="1:37"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18817170.612720359</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6002873.4376516771</v>
      </c>
      <c r="G2573" t="s">
        <v>719</v>
      </c>
      <c r="J2573" t="str">
        <f>IF(ISBLANK(I2573),"",
IFERROR(VLOOKUP(I2573,[1]StringTable!$1:$1048576,MATCH([1]StringTable!$B$1,[1]StringTable!$1:$1,0),0),
IFERROR(VLOOKUP(I2573,[1]InApkStringTable!$1:$1048576,MATCH([1]InApkStringTable!$B$1,[1]InApkStringTable!$1:$1,0),0),
"스트링없음")))</f>
        <v/>
      </c>
      <c r="L2573" t="b">
        <v>1</v>
      </c>
      <c r="N2573" t="str">
        <f>IF(ISBLANK(M2573),"",IF(ISERROR(VLOOKUP(M2573,MapTable!$A:$A,1,0)),"맵없음",""))</f>
        <v/>
      </c>
      <c r="O2573">
        <f t="shared" si="283"/>
        <v>4</v>
      </c>
      <c r="Q2573">
        <f t="shared" si="284"/>
        <v>4</v>
      </c>
      <c r="R2573" t="b">
        <f t="shared" ca="1" si="285"/>
        <v>1</v>
      </c>
      <c r="T2573" t="b">
        <f t="shared" ca="1" si="286"/>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289"/>
        <v>0.25</v>
      </c>
      <c r="AJ2573">
        <f t="shared" si="287"/>
        <v>0.32</v>
      </c>
      <c r="AK2573">
        <f t="shared" si="288"/>
        <v>1</v>
      </c>
    </row>
    <row r="2574" spans="1:37"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18817170.612720359</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6002873.4376516771</v>
      </c>
      <c r="G2574" t="s">
        <v>719</v>
      </c>
      <c r="J2574" t="str">
        <f>IF(ISBLANK(I2574),"",
IFERROR(VLOOKUP(I2574,[1]StringTable!$1:$1048576,MATCH([1]StringTable!$B$1,[1]StringTable!$1:$1,0),0),
IFERROR(VLOOKUP(I2574,[1]InApkStringTable!$1:$1048576,MATCH([1]InApkStringTable!$B$1,[1]InApkStringTable!$1:$1,0),0),
"스트링없음")))</f>
        <v/>
      </c>
      <c r="L2574" t="b">
        <v>1</v>
      </c>
      <c r="N2574" t="str">
        <f>IF(ISBLANK(M2574),"",IF(ISERROR(VLOOKUP(M2574,MapTable!$A:$A,1,0)),"맵없음",""))</f>
        <v/>
      </c>
      <c r="O2574">
        <f t="shared" si="283"/>
        <v>4</v>
      </c>
      <c r="Q2574">
        <f t="shared" si="284"/>
        <v>4</v>
      </c>
      <c r="R2574" t="b">
        <f t="shared" ca="1" si="285"/>
        <v>1</v>
      </c>
      <c r="T2574" t="b">
        <f t="shared" ca="1" si="286"/>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289"/>
        <v>0.25</v>
      </c>
      <c r="AJ2574">
        <f t="shared" si="287"/>
        <v>0.32</v>
      </c>
      <c r="AK2574">
        <f t="shared" si="288"/>
        <v>1</v>
      </c>
    </row>
    <row r="2575" spans="1:37"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18817170.612720359</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6002873.4376516771</v>
      </c>
      <c r="G2575" t="s">
        <v>719</v>
      </c>
      <c r="J2575" t="str">
        <f>IF(ISBLANK(I2575),"",
IFERROR(VLOOKUP(I2575,[1]StringTable!$1:$1048576,MATCH([1]StringTable!$B$1,[1]StringTable!$1:$1,0),0),
IFERROR(VLOOKUP(I2575,[1]InApkStringTable!$1:$1048576,MATCH([1]InApkStringTable!$B$1,[1]InApkStringTable!$1:$1,0),0),
"스트링없음")))</f>
        <v/>
      </c>
      <c r="L2575" t="b">
        <v>1</v>
      </c>
      <c r="N2575" t="str">
        <f>IF(ISBLANK(M2575),"",IF(ISERROR(VLOOKUP(M2575,MapTable!$A:$A,1,0)),"맵없음",""))</f>
        <v/>
      </c>
      <c r="O2575">
        <f t="shared" si="283"/>
        <v>4</v>
      </c>
      <c r="Q2575">
        <f t="shared" si="284"/>
        <v>4</v>
      </c>
      <c r="R2575" t="b">
        <f t="shared" ca="1" si="285"/>
        <v>1</v>
      </c>
      <c r="T2575" t="b">
        <f t="shared" ca="1" si="286"/>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289"/>
        <v>0.25</v>
      </c>
      <c r="AJ2575">
        <f t="shared" si="287"/>
        <v>0.32</v>
      </c>
      <c r="AK2575">
        <f t="shared" si="288"/>
        <v>1</v>
      </c>
    </row>
    <row r="2576" spans="1:37"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18817170.612720359</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6002873.4376516771</v>
      </c>
      <c r="G2576" t="s">
        <v>719</v>
      </c>
      <c r="J2576" t="str">
        <f>IF(ISBLANK(I2576),"",
IFERROR(VLOOKUP(I2576,[1]StringTable!$1:$1048576,MATCH([1]StringTable!$B$1,[1]StringTable!$1:$1,0),0),
IFERROR(VLOOKUP(I2576,[1]InApkStringTable!$1:$1048576,MATCH([1]InApkStringTable!$B$1,[1]InApkStringTable!$1:$1,0),0),
"스트링없음")))</f>
        <v/>
      </c>
      <c r="L2576" t="b">
        <v>1</v>
      </c>
      <c r="N2576" t="str">
        <f>IF(ISBLANK(M2576),"",IF(ISERROR(VLOOKUP(M2576,MapTable!$A:$A,1,0)),"맵없음",""))</f>
        <v/>
      </c>
      <c r="O2576">
        <f t="shared" si="283"/>
        <v>11</v>
      </c>
      <c r="Q2576">
        <f t="shared" si="284"/>
        <v>11</v>
      </c>
      <c r="R2576" t="b">
        <f t="shared" ca="1" si="285"/>
        <v>1</v>
      </c>
      <c r="T2576" t="b">
        <f t="shared" ca="1" si="286"/>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289"/>
        <v>0.25</v>
      </c>
      <c r="AJ2576">
        <f t="shared" si="287"/>
        <v>0.32</v>
      </c>
      <c r="AK2576">
        <f t="shared" si="288"/>
        <v>1</v>
      </c>
    </row>
    <row r="2577" spans="1:37"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21169316.939310405</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6002873.4376516771</v>
      </c>
      <c r="G2577" t="s">
        <v>719</v>
      </c>
      <c r="J2577" t="str">
        <f>IF(ISBLANK(I2577),"",
IFERROR(VLOOKUP(I2577,[1]StringTable!$1:$1048576,MATCH([1]StringTable!$B$1,[1]StringTable!$1:$1,0),0),
IFERROR(VLOOKUP(I2577,[1]InApkStringTable!$1:$1048576,MATCH([1]InApkStringTable!$B$1,[1]InApkStringTable!$1:$1,0),0),
"스트링없음")))</f>
        <v/>
      </c>
      <c r="L2577" t="b">
        <v>1</v>
      </c>
      <c r="N2577" t="str">
        <f>IF(ISBLANK(M2577),"",IF(ISERROR(VLOOKUP(M2577,MapTable!$A:$A,1,0)),"맵없음",""))</f>
        <v/>
      </c>
      <c r="O2577">
        <f t="shared" si="283"/>
        <v>4</v>
      </c>
      <c r="Q2577">
        <f t="shared" si="284"/>
        <v>4</v>
      </c>
      <c r="R2577" t="b">
        <f t="shared" ca="1" si="285"/>
        <v>1</v>
      </c>
      <c r="T2577" t="b">
        <f t="shared" ca="1" si="286"/>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289"/>
        <v>0.25</v>
      </c>
      <c r="AJ2577">
        <f t="shared" si="287"/>
        <v>0.32</v>
      </c>
      <c r="AK2577">
        <f t="shared" si="288"/>
        <v>1</v>
      </c>
    </row>
    <row r="2578" spans="1:37"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21169316.939310405</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6002873.4376516771</v>
      </c>
      <c r="G2578" t="s">
        <v>719</v>
      </c>
      <c r="J2578" t="str">
        <f>IF(ISBLANK(I2578),"",
IFERROR(VLOOKUP(I2578,[1]StringTable!$1:$1048576,MATCH([1]StringTable!$B$1,[1]StringTable!$1:$1,0),0),
IFERROR(VLOOKUP(I2578,[1]InApkStringTable!$1:$1048576,MATCH([1]InApkStringTable!$B$1,[1]InApkStringTable!$1:$1,0),0),
"스트링없음")))</f>
        <v/>
      </c>
      <c r="L2578" t="b">
        <v>1</v>
      </c>
      <c r="N2578" t="str">
        <f>IF(ISBLANK(M2578),"",IF(ISERROR(VLOOKUP(M2578,MapTable!$A:$A,1,0)),"맵없음",""))</f>
        <v/>
      </c>
      <c r="O2578">
        <f t="shared" si="283"/>
        <v>4</v>
      </c>
      <c r="Q2578">
        <f t="shared" si="284"/>
        <v>4</v>
      </c>
      <c r="R2578" t="b">
        <f t="shared" ca="1" si="285"/>
        <v>1</v>
      </c>
      <c r="T2578" t="b">
        <f t="shared" ca="1" si="286"/>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289"/>
        <v>0.25</v>
      </c>
      <c r="AJ2578">
        <f t="shared" si="287"/>
        <v>0.32</v>
      </c>
      <c r="AK2578">
        <f t="shared" si="288"/>
        <v>1</v>
      </c>
    </row>
    <row r="2579" spans="1:37"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21169316.939310405</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6002873.4376516771</v>
      </c>
      <c r="G2579" t="s">
        <v>719</v>
      </c>
      <c r="J2579" t="str">
        <f>IF(ISBLANK(I2579),"",
IFERROR(VLOOKUP(I2579,[1]StringTable!$1:$1048576,MATCH([1]StringTable!$B$1,[1]StringTable!$1:$1,0),0),
IFERROR(VLOOKUP(I2579,[1]InApkStringTable!$1:$1048576,MATCH([1]InApkStringTable!$B$1,[1]InApkStringTable!$1:$1,0),0),
"스트링없음")))</f>
        <v/>
      </c>
      <c r="L2579" t="b">
        <v>1</v>
      </c>
      <c r="N2579" t="str">
        <f>IF(ISBLANK(M2579),"",IF(ISERROR(VLOOKUP(M2579,MapTable!$A:$A,1,0)),"맵없음",""))</f>
        <v/>
      </c>
      <c r="O2579">
        <f t="shared" si="283"/>
        <v>4</v>
      </c>
      <c r="Q2579">
        <f t="shared" si="284"/>
        <v>4</v>
      </c>
      <c r="R2579" t="b">
        <f t="shared" ca="1" si="285"/>
        <v>1</v>
      </c>
      <c r="T2579" t="b">
        <f t="shared" ca="1" si="286"/>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289"/>
        <v>0.25</v>
      </c>
      <c r="AJ2579">
        <f t="shared" si="287"/>
        <v>0.32</v>
      </c>
      <c r="AK2579">
        <f t="shared" si="288"/>
        <v>1</v>
      </c>
    </row>
    <row r="2580" spans="1:37"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21169316.939310405</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6002873.4376516771</v>
      </c>
      <c r="G2580" t="s">
        <v>719</v>
      </c>
      <c r="J2580" t="str">
        <f>IF(ISBLANK(I2580),"",
IFERROR(VLOOKUP(I2580,[1]StringTable!$1:$1048576,MATCH([1]StringTable!$B$1,[1]StringTable!$1:$1,0),0),
IFERROR(VLOOKUP(I2580,[1]InApkStringTable!$1:$1048576,MATCH([1]InApkStringTable!$B$1,[1]InApkStringTable!$1:$1,0),0),
"스트링없음")))</f>
        <v/>
      </c>
      <c r="L2580" t="b">
        <v>1</v>
      </c>
      <c r="N2580" t="str">
        <f>IF(ISBLANK(M2580),"",IF(ISERROR(VLOOKUP(M2580,MapTable!$A:$A,1,0)),"맵없음",""))</f>
        <v/>
      </c>
      <c r="O2580">
        <f t="shared" si="283"/>
        <v>94</v>
      </c>
      <c r="Q2580">
        <f t="shared" si="284"/>
        <v>94</v>
      </c>
      <c r="R2580" t="b">
        <f t="shared" ca="1" si="285"/>
        <v>1</v>
      </c>
      <c r="T2580" t="b">
        <f t="shared" ca="1" si="286"/>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289"/>
        <v>0.25</v>
      </c>
      <c r="AJ2580">
        <f t="shared" si="287"/>
        <v>0.32</v>
      </c>
      <c r="AK2580">
        <f t="shared" si="288"/>
        <v>1</v>
      </c>
    </row>
    <row r="2581" spans="1:37"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21169316.939310405</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6002873.4376516771</v>
      </c>
      <c r="G2581" t="s">
        <v>719</v>
      </c>
      <c r="J2581" t="str">
        <f>IF(ISBLANK(I2581),"",
IFERROR(VLOOKUP(I2581,[1]StringTable!$1:$1048576,MATCH([1]StringTable!$B$1,[1]StringTable!$1:$1,0),0),
IFERROR(VLOOKUP(I2581,[1]InApkStringTable!$1:$1048576,MATCH([1]InApkStringTable!$B$1,[1]InApkStringTable!$1:$1,0),0),
"스트링없음")))</f>
        <v/>
      </c>
      <c r="L2581" t="b">
        <v>1</v>
      </c>
      <c r="N2581" t="str">
        <f>IF(ISBLANK(M2581),"",IF(ISERROR(VLOOKUP(M2581,MapTable!$A:$A,1,0)),"맵없음",""))</f>
        <v/>
      </c>
      <c r="O2581">
        <f t="shared" si="283"/>
        <v>24</v>
      </c>
      <c r="Q2581">
        <f t="shared" si="284"/>
        <v>24</v>
      </c>
      <c r="R2581" t="b">
        <f t="shared" ca="1" si="285"/>
        <v>1</v>
      </c>
      <c r="T2581" t="b">
        <f t="shared" ca="1" si="286"/>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289"/>
        <v>0.25</v>
      </c>
      <c r="AJ2581">
        <f t="shared" si="287"/>
        <v>1</v>
      </c>
      <c r="AK2581">
        <f t="shared" si="288"/>
        <v>4</v>
      </c>
    </row>
    <row r="2582" spans="1:37"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21169316.939310405</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6370396.3011813713</v>
      </c>
      <c r="G2582" t="s">
        <v>719</v>
      </c>
      <c r="J2582" t="str">
        <f>IF(ISBLANK(I2582),"",
IFERROR(VLOOKUP(I2582,[1]StringTable!$1:$1048576,MATCH([1]StringTable!$B$1,[1]StringTable!$1:$1,0),0),
IFERROR(VLOOKUP(I2582,[1]InApkStringTable!$1:$1048576,MATCH([1]InApkStringTable!$B$1,[1]InApkStringTable!$1:$1,0),0),
"스트링없음")))</f>
        <v/>
      </c>
      <c r="L2582" t="b">
        <v>1</v>
      </c>
      <c r="N2582" t="str">
        <f>IF(ISBLANK(M2582),"",IF(ISERROR(VLOOKUP(M2582,MapTable!$A:$A,1,0)),"맵없음",""))</f>
        <v/>
      </c>
      <c r="O2582">
        <f t="shared" si="283"/>
        <v>5</v>
      </c>
      <c r="Q2582">
        <f t="shared" si="284"/>
        <v>5</v>
      </c>
      <c r="R2582" t="b">
        <f t="shared" ca="1" si="285"/>
        <v>1</v>
      </c>
      <c r="T2582" t="b">
        <f t="shared" ca="1" si="286"/>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289"/>
        <v>0.2</v>
      </c>
      <c r="AJ2582">
        <f t="shared" si="287"/>
        <v>0.27466666000000001</v>
      </c>
      <c r="AK2582">
        <f t="shared" si="288"/>
        <v>1</v>
      </c>
    </row>
    <row r="2583" spans="1:37"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21169316.939310405</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6370396.3011813713</v>
      </c>
      <c r="G2583" t="s">
        <v>719</v>
      </c>
      <c r="J2583" t="str">
        <f>IF(ISBLANK(I2583),"",
IFERROR(VLOOKUP(I2583,[1]StringTable!$1:$1048576,MATCH([1]StringTable!$B$1,[1]StringTable!$1:$1,0),0),
IFERROR(VLOOKUP(I2583,[1]InApkStringTable!$1:$1048576,MATCH([1]InApkStringTable!$B$1,[1]InApkStringTable!$1:$1,0),0),
"스트링없음")))</f>
        <v/>
      </c>
      <c r="L2583" t="b">
        <v>1</v>
      </c>
      <c r="N2583" t="str">
        <f>IF(ISBLANK(M2583),"",IF(ISERROR(VLOOKUP(M2583,MapTable!$A:$A,1,0)),"맵없음",""))</f>
        <v/>
      </c>
      <c r="O2583">
        <f t="shared" si="283"/>
        <v>5</v>
      </c>
      <c r="Q2583">
        <f t="shared" si="284"/>
        <v>5</v>
      </c>
      <c r="R2583" t="b">
        <f t="shared" ca="1" si="285"/>
        <v>1</v>
      </c>
      <c r="T2583" t="b">
        <f t="shared" ca="1" si="286"/>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289"/>
        <v>0.2</v>
      </c>
      <c r="AJ2583">
        <f t="shared" si="287"/>
        <v>0.27466666000000001</v>
      </c>
      <c r="AK2583">
        <f t="shared" si="288"/>
        <v>1</v>
      </c>
    </row>
    <row r="2584" spans="1:37"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21169316.939310405</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6370396.3011813713</v>
      </c>
      <c r="G2584" t="s">
        <v>719</v>
      </c>
      <c r="J2584" t="str">
        <f>IF(ISBLANK(I2584),"",
IFERROR(VLOOKUP(I2584,[1]StringTable!$1:$1048576,MATCH([1]StringTable!$B$1,[1]StringTable!$1:$1,0),0),
IFERROR(VLOOKUP(I2584,[1]InApkStringTable!$1:$1048576,MATCH([1]InApkStringTable!$B$1,[1]InApkStringTable!$1:$1,0),0),
"스트링없음")))</f>
        <v/>
      </c>
      <c r="L2584" t="b">
        <v>1</v>
      </c>
      <c r="N2584" t="str">
        <f>IF(ISBLANK(M2584),"",IF(ISERROR(VLOOKUP(M2584,MapTable!$A:$A,1,0)),"맵없음",""))</f>
        <v/>
      </c>
      <c r="O2584">
        <f t="shared" si="283"/>
        <v>5</v>
      </c>
      <c r="Q2584">
        <f t="shared" si="284"/>
        <v>5</v>
      </c>
      <c r="R2584" t="b">
        <f t="shared" ca="1" si="285"/>
        <v>1</v>
      </c>
      <c r="T2584" t="b">
        <f t="shared" ca="1" si="286"/>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289"/>
        <v>0.2</v>
      </c>
      <c r="AJ2584">
        <f t="shared" si="287"/>
        <v>0.27466666000000001</v>
      </c>
      <c r="AK2584">
        <f t="shared" si="288"/>
        <v>1</v>
      </c>
    </row>
    <row r="2585" spans="1:37"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21169316.939310405</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6370396.3011813713</v>
      </c>
      <c r="G2585" t="s">
        <v>719</v>
      </c>
      <c r="J2585" t="str">
        <f>IF(ISBLANK(I2585),"",
IFERROR(VLOOKUP(I2585,[1]StringTable!$1:$1048576,MATCH([1]StringTable!$B$1,[1]StringTable!$1:$1,0),0),
IFERROR(VLOOKUP(I2585,[1]InApkStringTable!$1:$1048576,MATCH([1]InApkStringTable!$B$1,[1]InApkStringTable!$1:$1,0),0),
"스트링없음")))</f>
        <v/>
      </c>
      <c r="L2585" t="b">
        <v>1</v>
      </c>
      <c r="N2585" t="str">
        <f>IF(ISBLANK(M2585),"",IF(ISERROR(VLOOKUP(M2585,MapTable!$A:$A,1,0)),"맵없음",""))</f>
        <v/>
      </c>
      <c r="O2585">
        <f t="shared" si="283"/>
        <v>5</v>
      </c>
      <c r="Q2585">
        <f t="shared" si="284"/>
        <v>5</v>
      </c>
      <c r="R2585" t="b">
        <f t="shared" ca="1" si="285"/>
        <v>1</v>
      </c>
      <c r="T2585" t="b">
        <f t="shared" ca="1" si="286"/>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289"/>
        <v>0.2</v>
      </c>
      <c r="AJ2585">
        <f t="shared" si="287"/>
        <v>0.27466666000000001</v>
      </c>
      <c r="AK2585">
        <f t="shared" si="288"/>
        <v>1</v>
      </c>
    </row>
    <row r="2586" spans="1:37"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21169316.939310405</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6370396.3011813713</v>
      </c>
      <c r="G2586" t="s">
        <v>719</v>
      </c>
      <c r="J2586" t="str">
        <f>IF(ISBLANK(I2586),"",
IFERROR(VLOOKUP(I2586,[1]StringTable!$1:$1048576,MATCH([1]StringTable!$B$1,[1]StringTable!$1:$1,0),0),
IFERROR(VLOOKUP(I2586,[1]InApkStringTable!$1:$1048576,MATCH([1]InApkStringTable!$B$1,[1]InApkStringTable!$1:$1,0),0),
"스트링없음")))</f>
        <v/>
      </c>
      <c r="L2586" t="b">
        <v>1</v>
      </c>
      <c r="N2586" t="str">
        <f>IF(ISBLANK(M2586),"",IF(ISERROR(VLOOKUP(M2586,MapTable!$A:$A,1,0)),"맵없음",""))</f>
        <v/>
      </c>
      <c r="O2586">
        <f t="shared" si="283"/>
        <v>11</v>
      </c>
      <c r="Q2586">
        <f t="shared" si="284"/>
        <v>11</v>
      </c>
      <c r="R2586" t="b">
        <f t="shared" ca="1" si="285"/>
        <v>1</v>
      </c>
      <c r="T2586" t="b">
        <f t="shared" ca="1" si="286"/>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289"/>
        <v>0.2</v>
      </c>
      <c r="AJ2586">
        <f t="shared" si="287"/>
        <v>0.27466666000000001</v>
      </c>
      <c r="AK2586">
        <f t="shared" si="288"/>
        <v>1</v>
      </c>
    </row>
    <row r="2587" spans="1:37"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23521463.265900448</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6370396.3011813713</v>
      </c>
      <c r="G2587" t="s">
        <v>719</v>
      </c>
      <c r="J2587" t="str">
        <f>IF(ISBLANK(I2587),"",
IFERROR(VLOOKUP(I2587,[1]StringTable!$1:$1048576,MATCH([1]StringTable!$B$1,[1]StringTable!$1:$1,0),0),
IFERROR(VLOOKUP(I2587,[1]InApkStringTable!$1:$1048576,MATCH([1]InApkStringTable!$B$1,[1]InApkStringTable!$1:$1,0),0),
"스트링없음")))</f>
        <v/>
      </c>
      <c r="L2587" t="b">
        <v>1</v>
      </c>
      <c r="N2587" t="str">
        <f>IF(ISBLANK(M2587),"",IF(ISERROR(VLOOKUP(M2587,MapTable!$A:$A,1,0)),"맵없음",""))</f>
        <v/>
      </c>
      <c r="O2587">
        <f t="shared" si="283"/>
        <v>5</v>
      </c>
      <c r="Q2587">
        <f t="shared" si="284"/>
        <v>5</v>
      </c>
      <c r="R2587" t="b">
        <f t="shared" ca="1" si="285"/>
        <v>1</v>
      </c>
      <c r="T2587" t="b">
        <f t="shared" ca="1" si="286"/>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289"/>
        <v>0.2</v>
      </c>
      <c r="AJ2587">
        <f t="shared" si="287"/>
        <v>0.27466666000000001</v>
      </c>
      <c r="AK2587">
        <f t="shared" si="288"/>
        <v>1</v>
      </c>
    </row>
    <row r="2588" spans="1:37"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23521463.265900448</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6370396.3011813713</v>
      </c>
      <c r="G2588" t="s">
        <v>719</v>
      </c>
      <c r="J2588" t="str">
        <f>IF(ISBLANK(I2588),"",
IFERROR(VLOOKUP(I2588,[1]StringTable!$1:$1048576,MATCH([1]StringTable!$B$1,[1]StringTable!$1:$1,0),0),
IFERROR(VLOOKUP(I2588,[1]InApkStringTable!$1:$1048576,MATCH([1]InApkStringTable!$B$1,[1]InApkStringTable!$1:$1,0),0),
"스트링없음")))</f>
        <v/>
      </c>
      <c r="L2588" t="b">
        <v>1</v>
      </c>
      <c r="N2588" t="str">
        <f>IF(ISBLANK(M2588),"",IF(ISERROR(VLOOKUP(M2588,MapTable!$A:$A,1,0)),"맵없음",""))</f>
        <v/>
      </c>
      <c r="O2588">
        <f t="shared" si="283"/>
        <v>5</v>
      </c>
      <c r="Q2588">
        <f t="shared" si="284"/>
        <v>5</v>
      </c>
      <c r="R2588" t="b">
        <f t="shared" ca="1" si="285"/>
        <v>1</v>
      </c>
      <c r="T2588" t="b">
        <f t="shared" ca="1" si="286"/>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289"/>
        <v>0.2</v>
      </c>
      <c r="AJ2588">
        <f t="shared" si="287"/>
        <v>0.27466666000000001</v>
      </c>
      <c r="AK2588">
        <f t="shared" si="288"/>
        <v>1</v>
      </c>
    </row>
    <row r="2589" spans="1:37"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23521463.265900448</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6370396.3011813713</v>
      </c>
      <c r="G2589" t="s">
        <v>719</v>
      </c>
      <c r="J2589" t="str">
        <f>IF(ISBLANK(I2589),"",
IFERROR(VLOOKUP(I2589,[1]StringTable!$1:$1048576,MATCH([1]StringTable!$B$1,[1]StringTable!$1:$1,0),0),
IFERROR(VLOOKUP(I2589,[1]InApkStringTable!$1:$1048576,MATCH([1]InApkStringTable!$B$1,[1]InApkStringTable!$1:$1,0),0),
"스트링없음")))</f>
        <v/>
      </c>
      <c r="L2589" t="b">
        <v>1</v>
      </c>
      <c r="N2589" t="str">
        <f>IF(ISBLANK(M2589),"",IF(ISERROR(VLOOKUP(M2589,MapTable!$A:$A,1,0)),"맵없음",""))</f>
        <v/>
      </c>
      <c r="O2589">
        <f t="shared" si="283"/>
        <v>5</v>
      </c>
      <c r="Q2589">
        <f t="shared" si="284"/>
        <v>5</v>
      </c>
      <c r="R2589" t="b">
        <f t="shared" ca="1" si="285"/>
        <v>1</v>
      </c>
      <c r="T2589" t="b">
        <f t="shared" ca="1" si="286"/>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289"/>
        <v>0.2</v>
      </c>
      <c r="AJ2589">
        <f t="shared" si="287"/>
        <v>0.27466666000000001</v>
      </c>
      <c r="AK2589">
        <f t="shared" si="288"/>
        <v>1</v>
      </c>
    </row>
    <row r="2590" spans="1:37"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23521463.265900448</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6370396.3011813713</v>
      </c>
      <c r="G2590" t="s">
        <v>719</v>
      </c>
      <c r="J2590" t="str">
        <f>IF(ISBLANK(I2590),"",
IFERROR(VLOOKUP(I2590,[1]StringTable!$1:$1048576,MATCH([1]StringTable!$B$1,[1]StringTable!$1:$1,0),0),
IFERROR(VLOOKUP(I2590,[1]InApkStringTable!$1:$1048576,MATCH([1]InApkStringTable!$B$1,[1]InApkStringTable!$1:$1,0),0),
"스트링없음")))</f>
        <v/>
      </c>
      <c r="L2590" t="b">
        <v>1</v>
      </c>
      <c r="N2590" t="str">
        <f>IF(ISBLANK(M2590),"",IF(ISERROR(VLOOKUP(M2590,MapTable!$A:$A,1,0)),"맵없음",""))</f>
        <v/>
      </c>
      <c r="O2590">
        <f t="shared" si="283"/>
        <v>95</v>
      </c>
      <c r="Q2590">
        <f t="shared" si="284"/>
        <v>95</v>
      </c>
      <c r="R2590" t="b">
        <f t="shared" ca="1" si="285"/>
        <v>1</v>
      </c>
      <c r="T2590" t="b">
        <f t="shared" ca="1" si="286"/>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289"/>
        <v>0.2</v>
      </c>
      <c r="AJ2590">
        <f t="shared" si="287"/>
        <v>0.27466666000000001</v>
      </c>
      <c r="AK2590">
        <f t="shared" si="288"/>
        <v>1</v>
      </c>
    </row>
    <row r="2591" spans="1:37"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30577902.245670583</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6370396.3011813713</v>
      </c>
      <c r="G2591" t="s">
        <v>719</v>
      </c>
      <c r="J2591" t="str">
        <f>IF(ISBLANK(I2591),"",
IFERROR(VLOOKUP(I2591,[1]StringTable!$1:$1048576,MATCH([1]StringTable!$B$1,[1]StringTable!$1:$1,0),0),
IFERROR(VLOOKUP(I2591,[1]InApkStringTable!$1:$1048576,MATCH([1]InApkStringTable!$B$1,[1]InApkStringTable!$1:$1,0),0),
"스트링없음")))</f>
        <v/>
      </c>
      <c r="L2591" t="b">
        <v>1</v>
      </c>
      <c r="N2591" t="str">
        <f>IF(ISBLANK(M2591),"",IF(ISERROR(VLOOKUP(M2591,MapTable!$A:$A,1,0)),"맵없음",""))</f>
        <v/>
      </c>
      <c r="O2591">
        <f t="shared" si="283"/>
        <v>25</v>
      </c>
      <c r="Q2591">
        <f t="shared" si="284"/>
        <v>25</v>
      </c>
      <c r="R2591" t="b">
        <f t="shared" ca="1" si="285"/>
        <v>0</v>
      </c>
      <c r="T2591" t="b">
        <f t="shared" ca="1" si="286"/>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289"/>
        <v>0.2</v>
      </c>
      <c r="AJ2591">
        <f t="shared" si="287"/>
        <v>1</v>
      </c>
      <c r="AK2591">
        <f t="shared" si="288"/>
        <v>1</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133</v>
      </c>
      <c r="G2" t="s">
        <v>141</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134</v>
      </c>
      <c r="G3" t="s">
        <v>141</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154</v>
      </c>
      <c r="G4" t="s">
        <v>156</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157</v>
      </c>
      <c r="G5" t="s">
        <v>156</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election activeCell="B8" sqref="B8"/>
    </sheetView>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1226</v>
      </c>
      <c r="C1" t="s">
        <v>90</v>
      </c>
      <c r="D1" t="s">
        <v>1227</v>
      </c>
      <c r="E1" t="s">
        <v>697</v>
      </c>
      <c r="F1" t="s">
        <v>91</v>
      </c>
    </row>
    <row r="2" spans="1:6" x14ac:dyDescent="0.3">
      <c r="A2" t="s">
        <v>1201</v>
      </c>
      <c r="B2" t="s">
        <v>1228</v>
      </c>
      <c r="C2" t="s">
        <v>92</v>
      </c>
      <c r="D2" t="s">
        <v>1229</v>
      </c>
      <c r="E2" t="s">
        <v>29</v>
      </c>
      <c r="F2" t="s">
        <v>30</v>
      </c>
    </row>
    <row r="3" spans="1:6" x14ac:dyDescent="0.3">
      <c r="A3" t="s">
        <v>1202</v>
      </c>
      <c r="B3" t="s">
        <v>1230</v>
      </c>
      <c r="C3" t="s">
        <v>1199</v>
      </c>
      <c r="D3" t="s">
        <v>1231</v>
      </c>
      <c r="E3" t="s">
        <v>38</v>
      </c>
      <c r="F3" t="s">
        <v>39</v>
      </c>
    </row>
    <row r="4" spans="1:6" x14ac:dyDescent="0.3">
      <c r="A4" t="s">
        <v>1203</v>
      </c>
      <c r="B4" t="s">
        <v>1232</v>
      </c>
      <c r="C4" t="s">
        <v>316</v>
      </c>
      <c r="D4" t="s">
        <v>1233</v>
      </c>
      <c r="E4" t="s">
        <v>290</v>
      </c>
      <c r="F4" t="s">
        <v>322</v>
      </c>
    </row>
    <row r="5" spans="1:6" x14ac:dyDescent="0.3">
      <c r="A5" t="s">
        <v>1204</v>
      </c>
      <c r="B5" t="s">
        <v>1234</v>
      </c>
      <c r="C5" t="s">
        <v>318</v>
      </c>
      <c r="D5" t="s">
        <v>1235</v>
      </c>
      <c r="E5" t="s">
        <v>1200</v>
      </c>
      <c r="F5" t="s">
        <v>324</v>
      </c>
    </row>
    <row r="6" spans="1:6" x14ac:dyDescent="0.3">
      <c r="A6" t="s">
        <v>1205</v>
      </c>
      <c r="B6" t="s">
        <v>1236</v>
      </c>
      <c r="C6" t="s">
        <v>320</v>
      </c>
      <c r="D6" t="s">
        <v>1237</v>
      </c>
      <c r="E6" t="s">
        <v>306</v>
      </c>
      <c r="F6" t="s">
        <v>326</v>
      </c>
    </row>
    <row r="7" spans="1:6" x14ac:dyDescent="0.3">
      <c r="A7" t="s">
        <v>1206</v>
      </c>
      <c r="B7" t="s">
        <v>1238</v>
      </c>
      <c r="C7" t="s">
        <v>573</v>
      </c>
      <c r="D7" t="s">
        <v>1239</v>
      </c>
      <c r="E7" t="s">
        <v>543</v>
      </c>
      <c r="F7" t="s">
        <v>583</v>
      </c>
    </row>
    <row r="8" spans="1:6" x14ac:dyDescent="0.3">
      <c r="A8" t="s">
        <v>1207</v>
      </c>
      <c r="B8" t="s">
        <v>1240</v>
      </c>
      <c r="C8" t="s">
        <v>575</v>
      </c>
      <c r="D8" t="s">
        <v>1241</v>
      </c>
      <c r="E8" t="s">
        <v>637</v>
      </c>
      <c r="F8" t="s">
        <v>585</v>
      </c>
    </row>
    <row r="9" spans="1:6" x14ac:dyDescent="0.3">
      <c r="A9" t="s">
        <v>1208</v>
      </c>
      <c r="B9" t="s">
        <v>1242</v>
      </c>
      <c r="C9" t="s">
        <v>577</v>
      </c>
      <c r="D9" t="s">
        <v>1243</v>
      </c>
      <c r="E9" t="s">
        <v>645</v>
      </c>
      <c r="F9" t="s">
        <v>587</v>
      </c>
    </row>
    <row r="10" spans="1:6" x14ac:dyDescent="0.3">
      <c r="A10" t="s">
        <v>1209</v>
      </c>
      <c r="B10" t="s">
        <v>1244</v>
      </c>
      <c r="C10" t="s">
        <v>579</v>
      </c>
      <c r="D10" t="s">
        <v>1245</v>
      </c>
      <c r="E10" t="s">
        <v>653</v>
      </c>
      <c r="F10" t="s">
        <v>589</v>
      </c>
    </row>
    <row r="11" spans="1:6" x14ac:dyDescent="0.3">
      <c r="A11" t="s">
        <v>1210</v>
      </c>
      <c r="B11" t="s">
        <v>1246</v>
      </c>
      <c r="C11" t="s">
        <v>581</v>
      </c>
      <c r="D11" t="s">
        <v>1247</v>
      </c>
      <c r="E11" t="s">
        <v>661</v>
      </c>
      <c r="F11" t="s">
        <v>591</v>
      </c>
    </row>
    <row r="12" spans="1:6" x14ac:dyDescent="0.3">
      <c r="A12" t="s">
        <v>1211</v>
      </c>
      <c r="B12" t="s">
        <v>1248</v>
      </c>
      <c r="C12" t="s">
        <v>804</v>
      </c>
      <c r="D12" t="s">
        <v>1249</v>
      </c>
      <c r="E12" t="s">
        <v>747</v>
      </c>
      <c r="F12" t="s">
        <v>93</v>
      </c>
    </row>
    <row r="13" spans="1:6" x14ac:dyDescent="0.3">
      <c r="A13" t="s">
        <v>1212</v>
      </c>
      <c r="B13" t="s">
        <v>1250</v>
      </c>
      <c r="C13" t="s">
        <v>805</v>
      </c>
      <c r="D13" t="s">
        <v>1251</v>
      </c>
      <c r="E13" t="s">
        <v>755</v>
      </c>
      <c r="F13" t="s">
        <v>800</v>
      </c>
    </row>
    <row r="14" spans="1:6" x14ac:dyDescent="0.3">
      <c r="A14" t="s">
        <v>1213</v>
      </c>
      <c r="B14" t="s">
        <v>1252</v>
      </c>
      <c r="C14" t="s">
        <v>806</v>
      </c>
      <c r="D14" t="s">
        <v>1253</v>
      </c>
      <c r="E14" t="s">
        <v>763</v>
      </c>
      <c r="F14" t="s">
        <v>801</v>
      </c>
    </row>
    <row r="15" spans="1:6" x14ac:dyDescent="0.3">
      <c r="A15" t="s">
        <v>1214</v>
      </c>
      <c r="B15" t="s">
        <v>1254</v>
      </c>
      <c r="C15" t="s">
        <v>807</v>
      </c>
      <c r="D15" t="s">
        <v>1255</v>
      </c>
      <c r="E15" t="s">
        <v>771</v>
      </c>
      <c r="F15" t="s">
        <v>802</v>
      </c>
    </row>
    <row r="16" spans="1:6" x14ac:dyDescent="0.3">
      <c r="A16" t="s">
        <v>1215</v>
      </c>
      <c r="B16" t="s">
        <v>1256</v>
      </c>
      <c r="C16" t="s">
        <v>808</v>
      </c>
      <c r="D16" t="s">
        <v>1257</v>
      </c>
      <c r="E16" t="s">
        <v>779</v>
      </c>
      <c r="F16" t="s">
        <v>803</v>
      </c>
    </row>
    <row r="17" spans="1:6" x14ac:dyDescent="0.3">
      <c r="A17" t="s">
        <v>1216</v>
      </c>
      <c r="B17" t="s">
        <v>1258</v>
      </c>
      <c r="C17" t="s">
        <v>991</v>
      </c>
      <c r="D17" t="s">
        <v>1259</v>
      </c>
      <c r="E17" t="s">
        <v>946</v>
      </c>
      <c r="F17" t="s">
        <v>986</v>
      </c>
    </row>
    <row r="18" spans="1:6" x14ac:dyDescent="0.3">
      <c r="A18" t="s">
        <v>1217</v>
      </c>
      <c r="B18" t="s">
        <v>1260</v>
      </c>
      <c r="C18" t="s">
        <v>992</v>
      </c>
      <c r="D18" t="s">
        <v>1261</v>
      </c>
      <c r="E18" t="s">
        <v>954</v>
      </c>
      <c r="F18" t="s">
        <v>987</v>
      </c>
    </row>
    <row r="19" spans="1:6" x14ac:dyDescent="0.3">
      <c r="A19" t="s">
        <v>1218</v>
      </c>
      <c r="B19" t="s">
        <v>1262</v>
      </c>
      <c r="C19" t="s">
        <v>993</v>
      </c>
      <c r="D19" t="s">
        <v>1263</v>
      </c>
      <c r="E19" t="s">
        <v>962</v>
      </c>
      <c r="F19" t="s">
        <v>988</v>
      </c>
    </row>
    <row r="20" spans="1:6" x14ac:dyDescent="0.3">
      <c r="A20" t="s">
        <v>1219</v>
      </c>
      <c r="B20" t="s">
        <v>1264</v>
      </c>
      <c r="C20" t="s">
        <v>994</v>
      </c>
      <c r="D20" t="s">
        <v>1265</v>
      </c>
      <c r="E20" t="s">
        <v>970</v>
      </c>
      <c r="F20" t="s">
        <v>989</v>
      </c>
    </row>
    <row r="21" spans="1:6" x14ac:dyDescent="0.3">
      <c r="A21" t="s">
        <v>1220</v>
      </c>
      <c r="B21" t="s">
        <v>1266</v>
      </c>
      <c r="C21" t="s">
        <v>995</v>
      </c>
      <c r="D21" t="s">
        <v>1267</v>
      </c>
      <c r="E21" t="s">
        <v>978</v>
      </c>
      <c r="F21" t="s">
        <v>990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 activePane="bottomRight" state="frozen"/>
      <selection pane="topRight" activeCell="B1" sqref="B1"/>
      <selection pane="bottomLeft" activeCell="A2" sqref="A2"/>
      <selection pane="bottomRight" activeCell="C7" sqref="C7"/>
    </sheetView>
    <sheetView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6" si="0">COUNTIF(C:C,R2)</f>
        <v>21</v>
      </c>
      <c r="U2" t="s">
        <v>65</v>
      </c>
      <c r="V2">
        <f>COUNTIF(D:D,U2)</f>
        <v>225</v>
      </c>
      <c r="X2" t="s">
        <v>337</v>
      </c>
      <c r="Y2">
        <f t="shared" ref="Y2:Y65" si="1">COUNTIF(E:E,X2)</f>
        <v>19</v>
      </c>
      <c r="AA2" t="s">
        <v>74</v>
      </c>
      <c r="AB2">
        <f t="shared" ref="AB2:AB33" si="2">COUNTIF(F:F,AA2)</f>
        <v>4</v>
      </c>
      <c r="AD2" t="s">
        <v>1166</v>
      </c>
      <c r="AE2">
        <f t="shared" ref="AE2:AE25" si="3">COUNTIF(J:J,AD2)</f>
        <v>218</v>
      </c>
    </row>
    <row r="3" spans="1:31"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1164</v>
      </c>
      <c r="V3">
        <f>COUNTIF(D:D,U3)</f>
        <v>12</v>
      </c>
      <c r="X3" t="s">
        <v>66</v>
      </c>
      <c r="Y3">
        <f t="shared" si="1"/>
        <v>1</v>
      </c>
      <c r="AA3" t="s">
        <v>599</v>
      </c>
      <c r="AB3">
        <f t="shared" si="2"/>
        <v>20</v>
      </c>
      <c r="AD3" t="s">
        <v>1000</v>
      </c>
      <c r="AE3">
        <f t="shared" si="3"/>
        <v>1</v>
      </c>
    </row>
    <row r="4" spans="1:31" x14ac:dyDescent="0.3">
      <c r="A4" t="s">
        <v>22</v>
      </c>
      <c r="B4">
        <f>COUNTIF(StageTable!M:M,A4)
+COUNTIF(StageTable!U:U,A4)
+COUNTIF(StageTable!W:W,A4)</f>
        <v>1</v>
      </c>
      <c r="C4" t="s">
        <v>64</v>
      </c>
      <c r="D4" t="s">
        <v>65</v>
      </c>
      <c r="E4" t="s">
        <v>355</v>
      </c>
      <c r="F4" t="s">
        <v>403</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336</v>
      </c>
      <c r="S4">
        <f t="shared" si="0"/>
        <v>19</v>
      </c>
      <c r="U4" t="s">
        <v>1165</v>
      </c>
      <c r="V4">
        <f>COUNTIF(D:D,U4)</f>
        <v>4</v>
      </c>
      <c r="X4" t="s">
        <v>355</v>
      </c>
      <c r="Y4">
        <f t="shared" si="1"/>
        <v>1</v>
      </c>
      <c r="AA4" t="s">
        <v>75</v>
      </c>
      <c r="AB4">
        <f t="shared" si="2"/>
        <v>1</v>
      </c>
      <c r="AD4" t="s">
        <v>1001</v>
      </c>
      <c r="AE4">
        <f t="shared" si="3"/>
        <v>1</v>
      </c>
    </row>
    <row r="5" spans="1:31" x14ac:dyDescent="0.3">
      <c r="A5" t="s">
        <v>23</v>
      </c>
      <c r="B5">
        <f>COUNTIF(StageTable!M:M,A5)
+COUNTIF(StageTable!U:U,A5)
+COUNTIF(StageTable!W:W,A5)</f>
        <v>1</v>
      </c>
      <c r="C5" t="s">
        <v>67</v>
      </c>
      <c r="D5" t="s">
        <v>65</v>
      </c>
      <c r="E5" t="s">
        <v>356</v>
      </c>
      <c r="F5" t="s">
        <v>404</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512</v>
      </c>
      <c r="S5">
        <f t="shared" si="0"/>
        <v>6</v>
      </c>
      <c r="X5" t="s">
        <v>356</v>
      </c>
      <c r="Y5">
        <f t="shared" si="1"/>
        <v>1</v>
      </c>
      <c r="AA5" t="s">
        <v>403</v>
      </c>
      <c r="AB5">
        <f t="shared" si="2"/>
        <v>1</v>
      </c>
      <c r="AD5" t="s">
        <v>1002</v>
      </c>
      <c r="AE5">
        <f t="shared" si="3"/>
        <v>1</v>
      </c>
    </row>
    <row r="6" spans="1:31" x14ac:dyDescent="0.3">
      <c r="A6" t="s">
        <v>24</v>
      </c>
      <c r="B6">
        <f>COUNTIF(StageTable!M:M,A6)
+COUNTIF(StageTable!U:U,A6)
+COUNTIF(StageTable!W:W,A6)</f>
        <v>1056</v>
      </c>
      <c r="C6" t="s">
        <v>68</v>
      </c>
      <c r="D6" t="s">
        <v>65</v>
      </c>
      <c r="E6" t="s">
        <v>357</v>
      </c>
      <c r="F6" t="s">
        <v>405</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513</v>
      </c>
      <c r="S6">
        <f t="shared" si="0"/>
        <v>11</v>
      </c>
      <c r="X6" t="s">
        <v>357</v>
      </c>
      <c r="Y6">
        <f t="shared" si="1"/>
        <v>1</v>
      </c>
      <c r="AA6" t="s">
        <v>404</v>
      </c>
      <c r="AB6">
        <f t="shared" si="2"/>
        <v>1</v>
      </c>
      <c r="AD6" t="s">
        <v>1003</v>
      </c>
      <c r="AE6">
        <f t="shared" si="3"/>
        <v>1</v>
      </c>
    </row>
    <row r="7" spans="1:31" x14ac:dyDescent="0.3">
      <c r="A7" t="s">
        <v>25</v>
      </c>
      <c r="B7">
        <f>COUNTIF(StageTable!M:M,A7)
+COUNTIF(StageTable!U:U,A7)
+COUNTIF(StageTable!W:W,A7)</f>
        <v>1</v>
      </c>
      <c r="C7" t="s">
        <v>69</v>
      </c>
      <c r="D7" t="s">
        <v>65</v>
      </c>
      <c r="E7" t="s">
        <v>358</v>
      </c>
      <c r="F7" t="s">
        <v>406</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511</v>
      </c>
      <c r="S7">
        <f t="shared" si="0"/>
        <v>8</v>
      </c>
      <c r="X7" t="s">
        <v>358</v>
      </c>
      <c r="Y7">
        <f t="shared" si="1"/>
        <v>1</v>
      </c>
      <c r="AA7" t="s">
        <v>405</v>
      </c>
      <c r="AB7">
        <f t="shared" si="2"/>
        <v>1</v>
      </c>
      <c r="AD7" t="s">
        <v>1004</v>
      </c>
      <c r="AE7">
        <f t="shared" si="3"/>
        <v>1</v>
      </c>
    </row>
    <row r="8" spans="1:31" x14ac:dyDescent="0.3">
      <c r="A8" t="s">
        <v>26</v>
      </c>
      <c r="B8">
        <f>COUNTIF(StageTable!M:M,A8)
+COUNTIF(StageTable!U:U,A8)
+COUNTIF(StageTable!W:W,A8)</f>
        <v>1</v>
      </c>
      <c r="C8" t="s">
        <v>68</v>
      </c>
      <c r="D8" t="s">
        <v>65</v>
      </c>
      <c r="E8" t="s">
        <v>359</v>
      </c>
      <c r="F8" t="s">
        <v>407</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514</v>
      </c>
      <c r="S8">
        <f t="shared" si="0"/>
        <v>13</v>
      </c>
      <c r="X8" t="s">
        <v>359</v>
      </c>
      <c r="Y8">
        <f t="shared" si="1"/>
        <v>1</v>
      </c>
      <c r="AA8" t="s">
        <v>406</v>
      </c>
      <c r="AB8">
        <f t="shared" si="2"/>
        <v>1</v>
      </c>
      <c r="AD8" t="s">
        <v>1005</v>
      </c>
      <c r="AE8">
        <f t="shared" si="3"/>
        <v>1</v>
      </c>
    </row>
    <row r="9" spans="1:31" x14ac:dyDescent="0.3">
      <c r="A9" t="s">
        <v>27</v>
      </c>
      <c r="B9">
        <f>COUNTIF(StageTable!M:M,A9)
+COUNTIF(StageTable!U:U,A9)
+COUNTIF(StageTable!W:W,A9)</f>
        <v>1</v>
      </c>
      <c r="C9" t="s">
        <v>64</v>
      </c>
      <c r="D9" t="s">
        <v>65</v>
      </c>
      <c r="E9" t="s">
        <v>360</v>
      </c>
      <c r="F9" t="s">
        <v>408</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515</v>
      </c>
      <c r="S9">
        <f t="shared" si="0"/>
        <v>11</v>
      </c>
      <c r="X9" t="s">
        <v>360</v>
      </c>
      <c r="Y9">
        <f t="shared" si="1"/>
        <v>1</v>
      </c>
      <c r="AA9" t="s">
        <v>407</v>
      </c>
      <c r="AB9">
        <f t="shared" si="2"/>
        <v>1</v>
      </c>
      <c r="AD9" t="s">
        <v>1006</v>
      </c>
      <c r="AE9">
        <f t="shared" si="3"/>
        <v>1</v>
      </c>
    </row>
    <row r="10" spans="1:31" x14ac:dyDescent="0.3">
      <c r="A10" t="s">
        <v>28</v>
      </c>
      <c r="B10">
        <f>COUNTIF(StageTable!M:M,A10)
+COUNTIF(StageTable!U:U,A10)
+COUNTIF(StageTable!W:W,A10)</f>
        <v>1</v>
      </c>
      <c r="C10" t="s">
        <v>67</v>
      </c>
      <c r="D10" t="s">
        <v>65</v>
      </c>
      <c r="E10" t="s">
        <v>361</v>
      </c>
      <c r="F10" t="s">
        <v>409</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516</v>
      </c>
      <c r="S10">
        <f t="shared" si="0"/>
        <v>12</v>
      </c>
      <c r="X10" t="s">
        <v>361</v>
      </c>
      <c r="Y10">
        <f t="shared" si="1"/>
        <v>1</v>
      </c>
      <c r="AA10" t="s">
        <v>408</v>
      </c>
      <c r="AB10">
        <f t="shared" si="2"/>
        <v>1</v>
      </c>
      <c r="AD10" t="s">
        <v>1007</v>
      </c>
      <c r="AE10">
        <f t="shared" si="3"/>
        <v>1</v>
      </c>
    </row>
    <row r="11" spans="1:31" x14ac:dyDescent="0.3">
      <c r="A11" t="s">
        <v>281</v>
      </c>
      <c r="B11">
        <f>COUNTIF(StageTable!M:M,A11)
+COUNTIF(StageTable!U:U,A11)
+COUNTIF(StageTable!W:W,A11)</f>
        <v>1</v>
      </c>
      <c r="C11" t="s">
        <v>282</v>
      </c>
      <c r="D11" t="s">
        <v>65</v>
      </c>
      <c r="E11" t="s">
        <v>362</v>
      </c>
      <c r="F11" t="s">
        <v>410</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809</v>
      </c>
      <c r="S11">
        <f t="shared" si="0"/>
        <v>17</v>
      </c>
      <c r="X11" t="s">
        <v>362</v>
      </c>
      <c r="Y11">
        <f t="shared" si="1"/>
        <v>1</v>
      </c>
      <c r="AA11" t="s">
        <v>409</v>
      </c>
      <c r="AB11">
        <f t="shared" si="2"/>
        <v>1</v>
      </c>
      <c r="AD11" t="s">
        <v>1008</v>
      </c>
      <c r="AE11">
        <f t="shared" si="3"/>
        <v>1</v>
      </c>
    </row>
    <row r="12" spans="1:31" x14ac:dyDescent="0.3">
      <c r="A12" t="s">
        <v>29</v>
      </c>
      <c r="B12">
        <f>COUNTIF(StageTable!M:M,A12)
+COUNTIF(StageTable!U:U,A12)
+COUNTIF(StageTable!W:W,A12)</f>
        <v>1</v>
      </c>
      <c r="C12" t="s">
        <v>68</v>
      </c>
      <c r="D12" t="s">
        <v>65</v>
      </c>
      <c r="E12" t="s">
        <v>363</v>
      </c>
      <c r="F12" t="s">
        <v>411</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916</v>
      </c>
      <c r="S12">
        <f t="shared" si="0"/>
        <v>27</v>
      </c>
      <c r="X12" t="s">
        <v>363</v>
      </c>
      <c r="Y12">
        <f t="shared" si="1"/>
        <v>1</v>
      </c>
      <c r="AA12" t="s">
        <v>410</v>
      </c>
      <c r="AB12">
        <f t="shared" si="2"/>
        <v>1</v>
      </c>
      <c r="AD12" t="s">
        <v>1009</v>
      </c>
      <c r="AE12">
        <f t="shared" si="3"/>
        <v>1</v>
      </c>
    </row>
    <row r="13" spans="1:31" x14ac:dyDescent="0.3">
      <c r="A13" t="s">
        <v>31</v>
      </c>
      <c r="B13">
        <f>COUNTIF(StageTable!M:M,A13)
+COUNTIF(StageTable!U:U,A13)
+COUNTIF(StageTable!W:W,A13)</f>
        <v>1</v>
      </c>
      <c r="C13" t="s">
        <v>64</v>
      </c>
      <c r="D13" t="s">
        <v>65</v>
      </c>
      <c r="E13" t="s">
        <v>364</v>
      </c>
      <c r="F13" t="s">
        <v>412</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915</v>
      </c>
      <c r="S13">
        <f t="shared" si="0"/>
        <v>17</v>
      </c>
      <c r="X13" t="s">
        <v>364</v>
      </c>
      <c r="Y13">
        <f t="shared" si="1"/>
        <v>1</v>
      </c>
      <c r="AA13" t="s">
        <v>411</v>
      </c>
      <c r="AB13">
        <f t="shared" si="2"/>
        <v>1</v>
      </c>
      <c r="AD13" t="s">
        <v>1089</v>
      </c>
      <c r="AE13">
        <f t="shared" si="3"/>
        <v>1</v>
      </c>
    </row>
    <row r="14" spans="1:31" x14ac:dyDescent="0.3">
      <c r="A14" t="s">
        <v>32</v>
      </c>
      <c r="B14">
        <f>COUNTIF(StageTable!M:M,A14)
+COUNTIF(StageTable!U:U,A14)
+COUNTIF(StageTable!W:W,A14)</f>
        <v>1</v>
      </c>
      <c r="C14" t="s">
        <v>67</v>
      </c>
      <c r="D14" t="s">
        <v>65</v>
      </c>
      <c r="E14" t="s">
        <v>365</v>
      </c>
      <c r="F14" t="s">
        <v>413</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983</v>
      </c>
      <c r="S14">
        <f t="shared" si="0"/>
        <v>20</v>
      </c>
      <c r="X14" t="s">
        <v>365</v>
      </c>
      <c r="Y14">
        <f t="shared" si="1"/>
        <v>1</v>
      </c>
      <c r="AA14" t="s">
        <v>412</v>
      </c>
      <c r="AB14">
        <f t="shared" si="2"/>
        <v>1</v>
      </c>
      <c r="AD14" t="s">
        <v>1091</v>
      </c>
      <c r="AE14">
        <f t="shared" si="3"/>
        <v>1</v>
      </c>
    </row>
    <row r="15" spans="1:31" x14ac:dyDescent="0.3">
      <c r="A15" t="s">
        <v>308</v>
      </c>
      <c r="B15">
        <f>COUNTIF(StageTable!M:M,A15)
+COUNTIF(StageTable!U:U,A15)
+COUNTIF(StageTable!W:W,A15)</f>
        <v>1</v>
      </c>
      <c r="C15" t="s">
        <v>68</v>
      </c>
      <c r="D15" t="s">
        <v>65</v>
      </c>
      <c r="E15" t="s">
        <v>366</v>
      </c>
      <c r="F15" t="s">
        <v>414</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984</v>
      </c>
      <c r="S15">
        <f t="shared" si="0"/>
        <v>21</v>
      </c>
      <c r="X15" t="s">
        <v>366</v>
      </c>
      <c r="Y15">
        <f t="shared" si="1"/>
        <v>1</v>
      </c>
      <c r="AA15" t="s">
        <v>413</v>
      </c>
      <c r="AB15">
        <f t="shared" si="2"/>
        <v>1</v>
      </c>
      <c r="AD15" t="s">
        <v>1092</v>
      </c>
      <c r="AE15">
        <f t="shared" si="3"/>
        <v>1</v>
      </c>
    </row>
    <row r="16" spans="1:31" x14ac:dyDescent="0.3">
      <c r="A16" t="s">
        <v>33</v>
      </c>
      <c r="B16">
        <f>COUNTIF(StageTable!M:M,A16)
+COUNTIF(StageTable!U:U,A16)
+COUNTIF(StageTable!W:W,A16)</f>
        <v>1</v>
      </c>
      <c r="C16" t="s">
        <v>64</v>
      </c>
      <c r="D16" t="s">
        <v>65</v>
      </c>
      <c r="E16" t="s">
        <v>367</v>
      </c>
      <c r="F16" t="s">
        <v>415</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985</v>
      </c>
      <c r="S16">
        <f t="shared" si="0"/>
        <v>20</v>
      </c>
      <c r="X16" t="s">
        <v>367</v>
      </c>
      <c r="Y16">
        <f t="shared" si="1"/>
        <v>1</v>
      </c>
      <c r="AA16" t="s">
        <v>414</v>
      </c>
      <c r="AB16">
        <f t="shared" si="2"/>
        <v>1</v>
      </c>
      <c r="AD16" t="s">
        <v>1093</v>
      </c>
      <c r="AE16">
        <f t="shared" si="3"/>
        <v>1</v>
      </c>
    </row>
    <row r="17" spans="1:31" x14ac:dyDescent="0.3">
      <c r="A17" t="s">
        <v>310</v>
      </c>
      <c r="B17">
        <f>COUNTIF(StageTable!M:M,A17)
+COUNTIF(StageTable!U:U,A17)
+COUNTIF(StageTable!W:W,A17)</f>
        <v>1</v>
      </c>
      <c r="C17" t="s">
        <v>68</v>
      </c>
      <c r="D17" t="s">
        <v>65</v>
      </c>
      <c r="E17" t="s">
        <v>368</v>
      </c>
      <c r="F17" t="s">
        <v>416</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368</v>
      </c>
      <c r="Y17">
        <f t="shared" si="1"/>
        <v>1</v>
      </c>
      <c r="AA17" t="s">
        <v>415</v>
      </c>
      <c r="AB17">
        <f t="shared" si="2"/>
        <v>1</v>
      </c>
      <c r="AD17" t="s">
        <v>1094</v>
      </c>
      <c r="AE17">
        <f t="shared" si="3"/>
        <v>1</v>
      </c>
    </row>
    <row r="18" spans="1:31" x14ac:dyDescent="0.3">
      <c r="A18" t="s">
        <v>34</v>
      </c>
      <c r="B18">
        <f>COUNTIF(StageTable!M:M,A18)
+COUNTIF(StageTable!U:U,A18)
+COUNTIF(StageTable!W:W,A18)</f>
        <v>1</v>
      </c>
      <c r="C18" t="s">
        <v>67</v>
      </c>
      <c r="D18" t="s">
        <v>65</v>
      </c>
      <c r="E18" t="s">
        <v>369</v>
      </c>
      <c r="F18" t="s">
        <v>417</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369</v>
      </c>
      <c r="Y18">
        <f t="shared" si="1"/>
        <v>1</v>
      </c>
      <c r="AA18" t="s">
        <v>416</v>
      </c>
      <c r="AB18">
        <f t="shared" si="2"/>
        <v>1</v>
      </c>
      <c r="AD18" t="s">
        <v>1095</v>
      </c>
      <c r="AE18">
        <f t="shared" si="3"/>
        <v>1</v>
      </c>
    </row>
    <row r="19" spans="1:31" x14ac:dyDescent="0.3">
      <c r="A19" t="s">
        <v>35</v>
      </c>
      <c r="B19">
        <f>COUNTIF(StageTable!M:M,A19)
+COUNTIF(StageTable!U:U,A19)
+COUNTIF(StageTable!W:W,A19)</f>
        <v>1</v>
      </c>
      <c r="C19" t="s">
        <v>64</v>
      </c>
      <c r="D19" t="s">
        <v>65</v>
      </c>
      <c r="E19" t="s">
        <v>370</v>
      </c>
      <c r="F19" t="s">
        <v>418</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370</v>
      </c>
      <c r="Y19">
        <f t="shared" si="1"/>
        <v>1</v>
      </c>
      <c r="AA19" t="s">
        <v>417</v>
      </c>
      <c r="AB19">
        <f t="shared" si="2"/>
        <v>1</v>
      </c>
      <c r="AD19" t="s">
        <v>1096</v>
      </c>
      <c r="AE19">
        <f t="shared" si="3"/>
        <v>1</v>
      </c>
    </row>
    <row r="20" spans="1:31" x14ac:dyDescent="0.3">
      <c r="A20" t="s">
        <v>36</v>
      </c>
      <c r="B20">
        <f>COUNTIF(StageTable!M:M,A20)
+COUNTIF(StageTable!U:U,A20)
+COUNTIF(StageTable!W:W,A20)</f>
        <v>1</v>
      </c>
      <c r="C20" t="s">
        <v>67</v>
      </c>
      <c r="D20" t="s">
        <v>65</v>
      </c>
      <c r="E20" t="s">
        <v>371</v>
      </c>
      <c r="F20" t="s">
        <v>419</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371</v>
      </c>
      <c r="Y20">
        <f t="shared" si="1"/>
        <v>2</v>
      </c>
      <c r="AA20" t="s">
        <v>418</v>
      </c>
      <c r="AB20">
        <f t="shared" si="2"/>
        <v>1</v>
      </c>
      <c r="AD20" t="s">
        <v>1098</v>
      </c>
      <c r="AE20">
        <f t="shared" si="3"/>
        <v>1</v>
      </c>
    </row>
    <row r="21" spans="1:31" x14ac:dyDescent="0.3">
      <c r="A21" t="s">
        <v>37</v>
      </c>
      <c r="B21">
        <f>COUNTIF(StageTable!M:M,A21)
+COUNTIF(StageTable!U:U,A21)
+COUNTIF(StageTable!W:W,A21)</f>
        <v>1</v>
      </c>
      <c r="C21" t="s">
        <v>64</v>
      </c>
      <c r="D21" t="s">
        <v>70</v>
      </c>
      <c r="E21" t="s">
        <v>372</v>
      </c>
      <c r="F21" t="s">
        <v>420</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372</v>
      </c>
      <c r="Y21">
        <f t="shared" si="1"/>
        <v>2</v>
      </c>
      <c r="AA21" t="s">
        <v>419</v>
      </c>
      <c r="AB21">
        <f t="shared" si="2"/>
        <v>1</v>
      </c>
      <c r="AD21" t="s">
        <v>1099</v>
      </c>
      <c r="AE21">
        <f t="shared" si="3"/>
        <v>1</v>
      </c>
    </row>
    <row r="22" spans="1:31" x14ac:dyDescent="0.3">
      <c r="A22" t="s">
        <v>38</v>
      </c>
      <c r="B22">
        <f>COUNTIF(StageTable!M:M,A22)
+COUNTIF(StageTable!U:U,A22)
+COUNTIF(StageTable!W:W,A22)</f>
        <v>1</v>
      </c>
      <c r="C22" t="s">
        <v>64</v>
      </c>
      <c r="D22" t="s">
        <v>70</v>
      </c>
      <c r="E22" t="s">
        <v>373</v>
      </c>
      <c r="F22" t="s">
        <v>421</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373</v>
      </c>
      <c r="Y22">
        <f t="shared" si="1"/>
        <v>1</v>
      </c>
      <c r="AA22" t="s">
        <v>420</v>
      </c>
      <c r="AB22">
        <f t="shared" si="2"/>
        <v>1</v>
      </c>
      <c r="AD22" t="s">
        <v>1100</v>
      </c>
      <c r="AE22">
        <f t="shared" si="3"/>
        <v>1</v>
      </c>
    </row>
    <row r="23" spans="1:31" x14ac:dyDescent="0.3">
      <c r="A23" t="s">
        <v>283</v>
      </c>
      <c r="B23">
        <f>COUNTIF(StageTable!M:M,A23)
+COUNTIF(StageTable!U:U,A23)
+COUNTIF(StageTable!W:W,A23)</f>
        <v>1</v>
      </c>
      <c r="C23" t="s">
        <v>68</v>
      </c>
      <c r="D23" t="s">
        <v>70</v>
      </c>
      <c r="E23" t="s">
        <v>374</v>
      </c>
      <c r="F23" t="s">
        <v>422</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374</v>
      </c>
      <c r="Y23">
        <f t="shared" si="1"/>
        <v>1</v>
      </c>
      <c r="AA23" t="s">
        <v>421</v>
      </c>
      <c r="AB23">
        <f t="shared" si="2"/>
        <v>1</v>
      </c>
      <c r="AD23" t="s">
        <v>1167</v>
      </c>
      <c r="AE23">
        <f t="shared" si="3"/>
        <v>1</v>
      </c>
    </row>
    <row r="24" spans="1:31" x14ac:dyDescent="0.3">
      <c r="A24" t="s">
        <v>284</v>
      </c>
      <c r="B24">
        <f>COUNTIF(StageTable!M:M,A24)
+COUNTIF(StageTable!U:U,A24)
+COUNTIF(StageTable!W:W,A24)</f>
        <v>1</v>
      </c>
      <c r="C24" t="s">
        <v>64</v>
      </c>
      <c r="D24" t="s">
        <v>70</v>
      </c>
      <c r="E24" t="s">
        <v>375</v>
      </c>
      <c r="F24" t="s">
        <v>423</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375</v>
      </c>
      <c r="Y24">
        <f t="shared" si="1"/>
        <v>1</v>
      </c>
      <c r="AA24" t="s">
        <v>422</v>
      </c>
      <c r="AB24">
        <f t="shared" si="2"/>
        <v>1</v>
      </c>
      <c r="AD24" t="s">
        <v>1168</v>
      </c>
      <c r="AE24">
        <f t="shared" si="3"/>
        <v>1</v>
      </c>
    </row>
    <row r="25" spans="1:31" x14ac:dyDescent="0.3">
      <c r="A25" t="s">
        <v>285</v>
      </c>
      <c r="B25">
        <f>COUNTIF(StageTable!M:M,A25)
+COUNTIF(StageTable!U:U,A25)
+COUNTIF(StageTable!W:W,A25)</f>
        <v>1</v>
      </c>
      <c r="C25" t="s">
        <v>67</v>
      </c>
      <c r="D25" t="s">
        <v>70</v>
      </c>
      <c r="E25" t="s">
        <v>376</v>
      </c>
      <c r="F25" t="s">
        <v>424</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376</v>
      </c>
      <c r="Y25">
        <f t="shared" si="1"/>
        <v>1</v>
      </c>
      <c r="AA25" t="s">
        <v>423</v>
      </c>
      <c r="AB25">
        <f t="shared" si="2"/>
        <v>1</v>
      </c>
      <c r="AD25" t="s">
        <v>1169</v>
      </c>
      <c r="AE25">
        <f t="shared" si="3"/>
        <v>1</v>
      </c>
    </row>
    <row r="26" spans="1:31" x14ac:dyDescent="0.3">
      <c r="A26" t="s">
        <v>312</v>
      </c>
      <c r="B26">
        <f>COUNTIF(StageTable!M:M,A26)
+COUNTIF(StageTable!U:U,A26)
+COUNTIF(StageTable!W:W,A26)</f>
        <v>1</v>
      </c>
      <c r="C26" t="s">
        <v>67</v>
      </c>
      <c r="D26" t="s">
        <v>70</v>
      </c>
      <c r="E26" t="s">
        <v>377</v>
      </c>
      <c r="F26" t="s">
        <v>424</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377</v>
      </c>
      <c r="Y26">
        <f t="shared" si="1"/>
        <v>1</v>
      </c>
      <c r="AA26" t="s">
        <v>424</v>
      </c>
      <c r="AB26">
        <f t="shared" si="2"/>
        <v>2</v>
      </c>
    </row>
    <row r="27" spans="1:31" x14ac:dyDescent="0.3">
      <c r="A27" t="s">
        <v>286</v>
      </c>
      <c r="B27">
        <f>COUNTIF(StageTable!M:M,A27)
+COUNTIF(StageTable!U:U,A27)
+COUNTIF(StageTable!W:W,A27)</f>
        <v>1</v>
      </c>
      <c r="C27" t="s">
        <v>68</v>
      </c>
      <c r="D27" t="s">
        <v>70</v>
      </c>
      <c r="E27" t="s">
        <v>378</v>
      </c>
      <c r="F27" t="s">
        <v>425</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378</v>
      </c>
      <c r="Y27">
        <f t="shared" si="1"/>
        <v>1</v>
      </c>
      <c r="AA27" t="s">
        <v>425</v>
      </c>
      <c r="AB27">
        <f t="shared" si="2"/>
        <v>1</v>
      </c>
    </row>
    <row r="28" spans="1:31" x14ac:dyDescent="0.3">
      <c r="A28" t="s">
        <v>287</v>
      </c>
      <c r="B28">
        <f>COUNTIF(StageTable!M:M,A28)
+COUNTIF(StageTable!U:U,A28)
+COUNTIF(StageTable!W:W,A28)</f>
        <v>1</v>
      </c>
      <c r="C28" t="s">
        <v>67</v>
      </c>
      <c r="D28" t="s">
        <v>70</v>
      </c>
      <c r="E28" t="s">
        <v>379</v>
      </c>
      <c r="F28" t="s">
        <v>426</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379</v>
      </c>
      <c r="Y28">
        <f t="shared" si="1"/>
        <v>1</v>
      </c>
      <c r="AA28" t="s">
        <v>426</v>
      </c>
      <c r="AB28">
        <f t="shared" si="2"/>
        <v>1</v>
      </c>
    </row>
    <row r="29" spans="1:31" x14ac:dyDescent="0.3">
      <c r="A29" t="s">
        <v>288</v>
      </c>
      <c r="B29">
        <f>COUNTIF(StageTable!M:M,A29)
+COUNTIF(StageTable!U:U,A29)
+COUNTIF(StageTable!W:W,A29)</f>
        <v>1</v>
      </c>
      <c r="C29" t="s">
        <v>68</v>
      </c>
      <c r="D29" t="s">
        <v>70</v>
      </c>
      <c r="E29" t="s">
        <v>380</v>
      </c>
      <c r="F29" t="s">
        <v>427</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380</v>
      </c>
      <c r="Y29">
        <f t="shared" si="1"/>
        <v>1</v>
      </c>
      <c r="AA29" t="s">
        <v>427</v>
      </c>
      <c r="AB29">
        <f t="shared" si="2"/>
        <v>1</v>
      </c>
    </row>
    <row r="30" spans="1:31" x14ac:dyDescent="0.3">
      <c r="A30" t="s">
        <v>289</v>
      </c>
      <c r="B30">
        <f>COUNTIF(StageTable!M:M,A30)
+COUNTIF(StageTable!U:U,A30)
+COUNTIF(StageTable!W:W,A30)</f>
        <v>1</v>
      </c>
      <c r="C30" t="s">
        <v>64</v>
      </c>
      <c r="D30" t="s">
        <v>70</v>
      </c>
      <c r="E30" t="s">
        <v>381</v>
      </c>
      <c r="F30" t="s">
        <v>428</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381</v>
      </c>
      <c r="Y30">
        <f t="shared" si="1"/>
        <v>1</v>
      </c>
      <c r="AA30" t="s">
        <v>428</v>
      </c>
      <c r="AB30">
        <f t="shared" si="2"/>
        <v>1</v>
      </c>
    </row>
    <row r="31" spans="1:31" x14ac:dyDescent="0.3">
      <c r="A31" t="s">
        <v>290</v>
      </c>
      <c r="B31">
        <f>COUNTIF(StageTable!M:M,A31)
+COUNTIF(StageTable!U:U,A31)
+COUNTIF(StageTable!W:W,A31)</f>
        <v>1</v>
      </c>
      <c r="C31" t="s">
        <v>67</v>
      </c>
      <c r="D31" t="s">
        <v>70</v>
      </c>
      <c r="E31" t="s">
        <v>382</v>
      </c>
      <c r="F31" t="s">
        <v>429</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382</v>
      </c>
      <c r="Y31">
        <f t="shared" si="1"/>
        <v>2</v>
      </c>
      <c r="AA31" t="s">
        <v>429</v>
      </c>
      <c r="AB31">
        <f t="shared" si="2"/>
        <v>1</v>
      </c>
    </row>
    <row r="32" spans="1:31" x14ac:dyDescent="0.3">
      <c r="A32" t="s">
        <v>291</v>
      </c>
      <c r="B32">
        <f>COUNTIF(StageTable!M:M,A32)
+COUNTIF(StageTable!U:U,A32)
+COUNTIF(StageTable!W:W,A32)</f>
        <v>1</v>
      </c>
      <c r="C32" t="s">
        <v>64</v>
      </c>
      <c r="D32" t="s">
        <v>70</v>
      </c>
      <c r="E32" t="s">
        <v>383</v>
      </c>
      <c r="F32" t="s">
        <v>430</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383</v>
      </c>
      <c r="Y32">
        <f t="shared" si="1"/>
        <v>1</v>
      </c>
      <c r="AA32" t="s">
        <v>430</v>
      </c>
      <c r="AB32">
        <f t="shared" si="2"/>
        <v>1</v>
      </c>
    </row>
    <row r="33" spans="1:28" x14ac:dyDescent="0.3">
      <c r="A33" t="s">
        <v>292</v>
      </c>
      <c r="B33">
        <f>COUNTIF(StageTable!M:M,A33)
+COUNTIF(StageTable!U:U,A33)
+COUNTIF(StageTable!W:W,A33)</f>
        <v>1</v>
      </c>
      <c r="C33" t="s">
        <v>67</v>
      </c>
      <c r="D33" t="s">
        <v>70</v>
      </c>
      <c r="E33" t="s">
        <v>384</v>
      </c>
      <c r="F33" t="s">
        <v>431</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384</v>
      </c>
      <c r="Y33">
        <f t="shared" si="1"/>
        <v>1</v>
      </c>
      <c r="AA33" t="s">
        <v>431</v>
      </c>
      <c r="AB33">
        <f t="shared" si="2"/>
        <v>1</v>
      </c>
    </row>
    <row r="34" spans="1:28" x14ac:dyDescent="0.3">
      <c r="A34" t="s">
        <v>293</v>
      </c>
      <c r="B34">
        <f>COUNTIF(StageTable!M:M,A34)
+COUNTIF(StageTable!U:U,A34)
+COUNTIF(StageTable!W:W,A34)</f>
        <v>1</v>
      </c>
      <c r="C34" t="s">
        <v>68</v>
      </c>
      <c r="D34" t="s">
        <v>70</v>
      </c>
      <c r="E34" t="s">
        <v>385</v>
      </c>
      <c r="F34" t="s">
        <v>432</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385</v>
      </c>
      <c r="Y34">
        <f t="shared" si="1"/>
        <v>1</v>
      </c>
      <c r="AA34" t="s">
        <v>432</v>
      </c>
      <c r="AB34">
        <f t="shared" ref="AB34:AB65" si="5">COUNTIF(F:F,AA34)</f>
        <v>1</v>
      </c>
    </row>
    <row r="35" spans="1:28" x14ac:dyDescent="0.3">
      <c r="A35" t="s">
        <v>330</v>
      </c>
      <c r="B35">
        <f>COUNTIF(StageTable!M:M,A35)
+COUNTIF(StageTable!U:U,A35)
+COUNTIF(StageTable!W:W,A35)</f>
        <v>1</v>
      </c>
      <c r="C35" t="s">
        <v>69</v>
      </c>
      <c r="D35" t="s">
        <v>70</v>
      </c>
      <c r="E35" t="s">
        <v>386</v>
      </c>
      <c r="F35" t="s">
        <v>433</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386</v>
      </c>
      <c r="Y35">
        <f t="shared" si="1"/>
        <v>1</v>
      </c>
      <c r="AA35" t="s">
        <v>433</v>
      </c>
      <c r="AB35">
        <f t="shared" si="5"/>
        <v>1</v>
      </c>
    </row>
    <row r="36" spans="1:28" x14ac:dyDescent="0.3">
      <c r="A36" t="s">
        <v>294</v>
      </c>
      <c r="B36">
        <f>COUNTIF(StageTable!M:M,A36)
+COUNTIF(StageTable!U:U,A36)
+COUNTIF(StageTable!W:W,A36)</f>
        <v>1</v>
      </c>
      <c r="C36" t="s">
        <v>64</v>
      </c>
      <c r="D36" t="s">
        <v>70</v>
      </c>
      <c r="E36" t="s">
        <v>387</v>
      </c>
      <c r="F36" t="s">
        <v>434</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387</v>
      </c>
      <c r="Y36">
        <f t="shared" si="1"/>
        <v>1</v>
      </c>
      <c r="AA36" t="s">
        <v>434</v>
      </c>
      <c r="AB36">
        <f t="shared" si="5"/>
        <v>2</v>
      </c>
    </row>
    <row r="37" spans="1:28" x14ac:dyDescent="0.3">
      <c r="A37" t="s">
        <v>332</v>
      </c>
      <c r="B37">
        <f>COUNTIF(StageTable!M:M,A37)
+COUNTIF(StageTable!U:U,A37)
+COUNTIF(StageTable!W:W,A37)</f>
        <v>1</v>
      </c>
      <c r="C37" t="s">
        <v>333</v>
      </c>
      <c r="D37" t="s">
        <v>70</v>
      </c>
      <c r="E37" t="s">
        <v>388</v>
      </c>
      <c r="F37" t="s">
        <v>434</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388</v>
      </c>
      <c r="Y37">
        <f t="shared" si="1"/>
        <v>1</v>
      </c>
      <c r="AA37" t="s">
        <v>435</v>
      </c>
      <c r="AB37">
        <f t="shared" si="5"/>
        <v>1</v>
      </c>
    </row>
    <row r="38" spans="1:28" x14ac:dyDescent="0.3">
      <c r="A38" t="s">
        <v>295</v>
      </c>
      <c r="B38">
        <f>COUNTIF(StageTable!M:M,A38)
+COUNTIF(StageTable!U:U,A38)
+COUNTIF(StageTable!W:W,A38)</f>
        <v>1</v>
      </c>
      <c r="C38" t="s">
        <v>68</v>
      </c>
      <c r="D38" t="s">
        <v>70</v>
      </c>
      <c r="E38" t="s">
        <v>389</v>
      </c>
      <c r="F38" t="s">
        <v>435</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389</v>
      </c>
      <c r="Y38">
        <f t="shared" si="1"/>
        <v>1</v>
      </c>
      <c r="AA38" t="s">
        <v>436</v>
      </c>
      <c r="AB38">
        <f t="shared" si="5"/>
        <v>1</v>
      </c>
    </row>
    <row r="39" spans="1:28" x14ac:dyDescent="0.3">
      <c r="A39" t="s">
        <v>296</v>
      </c>
      <c r="B39">
        <f>COUNTIF(StageTable!M:M,A39)
+COUNTIF(StageTable!U:U,A39)
+COUNTIF(StageTable!W:W,A39)</f>
        <v>1</v>
      </c>
      <c r="C39" t="s">
        <v>64</v>
      </c>
      <c r="D39" t="s">
        <v>70</v>
      </c>
      <c r="E39" t="s">
        <v>390</v>
      </c>
      <c r="F39" t="s">
        <v>436</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390</v>
      </c>
      <c r="Y39">
        <f t="shared" si="1"/>
        <v>2</v>
      </c>
      <c r="AA39" t="s">
        <v>437</v>
      </c>
      <c r="AB39">
        <f t="shared" si="5"/>
        <v>1</v>
      </c>
    </row>
    <row r="40" spans="1:28" x14ac:dyDescent="0.3">
      <c r="A40" t="s">
        <v>297</v>
      </c>
      <c r="B40">
        <f>COUNTIF(StageTable!M:M,A40)
+COUNTIF(StageTable!U:U,A40)
+COUNTIF(StageTable!W:W,A40)</f>
        <v>1</v>
      </c>
      <c r="C40" t="s">
        <v>67</v>
      </c>
      <c r="D40" t="s">
        <v>70</v>
      </c>
      <c r="E40" t="s">
        <v>391</v>
      </c>
      <c r="F40" t="s">
        <v>437</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391</v>
      </c>
      <c r="Y40">
        <f t="shared" si="1"/>
        <v>1</v>
      </c>
      <c r="AA40" t="s">
        <v>438</v>
      </c>
      <c r="AB40">
        <f t="shared" si="5"/>
        <v>1</v>
      </c>
    </row>
    <row r="41" spans="1:28" x14ac:dyDescent="0.3">
      <c r="A41" t="s">
        <v>298</v>
      </c>
      <c r="B41">
        <f>COUNTIF(StageTable!M:M,A41)
+COUNTIF(StageTable!U:U,A41)
+COUNTIF(StageTable!W:W,A41)</f>
        <v>1</v>
      </c>
      <c r="C41" t="s">
        <v>68</v>
      </c>
      <c r="D41" t="s">
        <v>70</v>
      </c>
      <c r="E41" t="s">
        <v>392</v>
      </c>
      <c r="F41" t="s">
        <v>438</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392</v>
      </c>
      <c r="Y41">
        <f t="shared" si="1"/>
        <v>1</v>
      </c>
      <c r="AA41" t="s">
        <v>439</v>
      </c>
      <c r="AB41">
        <f t="shared" si="5"/>
        <v>1</v>
      </c>
    </row>
    <row r="42" spans="1:28" x14ac:dyDescent="0.3">
      <c r="A42" t="s">
        <v>335</v>
      </c>
      <c r="B42">
        <f>COUNTIF(StageTable!M:M,A42)
+COUNTIF(StageTable!U:U,A42)
+COUNTIF(StageTable!W:W,A42)</f>
        <v>1</v>
      </c>
      <c r="C42" t="s">
        <v>68</v>
      </c>
      <c r="D42" t="s">
        <v>70</v>
      </c>
      <c r="E42" t="s">
        <v>393</v>
      </c>
      <c r="F42" t="s">
        <v>439</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393</v>
      </c>
      <c r="Y42">
        <f t="shared" si="1"/>
        <v>1</v>
      </c>
      <c r="AA42" t="s">
        <v>440</v>
      </c>
      <c r="AB42">
        <f t="shared" si="5"/>
        <v>1</v>
      </c>
    </row>
    <row r="43" spans="1:28" x14ac:dyDescent="0.3">
      <c r="A43" t="s">
        <v>299</v>
      </c>
      <c r="B43">
        <f>COUNTIF(StageTable!M:M,A43)
+COUNTIF(StageTable!U:U,A43)
+COUNTIF(StageTable!W:W,A43)</f>
        <v>1</v>
      </c>
      <c r="C43" t="s">
        <v>67</v>
      </c>
      <c r="D43" t="s">
        <v>70</v>
      </c>
      <c r="E43" t="s">
        <v>394</v>
      </c>
      <c r="F43" t="s">
        <v>440</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394</v>
      </c>
      <c r="Y43">
        <f t="shared" si="1"/>
        <v>1</v>
      </c>
      <c r="AA43" t="s">
        <v>441</v>
      </c>
      <c r="AB43">
        <f t="shared" si="5"/>
        <v>1</v>
      </c>
    </row>
    <row r="44" spans="1:28" x14ac:dyDescent="0.3">
      <c r="A44" t="s">
        <v>300</v>
      </c>
      <c r="B44">
        <f>COUNTIF(StageTable!M:M,A44)
+COUNTIF(StageTable!U:U,A44)
+COUNTIF(StageTable!W:W,A44)</f>
        <v>1</v>
      </c>
      <c r="C44" t="s">
        <v>68</v>
      </c>
      <c r="D44" t="s">
        <v>70</v>
      </c>
      <c r="E44" t="s">
        <v>395</v>
      </c>
      <c r="F44" t="s">
        <v>441</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395</v>
      </c>
      <c r="Y44">
        <f t="shared" si="1"/>
        <v>1</v>
      </c>
      <c r="AA44" t="s">
        <v>442</v>
      </c>
      <c r="AB44">
        <f t="shared" si="5"/>
        <v>1</v>
      </c>
    </row>
    <row r="45" spans="1:28" x14ac:dyDescent="0.3">
      <c r="A45" t="s">
        <v>301</v>
      </c>
      <c r="B45">
        <f>COUNTIF(StageTable!M:M,A45)
+COUNTIF(StageTable!U:U,A45)
+COUNTIF(StageTable!W:W,A45)</f>
        <v>1</v>
      </c>
      <c r="C45" t="s">
        <v>64</v>
      </c>
      <c r="D45" t="s">
        <v>70</v>
      </c>
      <c r="E45" t="s">
        <v>396</v>
      </c>
      <c r="F45" t="s">
        <v>442</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396</v>
      </c>
      <c r="Y45">
        <f t="shared" si="1"/>
        <v>1</v>
      </c>
      <c r="AA45" t="s">
        <v>443</v>
      </c>
      <c r="AB45">
        <f t="shared" si="5"/>
        <v>1</v>
      </c>
    </row>
    <row r="46" spans="1:28" x14ac:dyDescent="0.3">
      <c r="A46" t="s">
        <v>302</v>
      </c>
      <c r="B46">
        <f>COUNTIF(StageTable!M:M,A46)
+COUNTIF(StageTable!U:U,A46)
+COUNTIF(StageTable!W:W,A46)</f>
        <v>1</v>
      </c>
      <c r="C46" t="s">
        <v>67</v>
      </c>
      <c r="D46" t="s">
        <v>70</v>
      </c>
      <c r="E46" t="s">
        <v>397</v>
      </c>
      <c r="F46" t="s">
        <v>443</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397</v>
      </c>
      <c r="Y46">
        <f t="shared" si="1"/>
        <v>1</v>
      </c>
      <c r="AA46" t="s">
        <v>444</v>
      </c>
      <c r="AB46">
        <f t="shared" si="5"/>
        <v>1</v>
      </c>
    </row>
    <row r="47" spans="1:28" x14ac:dyDescent="0.3">
      <c r="A47" t="s">
        <v>303</v>
      </c>
      <c r="B47">
        <f>COUNTIF(StageTable!M:M,A47)
+COUNTIF(StageTable!U:U,A47)
+COUNTIF(StageTable!W:W,A47)</f>
        <v>1</v>
      </c>
      <c r="C47" t="s">
        <v>64</v>
      </c>
      <c r="D47" t="s">
        <v>70</v>
      </c>
      <c r="E47" t="s">
        <v>398</v>
      </c>
      <c r="F47" t="s">
        <v>444</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398</v>
      </c>
      <c r="Y47">
        <f t="shared" si="1"/>
        <v>1</v>
      </c>
      <c r="AA47" t="s">
        <v>445</v>
      </c>
      <c r="AB47">
        <f t="shared" si="5"/>
        <v>1</v>
      </c>
    </row>
    <row r="48" spans="1:28" x14ac:dyDescent="0.3">
      <c r="A48" t="s">
        <v>304</v>
      </c>
      <c r="B48">
        <f>COUNTIF(StageTable!M:M,A48)
+COUNTIF(StageTable!U:U,A48)
+COUNTIF(StageTable!W:W,A48)</f>
        <v>1</v>
      </c>
      <c r="C48" t="s">
        <v>67</v>
      </c>
      <c r="D48" t="s">
        <v>70</v>
      </c>
      <c r="E48" t="s">
        <v>399</v>
      </c>
      <c r="F48" t="s">
        <v>445</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399</v>
      </c>
      <c r="Y48">
        <f t="shared" si="1"/>
        <v>1</v>
      </c>
      <c r="AA48" t="s">
        <v>446</v>
      </c>
      <c r="AB48">
        <f t="shared" si="5"/>
        <v>1</v>
      </c>
    </row>
    <row r="49" spans="1:28" x14ac:dyDescent="0.3">
      <c r="A49" t="s">
        <v>305</v>
      </c>
      <c r="B49">
        <f>COUNTIF(StageTable!M:M,A49)
+COUNTIF(StageTable!U:U,A49)
+COUNTIF(StageTable!W:W,A49)</f>
        <v>1</v>
      </c>
      <c r="C49" t="s">
        <v>68</v>
      </c>
      <c r="D49" t="s">
        <v>70</v>
      </c>
      <c r="E49" t="s">
        <v>400</v>
      </c>
      <c r="F49" t="s">
        <v>446</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400</v>
      </c>
      <c r="Y49">
        <f t="shared" si="1"/>
        <v>1</v>
      </c>
      <c r="AA49" t="s">
        <v>447</v>
      </c>
      <c r="AB49">
        <f t="shared" si="5"/>
        <v>1</v>
      </c>
    </row>
    <row r="50" spans="1:28" x14ac:dyDescent="0.3">
      <c r="A50" t="s">
        <v>306</v>
      </c>
      <c r="B50">
        <f>COUNTIF(StageTable!M:M,A50)
+COUNTIF(StageTable!U:U,A50)
+COUNTIF(StageTable!W:W,A50)</f>
        <v>1</v>
      </c>
      <c r="C50" t="s">
        <v>64</v>
      </c>
      <c r="D50" t="s">
        <v>70</v>
      </c>
      <c r="E50" t="s">
        <v>401</v>
      </c>
      <c r="F50" t="s">
        <v>447</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401</v>
      </c>
      <c r="Y50">
        <f t="shared" si="1"/>
        <v>1</v>
      </c>
      <c r="AA50" t="s">
        <v>448</v>
      </c>
      <c r="AB50">
        <f t="shared" si="5"/>
        <v>1</v>
      </c>
    </row>
    <row r="51" spans="1:28" x14ac:dyDescent="0.3">
      <c r="A51" t="s">
        <v>30</v>
      </c>
      <c r="B51">
        <f>COUNTIF(StageTable!M:M,A51)
+COUNTIF(StageTable!U:U,A51)
+COUNTIF(StageTable!W:W,A51)</f>
        <v>1</v>
      </c>
      <c r="C51" t="s">
        <v>71</v>
      </c>
      <c r="D51" t="s">
        <v>70</v>
      </c>
      <c r="E51" t="s">
        <v>402</v>
      </c>
      <c r="F51" t="s">
        <v>448</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344</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343</v>
      </c>
      <c r="X51" t="s">
        <v>402</v>
      </c>
      <c r="Y51">
        <f t="shared" si="1"/>
        <v>2</v>
      </c>
      <c r="AA51" t="s">
        <v>449</v>
      </c>
      <c r="AB51">
        <f t="shared" si="5"/>
        <v>1</v>
      </c>
    </row>
    <row r="52" spans="1:28" x14ac:dyDescent="0.3">
      <c r="A52" t="s">
        <v>39</v>
      </c>
      <c r="B52">
        <f>COUNTIF(StageTable!M:M,A52)
+COUNTIF(StageTable!U:U,A52)
+COUNTIF(StageTable!W:W,A52)</f>
        <v>1</v>
      </c>
      <c r="C52" t="s">
        <v>333</v>
      </c>
      <c r="D52" t="s">
        <v>70</v>
      </c>
      <c r="E52" t="s">
        <v>402</v>
      </c>
      <c r="F52" t="s">
        <v>449</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345</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343</v>
      </c>
      <c r="X52" t="s">
        <v>464</v>
      </c>
      <c r="Y52">
        <f t="shared" si="1"/>
        <v>2</v>
      </c>
      <c r="AA52" t="s">
        <v>450</v>
      </c>
      <c r="AB52">
        <f t="shared" si="5"/>
        <v>1</v>
      </c>
    </row>
    <row r="53" spans="1:28" x14ac:dyDescent="0.3">
      <c r="A53" t="s">
        <v>323</v>
      </c>
      <c r="B53">
        <f>COUNTIF(StageTable!M:M,A53)
+COUNTIF(StageTable!U:U,A53)
+COUNTIF(StageTable!W:W,A53)</f>
        <v>1</v>
      </c>
      <c r="C53" t="s">
        <v>69</v>
      </c>
      <c r="D53" t="s">
        <v>70</v>
      </c>
      <c r="E53" t="s">
        <v>51</v>
      </c>
      <c r="F53" t="s">
        <v>450</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1198</v>
      </c>
      <c r="X53" t="s">
        <v>465</v>
      </c>
      <c r="Y53">
        <f t="shared" si="1"/>
        <v>1</v>
      </c>
      <c r="AA53" t="s">
        <v>451</v>
      </c>
      <c r="AB53">
        <f t="shared" si="5"/>
        <v>1</v>
      </c>
    </row>
    <row r="54" spans="1:28" x14ac:dyDescent="0.3">
      <c r="A54" t="s">
        <v>325</v>
      </c>
      <c r="B54">
        <f>COUNTIF(StageTable!M:M,A54)
+COUNTIF(StageTable!U:U,A54)
+COUNTIF(StageTable!W:W,A54)</f>
        <v>1</v>
      </c>
      <c r="C54" t="s">
        <v>68</v>
      </c>
      <c r="D54" t="s">
        <v>70</v>
      </c>
      <c r="E54" t="s">
        <v>51</v>
      </c>
      <c r="F54" t="s">
        <v>451</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1198</v>
      </c>
      <c r="X54" t="s">
        <v>503</v>
      </c>
      <c r="Y54">
        <f t="shared" si="1"/>
        <v>1</v>
      </c>
      <c r="AA54" t="s">
        <v>452</v>
      </c>
      <c r="AB54">
        <f t="shared" si="5"/>
        <v>1</v>
      </c>
    </row>
    <row r="55" spans="1:28" x14ac:dyDescent="0.3">
      <c r="A55" t="s">
        <v>327</v>
      </c>
      <c r="B55">
        <f>COUNTIF(StageTable!M:M,A55)
+COUNTIF(StageTable!U:U,A55)
+COUNTIF(StageTable!W:W,A55)</f>
        <v>1</v>
      </c>
      <c r="C55" t="s">
        <v>333</v>
      </c>
      <c r="D55" t="s">
        <v>70</v>
      </c>
      <c r="E55" t="s">
        <v>51</v>
      </c>
      <c r="F55" t="s">
        <v>452</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1198</v>
      </c>
      <c r="X55" t="s">
        <v>466</v>
      </c>
      <c r="Y55">
        <f t="shared" si="1"/>
        <v>1</v>
      </c>
      <c r="AA55" t="s">
        <v>522</v>
      </c>
      <c r="AB55">
        <f t="shared" si="5"/>
        <v>1</v>
      </c>
    </row>
    <row r="56" spans="1:28" x14ac:dyDescent="0.3">
      <c r="A56" t="s">
        <v>40</v>
      </c>
      <c r="B56">
        <f>COUNTIF(StageTable!M:M,A56)
+COUNTIF(StageTable!U:U,A56)
+COUNTIF(StageTable!W:W,A56)</f>
        <v>2</v>
      </c>
      <c r="C56" t="s">
        <v>64</v>
      </c>
      <c r="D56" t="s">
        <v>65</v>
      </c>
      <c r="E56" t="s">
        <v>51</v>
      </c>
      <c r="F56" t="s">
        <v>599</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467</v>
      </c>
      <c r="Y56">
        <f t="shared" si="1"/>
        <v>1</v>
      </c>
      <c r="AA56" t="s">
        <v>523</v>
      </c>
      <c r="AB56">
        <f t="shared" si="5"/>
        <v>1</v>
      </c>
    </row>
    <row r="57" spans="1:28" x14ac:dyDescent="0.3">
      <c r="A57" t="s">
        <v>41</v>
      </c>
      <c r="B57">
        <f>COUNTIF(StageTable!M:M,A57)
+COUNTIF(StageTable!U:U,A57)
+COUNTIF(StageTable!W:W,A57)</f>
        <v>1</v>
      </c>
      <c r="C57" t="s">
        <v>67</v>
      </c>
      <c r="D57" t="s">
        <v>65</v>
      </c>
      <c r="E57" t="s">
        <v>390</v>
      </c>
      <c r="F57" t="s">
        <v>599</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468</v>
      </c>
      <c r="Y57">
        <f t="shared" si="1"/>
        <v>1</v>
      </c>
      <c r="AA57" t="s">
        <v>534</v>
      </c>
      <c r="AB57">
        <f t="shared" si="5"/>
        <v>1</v>
      </c>
    </row>
    <row r="58" spans="1:28" x14ac:dyDescent="0.3">
      <c r="A58" t="s">
        <v>317</v>
      </c>
      <c r="B58">
        <f>COUNTIF(StageTable!M:M,A58)
+COUNTIF(StageTable!U:U,A58)
+COUNTIF(StageTable!W:W,A58)</f>
        <v>1</v>
      </c>
      <c r="C58" t="s">
        <v>338</v>
      </c>
      <c r="D58" t="s">
        <v>65</v>
      </c>
      <c r="E58" t="s">
        <v>382</v>
      </c>
      <c r="F58" t="s">
        <v>599</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504</v>
      </c>
      <c r="Y58">
        <f t="shared" si="1"/>
        <v>1</v>
      </c>
      <c r="AA58" t="s">
        <v>524</v>
      </c>
      <c r="AB58">
        <f t="shared" si="5"/>
        <v>1</v>
      </c>
    </row>
    <row r="59" spans="1:28" x14ac:dyDescent="0.3">
      <c r="A59" t="s">
        <v>319</v>
      </c>
      <c r="B59">
        <f>COUNTIF(StageTable!M:M,A59)
+COUNTIF(StageTable!U:U,A59)
+COUNTIF(StageTable!W:W,A59)</f>
        <v>1</v>
      </c>
      <c r="C59" t="s">
        <v>339</v>
      </c>
      <c r="D59" t="s">
        <v>65</v>
      </c>
      <c r="E59" t="s">
        <v>371</v>
      </c>
      <c r="F59" t="s">
        <v>599</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469</v>
      </c>
      <c r="Y59">
        <f t="shared" si="1"/>
        <v>1</v>
      </c>
      <c r="AA59" t="s">
        <v>525</v>
      </c>
      <c r="AB59">
        <f t="shared" si="5"/>
        <v>1</v>
      </c>
    </row>
    <row r="60" spans="1:28" x14ac:dyDescent="0.3">
      <c r="A60" t="s">
        <v>321</v>
      </c>
      <c r="B60">
        <f>COUNTIF(StageTable!M:M,A60)
+COUNTIF(StageTable!U:U,A60)
+COUNTIF(StageTable!W:W,A60)</f>
        <v>1</v>
      </c>
      <c r="C60" t="s">
        <v>67</v>
      </c>
      <c r="D60" t="s">
        <v>65</v>
      </c>
      <c r="E60" t="s">
        <v>372</v>
      </c>
      <c r="F60" t="s">
        <v>599</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470</v>
      </c>
      <c r="Y60">
        <f t="shared" si="1"/>
        <v>1</v>
      </c>
      <c r="AA60" t="s">
        <v>526</v>
      </c>
      <c r="AB60">
        <f t="shared" si="5"/>
        <v>1</v>
      </c>
    </row>
    <row r="61" spans="1:28" x14ac:dyDescent="0.3">
      <c r="A61" t="s">
        <v>347</v>
      </c>
      <c r="B61">
        <f>COUNTIF(StageTable!M:M,A61)
+COUNTIF(StageTable!U:U,A61)
+COUNTIF(StageTable!W:W,A61)</f>
        <v>1</v>
      </c>
      <c r="C61" t="s">
        <v>517</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471</v>
      </c>
      <c r="Y61">
        <f t="shared" si="1"/>
        <v>1</v>
      </c>
      <c r="AA61" t="s">
        <v>535</v>
      </c>
      <c r="AB61">
        <f t="shared" si="5"/>
        <v>1</v>
      </c>
    </row>
    <row r="62" spans="1:28" x14ac:dyDescent="0.3">
      <c r="A62" t="s">
        <v>518</v>
      </c>
      <c r="B62">
        <f>COUNTIF(StageTable!M:M,A62)
+COUNTIF(StageTable!U:U,A62)
+COUNTIF(StageTable!W:W,A62)</f>
        <v>1</v>
      </c>
      <c r="C62" t="s">
        <v>517</v>
      </c>
      <c r="D62" t="s">
        <v>70</v>
      </c>
      <c r="E62" t="s">
        <v>519</v>
      </c>
      <c r="F62" t="s">
        <v>520</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472</v>
      </c>
      <c r="Y62">
        <f t="shared" si="1"/>
        <v>1</v>
      </c>
      <c r="AA62" t="s">
        <v>527</v>
      </c>
      <c r="AB62">
        <f t="shared" si="5"/>
        <v>1</v>
      </c>
    </row>
    <row r="63" spans="1:28" x14ac:dyDescent="0.3">
      <c r="A63" t="s">
        <v>537</v>
      </c>
      <c r="B63">
        <f>COUNTIF(StageTable!M:M,A63)
+COUNTIF(StageTable!U:U,A63)
+COUNTIF(StageTable!W:W,A63)</f>
        <v>1</v>
      </c>
      <c r="C63" t="s">
        <v>515</v>
      </c>
      <c r="D63" t="s">
        <v>70</v>
      </c>
      <c r="E63" t="s">
        <v>465</v>
      </c>
      <c r="F63" t="s">
        <v>523</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473</v>
      </c>
      <c r="Y63">
        <f t="shared" si="1"/>
        <v>1</v>
      </c>
      <c r="AA63" t="s">
        <v>528</v>
      </c>
      <c r="AB63">
        <f t="shared" si="5"/>
        <v>1</v>
      </c>
    </row>
    <row r="64" spans="1:28" x14ac:dyDescent="0.3">
      <c r="A64" t="s">
        <v>548</v>
      </c>
      <c r="B64">
        <f>COUNTIF(StageTable!M:M,A64)
+COUNTIF(StageTable!U:U,A64)
+COUNTIF(StageTable!W:W,A64)</f>
        <v>1</v>
      </c>
      <c r="C64" t="s">
        <v>514</v>
      </c>
      <c r="D64" t="s">
        <v>70</v>
      </c>
      <c r="E64" t="s">
        <v>549</v>
      </c>
      <c r="F64" t="s">
        <v>550</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474</v>
      </c>
      <c r="Y64">
        <f t="shared" si="1"/>
        <v>1</v>
      </c>
      <c r="AA64" t="s">
        <v>529</v>
      </c>
      <c r="AB64">
        <f t="shared" si="5"/>
        <v>1</v>
      </c>
    </row>
    <row r="65" spans="1:28" x14ac:dyDescent="0.3">
      <c r="A65" t="s">
        <v>538</v>
      </c>
      <c r="B65">
        <f>COUNTIF(StageTable!M:M,A65)
+COUNTIF(StageTable!U:U,A65)
+COUNTIF(StageTable!W:W,A65)</f>
        <v>1</v>
      </c>
      <c r="C65" t="s">
        <v>516</v>
      </c>
      <c r="D65" t="s">
        <v>70</v>
      </c>
      <c r="E65" t="s">
        <v>466</v>
      </c>
      <c r="F65" t="s">
        <v>524</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475</v>
      </c>
      <c r="Y65">
        <f t="shared" si="1"/>
        <v>1</v>
      </c>
      <c r="AA65" t="s">
        <v>530</v>
      </c>
      <c r="AB65">
        <f t="shared" si="5"/>
        <v>1</v>
      </c>
    </row>
    <row r="66" spans="1:28" x14ac:dyDescent="0.3">
      <c r="A66" t="s">
        <v>539</v>
      </c>
      <c r="B66">
        <f>COUNTIF(StageTable!M:M,A66)
+COUNTIF(StageTable!U:U,A66)
+COUNTIF(StageTable!W:W,A66)</f>
        <v>1</v>
      </c>
      <c r="C66" t="s">
        <v>514</v>
      </c>
      <c r="D66" t="s">
        <v>70</v>
      </c>
      <c r="E66" t="s">
        <v>467</v>
      </c>
      <c r="F66" t="s">
        <v>525</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562</v>
      </c>
      <c r="Y66">
        <f t="shared" ref="Y66:Y129" si="6">COUNTIF(E:E,X66)</f>
        <v>1</v>
      </c>
      <c r="AA66" t="s">
        <v>712</v>
      </c>
      <c r="AB66">
        <f t="shared" ref="AB66:AB97" si="7">COUNTIF(F:F,AA66)</f>
        <v>1</v>
      </c>
    </row>
    <row r="67" spans="1:28"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477</v>
      </c>
      <c r="Y67">
        <f t="shared" si="6"/>
        <v>1</v>
      </c>
      <c r="AA67" t="s">
        <v>536</v>
      </c>
      <c r="AB67">
        <f t="shared" si="7"/>
        <v>1</v>
      </c>
    </row>
    <row r="68" spans="1:28" x14ac:dyDescent="0.3">
      <c r="A68" t="s">
        <v>551</v>
      </c>
      <c r="B68">
        <f>COUNTIF(StageTable!M:M,A68)
+COUNTIF(StageTable!U:U,A68)
+COUNTIF(StageTable!W:W,A68)</f>
        <v>1</v>
      </c>
      <c r="C68" t="s">
        <v>516</v>
      </c>
      <c r="D68" t="s">
        <v>70</v>
      </c>
      <c r="E68" t="s">
        <v>552</v>
      </c>
      <c r="F68" t="s">
        <v>553</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505</v>
      </c>
      <c r="Y68">
        <f t="shared" si="6"/>
        <v>1</v>
      </c>
      <c r="AA68" t="s">
        <v>532</v>
      </c>
      <c r="AB68">
        <f t="shared" si="7"/>
        <v>1</v>
      </c>
    </row>
    <row r="69" spans="1:28" x14ac:dyDescent="0.3">
      <c r="A69" t="s">
        <v>541</v>
      </c>
      <c r="B69">
        <f>COUNTIF(StageTable!M:M,A69)
+COUNTIF(StageTable!U:U,A69)
+COUNTIF(StageTable!W:W,A69)</f>
        <v>1</v>
      </c>
      <c r="C69" t="s">
        <v>515</v>
      </c>
      <c r="D69" t="s">
        <v>70</v>
      </c>
      <c r="E69" t="s">
        <v>469</v>
      </c>
      <c r="F69" t="s">
        <v>527</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478</v>
      </c>
      <c r="Y69">
        <f t="shared" si="6"/>
        <v>1</v>
      </c>
      <c r="AA69" t="s">
        <v>533</v>
      </c>
      <c r="AB69">
        <f t="shared" si="7"/>
        <v>1</v>
      </c>
    </row>
    <row r="70" spans="1:28" x14ac:dyDescent="0.3">
      <c r="A70" t="s">
        <v>542</v>
      </c>
      <c r="B70">
        <f>COUNTIF(StageTable!M:M,A70)
+COUNTIF(StageTable!U:U,A70)
+COUNTIF(StageTable!W:W,A70)</f>
        <v>1</v>
      </c>
      <c r="C70" t="s">
        <v>516</v>
      </c>
      <c r="D70" t="s">
        <v>70</v>
      </c>
      <c r="E70" t="s">
        <v>470</v>
      </c>
      <c r="F70" t="s">
        <v>528</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479</v>
      </c>
      <c r="Y70">
        <f t="shared" si="6"/>
        <v>1</v>
      </c>
      <c r="AA70" t="s">
        <v>606</v>
      </c>
      <c r="AB70">
        <f t="shared" si="7"/>
        <v>1</v>
      </c>
    </row>
    <row r="71" spans="1:28" x14ac:dyDescent="0.3">
      <c r="A71" t="s">
        <v>543</v>
      </c>
      <c r="B71">
        <f>COUNTIF(StageTable!M:M,A71)
+COUNTIF(StageTable!U:U,A71)
+COUNTIF(StageTable!W:W,A71)</f>
        <v>1</v>
      </c>
      <c r="C71" t="s">
        <v>515</v>
      </c>
      <c r="D71" t="s">
        <v>70</v>
      </c>
      <c r="E71" t="s">
        <v>471</v>
      </c>
      <c r="F71" t="s">
        <v>529</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563</v>
      </c>
      <c r="Y71">
        <f t="shared" si="6"/>
        <v>1</v>
      </c>
      <c r="AA71" t="s">
        <v>665</v>
      </c>
      <c r="AB71">
        <f t="shared" si="7"/>
        <v>1</v>
      </c>
    </row>
    <row r="72" spans="1:28" x14ac:dyDescent="0.3">
      <c r="A72" t="s">
        <v>544</v>
      </c>
      <c r="B72">
        <f>COUNTIF(StageTable!M:M,A72)
+COUNTIF(StageTable!U:U,A72)
+COUNTIF(StageTable!W:W,A72)</f>
        <v>1</v>
      </c>
      <c r="C72" t="s">
        <v>516</v>
      </c>
      <c r="D72" t="s">
        <v>70</v>
      </c>
      <c r="E72" t="s">
        <v>472</v>
      </c>
      <c r="F72" t="s">
        <v>530</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480</v>
      </c>
      <c r="Y72">
        <f t="shared" si="6"/>
        <v>1</v>
      </c>
      <c r="AA72" t="s">
        <v>607</v>
      </c>
      <c r="AB72">
        <f t="shared" si="7"/>
        <v>1</v>
      </c>
    </row>
    <row r="73" spans="1:28" x14ac:dyDescent="0.3">
      <c r="A73" t="s">
        <v>545</v>
      </c>
      <c r="B73">
        <f>COUNTIF(StageTable!M:M,A73)
+COUNTIF(StageTable!U:U,A73)
+COUNTIF(StageTable!W:W,A73)</f>
        <v>1</v>
      </c>
      <c r="C73" t="s">
        <v>515</v>
      </c>
      <c r="D73" t="s">
        <v>70</v>
      </c>
      <c r="E73" t="s">
        <v>473</v>
      </c>
      <c r="F73" t="s">
        <v>531</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481</v>
      </c>
      <c r="Y73">
        <f t="shared" si="6"/>
        <v>1</v>
      </c>
      <c r="AA73" t="s">
        <v>608</v>
      </c>
      <c r="AB73">
        <f t="shared" si="7"/>
        <v>1</v>
      </c>
    </row>
    <row r="74" spans="1:28" x14ac:dyDescent="0.3">
      <c r="A74" t="s">
        <v>554</v>
      </c>
      <c r="B74">
        <f>COUNTIF(StageTable!M:M,A74)
+COUNTIF(StageTable!U:U,A74)
+COUNTIF(StageTable!W:W,A74)</f>
        <v>1</v>
      </c>
      <c r="C74" t="s">
        <v>516</v>
      </c>
      <c r="D74" t="s">
        <v>70</v>
      </c>
      <c r="E74" t="s">
        <v>555</v>
      </c>
      <c r="F74" t="s">
        <v>556</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506</v>
      </c>
      <c r="Y74">
        <f t="shared" si="6"/>
        <v>1</v>
      </c>
      <c r="AA74" t="s">
        <v>609</v>
      </c>
      <c r="AB74">
        <f t="shared" si="7"/>
        <v>1</v>
      </c>
    </row>
    <row r="75" spans="1:28" x14ac:dyDescent="0.3">
      <c r="A75" t="s">
        <v>546</v>
      </c>
      <c r="B75">
        <f>COUNTIF(StageTable!M:M,A75)
+COUNTIF(StageTable!U:U,A75)
+COUNTIF(StageTable!W:W,A75)</f>
        <v>1</v>
      </c>
      <c r="C75" t="s">
        <v>514</v>
      </c>
      <c r="D75" t="s">
        <v>70</v>
      </c>
      <c r="E75" t="s">
        <v>475</v>
      </c>
      <c r="F75" t="s">
        <v>532</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482</v>
      </c>
      <c r="Y75">
        <f t="shared" si="6"/>
        <v>1</v>
      </c>
      <c r="AA75" t="s">
        <v>610</v>
      </c>
      <c r="AB75">
        <f t="shared" si="7"/>
        <v>1</v>
      </c>
    </row>
    <row r="76" spans="1:28" x14ac:dyDescent="0.3">
      <c r="A76" t="s">
        <v>547</v>
      </c>
      <c r="B76">
        <f>COUNTIF(StageTable!M:M,A76)
+COUNTIF(StageTable!U:U,A76)
+COUNTIF(StageTable!W:W,A76)</f>
        <v>1</v>
      </c>
      <c r="C76" t="s">
        <v>515</v>
      </c>
      <c r="D76" t="s">
        <v>70</v>
      </c>
      <c r="E76" t="s">
        <v>476</v>
      </c>
      <c r="F76" t="s">
        <v>533</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483</v>
      </c>
      <c r="Y76">
        <f t="shared" si="6"/>
        <v>1</v>
      </c>
      <c r="AA76" t="s">
        <v>611</v>
      </c>
      <c r="AB76">
        <f t="shared" si="7"/>
        <v>1</v>
      </c>
    </row>
    <row r="77" spans="1:28" x14ac:dyDescent="0.3">
      <c r="A77" t="s">
        <v>634</v>
      </c>
      <c r="B77">
        <f>COUNTIF(StageTable!M:M,A77)
+COUNTIF(StageTable!U:U,A77)
+COUNTIF(StageTable!W:W,A77)</f>
        <v>1</v>
      </c>
      <c r="C77" t="s">
        <v>514</v>
      </c>
      <c r="D77" t="s">
        <v>65</v>
      </c>
      <c r="E77" t="s">
        <v>477</v>
      </c>
      <c r="F77" t="s">
        <v>606</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706</v>
      </c>
      <c r="Y77">
        <f t="shared" si="6"/>
        <v>1</v>
      </c>
      <c r="AA77" t="s">
        <v>670</v>
      </c>
      <c r="AB77">
        <f t="shared" si="7"/>
        <v>1</v>
      </c>
    </row>
    <row r="78" spans="1:28" x14ac:dyDescent="0.3">
      <c r="A78" t="s">
        <v>663</v>
      </c>
      <c r="B78">
        <f>COUNTIF(StageTable!M:M,A78)
+COUNTIF(StageTable!U:U,A78)
+COUNTIF(StageTable!W:W,A78)</f>
        <v>1</v>
      </c>
      <c r="C78" t="s">
        <v>516</v>
      </c>
      <c r="D78" t="s">
        <v>65</v>
      </c>
      <c r="E78" t="s">
        <v>664</v>
      </c>
      <c r="F78" t="s">
        <v>666</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484</v>
      </c>
      <c r="Y78">
        <f t="shared" si="6"/>
        <v>2</v>
      </c>
      <c r="AA78" t="s">
        <v>612</v>
      </c>
      <c r="AB78">
        <f t="shared" si="7"/>
        <v>1</v>
      </c>
    </row>
    <row r="79" spans="1:28" x14ac:dyDescent="0.3">
      <c r="A79" t="s">
        <v>635</v>
      </c>
      <c r="B79">
        <f>COUNTIF(StageTable!M:M,A79)
+COUNTIF(StageTable!U:U,A79)
+COUNTIF(StageTable!W:W,A79)</f>
        <v>1</v>
      </c>
      <c r="C79" t="s">
        <v>514</v>
      </c>
      <c r="D79" t="s">
        <v>65</v>
      </c>
      <c r="E79" t="s">
        <v>478</v>
      </c>
      <c r="F79" t="s">
        <v>607</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485</v>
      </c>
      <c r="Y79">
        <f t="shared" si="6"/>
        <v>1</v>
      </c>
      <c r="AA79" t="s">
        <v>613</v>
      </c>
      <c r="AB79">
        <f t="shared" si="7"/>
        <v>1</v>
      </c>
    </row>
    <row r="80" spans="1:28" x14ac:dyDescent="0.3">
      <c r="A80" t="s">
        <v>636</v>
      </c>
      <c r="B80">
        <f>COUNTIF(StageTable!M:M,A80)
+COUNTIF(StageTable!U:U,A80)
+COUNTIF(StageTable!W:W,A80)</f>
        <v>1</v>
      </c>
      <c r="C80" t="s">
        <v>515</v>
      </c>
      <c r="D80" t="s">
        <v>70</v>
      </c>
      <c r="E80" t="s">
        <v>479</v>
      </c>
      <c r="F80" t="s">
        <v>608</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486</v>
      </c>
      <c r="Y80">
        <f t="shared" si="6"/>
        <v>1</v>
      </c>
      <c r="AA80" t="s">
        <v>614</v>
      </c>
      <c r="AB80">
        <f t="shared" si="7"/>
        <v>1</v>
      </c>
    </row>
    <row r="81" spans="1:28" x14ac:dyDescent="0.3">
      <c r="A81" t="s">
        <v>637</v>
      </c>
      <c r="B81">
        <f>COUNTIF(StageTable!M:M,A81)
+COUNTIF(StageTable!U:U,A81)
+COUNTIF(StageTable!W:W,A81)</f>
        <v>1</v>
      </c>
      <c r="C81" t="s">
        <v>514</v>
      </c>
      <c r="D81" t="s">
        <v>70</v>
      </c>
      <c r="E81" t="s">
        <v>604</v>
      </c>
      <c r="F81" t="s">
        <v>609</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487</v>
      </c>
      <c r="Y81">
        <f t="shared" si="6"/>
        <v>1</v>
      </c>
      <c r="AA81" t="s">
        <v>615</v>
      </c>
      <c r="AB81">
        <f t="shared" si="7"/>
        <v>1</v>
      </c>
    </row>
    <row r="82" spans="1:28" x14ac:dyDescent="0.3">
      <c r="A82" t="s">
        <v>638</v>
      </c>
      <c r="B82">
        <f>COUNTIF(StageTable!M:M,A82)
+COUNTIF(StageTable!U:U,A82)
+COUNTIF(StageTable!W:W,A82)</f>
        <v>1</v>
      </c>
      <c r="C82" t="s">
        <v>516</v>
      </c>
      <c r="D82" t="s">
        <v>70</v>
      </c>
      <c r="E82" t="s">
        <v>480</v>
      </c>
      <c r="F82" t="s">
        <v>610</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521</v>
      </c>
      <c r="Y82">
        <f t="shared" si="6"/>
        <v>1</v>
      </c>
      <c r="AA82" t="s">
        <v>616</v>
      </c>
      <c r="AB82">
        <f t="shared" si="7"/>
        <v>1</v>
      </c>
    </row>
    <row r="83" spans="1:28" x14ac:dyDescent="0.3">
      <c r="A83" t="s">
        <v>639</v>
      </c>
      <c r="B83">
        <f>COUNTIF(StageTable!M:M,A83)
+COUNTIF(StageTable!U:U,A83)
+COUNTIF(StageTable!W:W,A83)</f>
        <v>1</v>
      </c>
      <c r="C83" t="s">
        <v>514</v>
      </c>
      <c r="D83" t="s">
        <v>70</v>
      </c>
      <c r="E83" t="s">
        <v>481</v>
      </c>
      <c r="F83" t="s">
        <v>611</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488</v>
      </c>
      <c r="Y83">
        <f t="shared" si="6"/>
        <v>1</v>
      </c>
      <c r="AA83" t="s">
        <v>617</v>
      </c>
      <c r="AB83">
        <f t="shared" si="7"/>
        <v>1</v>
      </c>
    </row>
    <row r="84" spans="1:28" x14ac:dyDescent="0.3">
      <c r="A84" t="s">
        <v>668</v>
      </c>
      <c r="B84">
        <f>COUNTIF(StageTable!M:M,A84)
+COUNTIF(StageTable!U:U,A84)
+COUNTIF(StageTable!W:W,A84)</f>
        <v>1</v>
      </c>
      <c r="C84" t="s">
        <v>516</v>
      </c>
      <c r="D84" t="s">
        <v>70</v>
      </c>
      <c r="E84" t="s">
        <v>669</v>
      </c>
      <c r="F84" t="s">
        <v>671</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507</v>
      </c>
      <c r="Y84">
        <f t="shared" si="6"/>
        <v>1</v>
      </c>
      <c r="AA84" t="s">
        <v>618</v>
      </c>
      <c r="AB84">
        <f t="shared" si="7"/>
        <v>1</v>
      </c>
    </row>
    <row r="85" spans="1:28" x14ac:dyDescent="0.3">
      <c r="A85" t="s">
        <v>640</v>
      </c>
      <c r="B85">
        <f>COUNTIF(StageTable!M:M,A85)
+COUNTIF(StageTable!U:U,A85)
+COUNTIF(StageTable!W:W,A85)</f>
        <v>1</v>
      </c>
      <c r="C85" t="s">
        <v>514</v>
      </c>
      <c r="D85" t="s">
        <v>70</v>
      </c>
      <c r="E85" t="s">
        <v>482</v>
      </c>
      <c r="F85" t="s">
        <v>612</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489</v>
      </c>
      <c r="Y85">
        <f t="shared" si="6"/>
        <v>1</v>
      </c>
      <c r="AA85" t="s">
        <v>675</v>
      </c>
      <c r="AB85">
        <f t="shared" si="7"/>
        <v>1</v>
      </c>
    </row>
    <row r="86" spans="1:28" x14ac:dyDescent="0.3">
      <c r="A86" t="s">
        <v>641</v>
      </c>
      <c r="B86">
        <f>COUNTIF(StageTable!M:M,A86)
+COUNTIF(StageTable!U:U,A86)
+COUNTIF(StageTable!W:W,A86)</f>
        <v>1</v>
      </c>
      <c r="C86" t="s">
        <v>515</v>
      </c>
      <c r="D86" t="s">
        <v>70</v>
      </c>
      <c r="E86" t="s">
        <v>483</v>
      </c>
      <c r="F86" t="s">
        <v>613</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490</v>
      </c>
      <c r="Y86">
        <f t="shared" si="6"/>
        <v>1</v>
      </c>
      <c r="AA86" t="s">
        <v>619</v>
      </c>
      <c r="AB86">
        <f t="shared" si="7"/>
        <v>1</v>
      </c>
    </row>
    <row r="87" spans="1:28" x14ac:dyDescent="0.3">
      <c r="A87" t="s">
        <v>642</v>
      </c>
      <c r="B87">
        <f>COUNTIF(StageTable!M:M,A87)
+COUNTIF(StageTable!U:U,A87)
+COUNTIF(StageTable!W:W,A87)</f>
        <v>1</v>
      </c>
      <c r="C87" t="s">
        <v>516</v>
      </c>
      <c r="D87" t="s">
        <v>70</v>
      </c>
      <c r="E87" t="s">
        <v>605</v>
      </c>
      <c r="F87" t="s">
        <v>614</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491</v>
      </c>
      <c r="Y87">
        <f t="shared" si="6"/>
        <v>1</v>
      </c>
      <c r="AA87" t="s">
        <v>680</v>
      </c>
      <c r="AB87">
        <f t="shared" si="7"/>
        <v>1</v>
      </c>
    </row>
    <row r="88" spans="1:28" x14ac:dyDescent="0.3">
      <c r="A88" t="s">
        <v>643</v>
      </c>
      <c r="B88">
        <f>COUNTIF(StageTable!M:M,A88)
+COUNTIF(StageTable!U:U,A88)
+COUNTIF(StageTable!W:W,A88)</f>
        <v>1</v>
      </c>
      <c r="C88" t="s">
        <v>515</v>
      </c>
      <c r="D88" t="s">
        <v>70</v>
      </c>
      <c r="E88" t="s">
        <v>484</v>
      </c>
      <c r="F88" t="s">
        <v>615</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508</v>
      </c>
      <c r="Y88">
        <f t="shared" si="6"/>
        <v>1</v>
      </c>
      <c r="AA88" t="s">
        <v>620</v>
      </c>
      <c r="AB88">
        <f t="shared" si="7"/>
        <v>1</v>
      </c>
    </row>
    <row r="89" spans="1:28" x14ac:dyDescent="0.3">
      <c r="A89" t="s">
        <v>644</v>
      </c>
      <c r="B89">
        <f>COUNTIF(StageTable!M:M,A89)
+COUNTIF(StageTable!U:U,A89)
+COUNTIF(StageTable!W:W,A89)</f>
        <v>1</v>
      </c>
      <c r="C89" t="s">
        <v>516</v>
      </c>
      <c r="D89" t="s">
        <v>70</v>
      </c>
      <c r="E89" t="s">
        <v>485</v>
      </c>
      <c r="F89" t="s">
        <v>616</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492</v>
      </c>
      <c r="Y89">
        <f t="shared" si="6"/>
        <v>1</v>
      </c>
      <c r="AA89" t="s">
        <v>621</v>
      </c>
      <c r="AB89">
        <f t="shared" si="7"/>
        <v>1</v>
      </c>
    </row>
    <row r="90" spans="1:28" x14ac:dyDescent="0.3">
      <c r="A90" t="s">
        <v>645</v>
      </c>
      <c r="B90">
        <f>COUNTIF(StageTable!M:M,A90)
+COUNTIF(StageTable!U:U,A90)
+COUNTIF(StageTable!W:W,A90)</f>
        <v>1</v>
      </c>
      <c r="C90" t="s">
        <v>515</v>
      </c>
      <c r="D90" t="s">
        <v>70</v>
      </c>
      <c r="E90" t="s">
        <v>486</v>
      </c>
      <c r="F90" t="s">
        <v>617</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493</v>
      </c>
      <c r="Y90">
        <f t="shared" si="6"/>
        <v>2</v>
      </c>
      <c r="AA90" t="s">
        <v>622</v>
      </c>
      <c r="AB90">
        <f t="shared" si="7"/>
        <v>1</v>
      </c>
    </row>
    <row r="91" spans="1:28" x14ac:dyDescent="0.3">
      <c r="A91" t="s">
        <v>646</v>
      </c>
      <c r="B91">
        <f>COUNTIF(StageTable!M:M,A91)
+COUNTIF(StageTable!U:U,A91)
+COUNTIF(StageTable!W:W,A91)</f>
        <v>1</v>
      </c>
      <c r="C91" t="s">
        <v>511</v>
      </c>
      <c r="D91" t="s">
        <v>70</v>
      </c>
      <c r="E91" t="s">
        <v>487</v>
      </c>
      <c r="F91" t="s">
        <v>618</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494</v>
      </c>
      <c r="Y91">
        <f t="shared" si="6"/>
        <v>1</v>
      </c>
      <c r="AA91" t="s">
        <v>685</v>
      </c>
      <c r="AB91">
        <f t="shared" si="7"/>
        <v>1</v>
      </c>
    </row>
    <row r="92" spans="1:28" x14ac:dyDescent="0.3">
      <c r="A92" t="s">
        <v>673</v>
      </c>
      <c r="B92">
        <f>COUNTIF(StageTable!M:M,A92)
+COUNTIF(StageTable!U:U,A92)
+COUNTIF(StageTable!W:W,A92)</f>
        <v>1</v>
      </c>
      <c r="C92" t="s">
        <v>698</v>
      </c>
      <c r="D92" t="s">
        <v>70</v>
      </c>
      <c r="E92" t="s">
        <v>674</v>
      </c>
      <c r="F92" t="s">
        <v>676</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495</v>
      </c>
      <c r="Y92">
        <f t="shared" si="6"/>
        <v>1</v>
      </c>
      <c r="AA92" t="s">
        <v>623</v>
      </c>
      <c r="AB92">
        <f t="shared" si="7"/>
        <v>1</v>
      </c>
    </row>
    <row r="93" spans="1:28" x14ac:dyDescent="0.3">
      <c r="A93" t="s">
        <v>647</v>
      </c>
      <c r="B93">
        <f>COUNTIF(StageTable!M:M,A93)
+COUNTIF(StageTable!U:U,A93)
+COUNTIF(StageTable!W:W,A93)</f>
        <v>1</v>
      </c>
      <c r="C93" t="s">
        <v>716</v>
      </c>
      <c r="D93" t="s">
        <v>70</v>
      </c>
      <c r="E93" t="s">
        <v>488</v>
      </c>
      <c r="F93" t="s">
        <v>619</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509</v>
      </c>
      <c r="Y93">
        <f t="shared" si="6"/>
        <v>1</v>
      </c>
      <c r="AA93" t="s">
        <v>624</v>
      </c>
      <c r="AB93">
        <f t="shared" si="7"/>
        <v>1</v>
      </c>
    </row>
    <row r="94" spans="1:28" x14ac:dyDescent="0.3">
      <c r="A94" t="s">
        <v>678</v>
      </c>
      <c r="B94">
        <f>COUNTIF(StageTable!M:M,A94)
+COUNTIF(StageTable!U:U,A94)
+COUNTIF(StageTable!W:W,A94)</f>
        <v>1</v>
      </c>
      <c r="C94" t="s">
        <v>717</v>
      </c>
      <c r="D94" t="s">
        <v>70</v>
      </c>
      <c r="E94" t="s">
        <v>679</v>
      </c>
      <c r="F94" t="s">
        <v>681</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496</v>
      </c>
      <c r="Y94">
        <f t="shared" si="6"/>
        <v>1</v>
      </c>
      <c r="AA94" t="s">
        <v>625</v>
      </c>
      <c r="AB94">
        <f t="shared" si="7"/>
        <v>1</v>
      </c>
    </row>
    <row r="95" spans="1:28" x14ac:dyDescent="0.3">
      <c r="A95" t="s">
        <v>648</v>
      </c>
      <c r="B95">
        <f>COUNTIF(StageTable!M:M,A95)
+COUNTIF(StageTable!U:U,A95)
+COUNTIF(StageTable!W:W,A95)</f>
        <v>1</v>
      </c>
      <c r="C95" t="s">
        <v>717</v>
      </c>
      <c r="D95" t="s">
        <v>70</v>
      </c>
      <c r="E95" t="s">
        <v>489</v>
      </c>
      <c r="F95" t="s">
        <v>620</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497</v>
      </c>
      <c r="Y95">
        <f t="shared" si="6"/>
        <v>1</v>
      </c>
      <c r="AA95" t="s">
        <v>626</v>
      </c>
      <c r="AB95">
        <f t="shared" si="7"/>
        <v>1</v>
      </c>
    </row>
    <row r="96" spans="1:28" x14ac:dyDescent="0.3">
      <c r="A96" t="s">
        <v>649</v>
      </c>
      <c r="B96">
        <f>COUNTIF(StageTable!M:M,A96)
+COUNTIF(StageTable!U:U,A96)
+COUNTIF(StageTable!W:W,A96)</f>
        <v>1</v>
      </c>
      <c r="C96" t="s">
        <v>718</v>
      </c>
      <c r="D96" t="s">
        <v>70</v>
      </c>
      <c r="E96" t="s">
        <v>490</v>
      </c>
      <c r="F96" t="s">
        <v>621</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498</v>
      </c>
      <c r="Y96">
        <f t="shared" si="6"/>
        <v>1</v>
      </c>
      <c r="AA96" t="s">
        <v>690</v>
      </c>
      <c r="AB96">
        <f t="shared" si="7"/>
        <v>1</v>
      </c>
    </row>
    <row r="97" spans="1:28" x14ac:dyDescent="0.3">
      <c r="A97" t="s">
        <v>650</v>
      </c>
      <c r="B97">
        <f>COUNTIF(StageTable!M:M,A97)
+COUNTIF(StageTable!U:U,A97)
+COUNTIF(StageTable!W:W,A97)</f>
        <v>1</v>
      </c>
      <c r="C97" t="s">
        <v>716</v>
      </c>
      <c r="D97" t="s">
        <v>70</v>
      </c>
      <c r="E97" t="s">
        <v>491</v>
      </c>
      <c r="F97" t="s">
        <v>622</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499</v>
      </c>
      <c r="Y97">
        <f t="shared" si="6"/>
        <v>1</v>
      </c>
      <c r="AA97" t="s">
        <v>627</v>
      </c>
      <c r="AB97">
        <f t="shared" si="7"/>
        <v>1</v>
      </c>
    </row>
    <row r="98" spans="1:28" x14ac:dyDescent="0.3">
      <c r="A98" t="s">
        <v>683</v>
      </c>
      <c r="B98">
        <f>COUNTIF(StageTable!M:M,A98)
+COUNTIF(StageTable!U:U,A98)
+COUNTIF(StageTable!W:W,A98)</f>
        <v>1</v>
      </c>
      <c r="C98" t="s">
        <v>699</v>
      </c>
      <c r="D98" t="s">
        <v>70</v>
      </c>
      <c r="E98" t="s">
        <v>684</v>
      </c>
      <c r="F98" t="s">
        <v>686</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500</v>
      </c>
      <c r="Y98">
        <f t="shared" si="6"/>
        <v>1</v>
      </c>
      <c r="AA98" t="s">
        <v>628</v>
      </c>
      <c r="AB98">
        <f t="shared" ref="AB98:AB129" si="9">COUNTIF(F:F,AA98)</f>
        <v>1</v>
      </c>
    </row>
    <row r="99" spans="1:28" x14ac:dyDescent="0.3">
      <c r="A99" t="s">
        <v>651</v>
      </c>
      <c r="B99">
        <f>COUNTIF(StageTable!M:M,A99)
+COUNTIF(StageTable!U:U,A99)
+COUNTIF(StageTable!W:W,A99)</f>
        <v>1</v>
      </c>
      <c r="C99" t="s">
        <v>511</v>
      </c>
      <c r="D99" t="s">
        <v>70</v>
      </c>
      <c r="E99" t="s">
        <v>492</v>
      </c>
      <c r="F99" t="s">
        <v>623</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510</v>
      </c>
      <c r="Y99">
        <f t="shared" si="6"/>
        <v>1</v>
      </c>
      <c r="AA99" t="s">
        <v>629</v>
      </c>
      <c r="AB99">
        <f t="shared" si="9"/>
        <v>1</v>
      </c>
    </row>
    <row r="100" spans="1:28" x14ac:dyDescent="0.3">
      <c r="A100" t="s">
        <v>652</v>
      </c>
      <c r="B100">
        <f>COUNTIF(StageTable!M:M,A100)
+COUNTIF(StageTable!U:U,A100)
+COUNTIF(StageTable!W:W,A100)</f>
        <v>1</v>
      </c>
      <c r="C100" t="s">
        <v>718</v>
      </c>
      <c r="D100" t="s">
        <v>70</v>
      </c>
      <c r="E100" t="s">
        <v>493</v>
      </c>
      <c r="F100" t="s">
        <v>624</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501</v>
      </c>
      <c r="Y100">
        <f t="shared" si="6"/>
        <v>1</v>
      </c>
      <c r="AA100" t="s">
        <v>630</v>
      </c>
      <c r="AB100">
        <f t="shared" si="9"/>
        <v>1</v>
      </c>
    </row>
    <row r="101" spans="1:28" x14ac:dyDescent="0.3">
      <c r="A101" t="s">
        <v>653</v>
      </c>
      <c r="B101">
        <f>COUNTIF(StageTable!M:M,A101)
+COUNTIF(StageTable!U:U,A101)
+COUNTIF(StageTable!W:W,A101)</f>
        <v>1</v>
      </c>
      <c r="C101" t="s">
        <v>716</v>
      </c>
      <c r="D101" t="s">
        <v>70</v>
      </c>
      <c r="E101" t="s">
        <v>494</v>
      </c>
      <c r="F101" t="s">
        <v>625</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502</v>
      </c>
      <c r="Y101">
        <f t="shared" si="6"/>
        <v>1</v>
      </c>
      <c r="AA101" t="s">
        <v>631</v>
      </c>
      <c r="AB101">
        <f t="shared" si="9"/>
        <v>1</v>
      </c>
    </row>
    <row r="102" spans="1:28" x14ac:dyDescent="0.3">
      <c r="A102" t="s">
        <v>654</v>
      </c>
      <c r="B102">
        <f>COUNTIF(StageTable!M:M,A102)
+COUNTIF(StageTable!U:U,A102)
+COUNTIF(StageTable!W:W,A102)</f>
        <v>1</v>
      </c>
      <c r="C102" t="s">
        <v>718</v>
      </c>
      <c r="D102" t="s">
        <v>70</v>
      </c>
      <c r="E102" t="s">
        <v>495</v>
      </c>
      <c r="F102" t="s">
        <v>626</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701</v>
      </c>
      <c r="Y102">
        <f t="shared" si="6"/>
        <v>1</v>
      </c>
      <c r="AA102" t="s">
        <v>695</v>
      </c>
      <c r="AB102">
        <f t="shared" si="9"/>
        <v>1</v>
      </c>
    </row>
    <row r="103" spans="1:28" x14ac:dyDescent="0.3">
      <c r="A103" t="s">
        <v>688</v>
      </c>
      <c r="B103">
        <f>COUNTIF(StageTable!M:M,A103)
+COUNTIF(StageTable!U:U,A103)
+COUNTIF(StageTable!W:W,A103)</f>
        <v>1</v>
      </c>
      <c r="C103" t="s">
        <v>716</v>
      </c>
      <c r="D103" t="s">
        <v>70</v>
      </c>
      <c r="E103" t="s">
        <v>689</v>
      </c>
      <c r="F103" t="s">
        <v>691</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810</v>
      </c>
      <c r="Y103">
        <f t="shared" si="6"/>
        <v>1</v>
      </c>
      <c r="AA103" t="s">
        <v>632</v>
      </c>
      <c r="AB103">
        <f t="shared" si="9"/>
        <v>1</v>
      </c>
    </row>
    <row r="104" spans="1:28" x14ac:dyDescent="0.3">
      <c r="A104" t="s">
        <v>655</v>
      </c>
      <c r="B104">
        <f>COUNTIF(StageTable!M:M,A104)
+COUNTIF(StageTable!U:U,A104)
+COUNTIF(StageTable!W:W,A104)</f>
        <v>1</v>
      </c>
      <c r="C104" t="s">
        <v>716</v>
      </c>
      <c r="D104" t="s">
        <v>70</v>
      </c>
      <c r="E104" t="s">
        <v>496</v>
      </c>
      <c r="F104" t="s">
        <v>627</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811</v>
      </c>
      <c r="Y104">
        <f t="shared" si="6"/>
        <v>1</v>
      </c>
      <c r="AA104" t="s">
        <v>633</v>
      </c>
      <c r="AB104">
        <f t="shared" si="9"/>
        <v>1</v>
      </c>
    </row>
    <row r="105" spans="1:28" x14ac:dyDescent="0.3">
      <c r="A105" t="s">
        <v>656</v>
      </c>
      <c r="B105">
        <f>COUNTIF(StageTable!M:M,A105)
+COUNTIF(StageTable!U:U,A105)
+COUNTIF(StageTable!W:W,A105)</f>
        <v>1</v>
      </c>
      <c r="C105" t="s">
        <v>717</v>
      </c>
      <c r="D105" t="s">
        <v>70</v>
      </c>
      <c r="E105" t="s">
        <v>497</v>
      </c>
      <c r="F105" t="s">
        <v>628</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812</v>
      </c>
      <c r="Y105">
        <f t="shared" si="6"/>
        <v>1</v>
      </c>
      <c r="AA105" t="s">
        <v>707</v>
      </c>
      <c r="AB105">
        <f t="shared" si="9"/>
        <v>1</v>
      </c>
    </row>
    <row r="106" spans="1:28" x14ac:dyDescent="0.3">
      <c r="A106" t="s">
        <v>657</v>
      </c>
      <c r="B106">
        <f>COUNTIF(StageTable!M:M,A106)
+COUNTIF(StageTable!U:U,A106)
+COUNTIF(StageTable!W:W,A106)</f>
        <v>1</v>
      </c>
      <c r="C106" t="s">
        <v>716</v>
      </c>
      <c r="D106" t="s">
        <v>70</v>
      </c>
      <c r="E106" t="s">
        <v>498</v>
      </c>
      <c r="F106" t="s">
        <v>629</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813</v>
      </c>
      <c r="Y106">
        <f t="shared" si="6"/>
        <v>1</v>
      </c>
      <c r="AA106" t="s">
        <v>708</v>
      </c>
      <c r="AB106">
        <f t="shared" si="9"/>
        <v>1</v>
      </c>
    </row>
    <row r="107" spans="1:28" x14ac:dyDescent="0.3">
      <c r="A107" t="s">
        <v>658</v>
      </c>
      <c r="B107">
        <f>COUNTIF(StageTable!M:M,A107)
+COUNTIF(StageTable!U:U,A107)
+COUNTIF(StageTable!W:W,A107)</f>
        <v>1</v>
      </c>
      <c r="C107" t="s">
        <v>718</v>
      </c>
      <c r="D107" t="s">
        <v>70</v>
      </c>
      <c r="E107" t="s">
        <v>499</v>
      </c>
      <c r="F107" t="s">
        <v>630</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814</v>
      </c>
      <c r="Y107">
        <f t="shared" si="6"/>
        <v>1</v>
      </c>
      <c r="AA107" t="s">
        <v>709</v>
      </c>
      <c r="AB107">
        <f t="shared" si="9"/>
        <v>1</v>
      </c>
    </row>
    <row r="108" spans="1:28" x14ac:dyDescent="0.3">
      <c r="A108" t="s">
        <v>659</v>
      </c>
      <c r="B108">
        <f>COUNTIF(StageTable!M:M,A108)
+COUNTIF(StageTable!U:U,A108)
+COUNTIF(StageTable!W:W,A108)</f>
        <v>1</v>
      </c>
      <c r="C108" t="s">
        <v>716</v>
      </c>
      <c r="D108" t="s">
        <v>70</v>
      </c>
      <c r="E108" t="s">
        <v>500</v>
      </c>
      <c r="F108" t="s">
        <v>631</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815</v>
      </c>
      <c r="Y108">
        <f t="shared" si="6"/>
        <v>1</v>
      </c>
      <c r="AA108" t="s">
        <v>710</v>
      </c>
      <c r="AB108">
        <f t="shared" si="9"/>
        <v>1</v>
      </c>
    </row>
    <row r="109" spans="1:28" x14ac:dyDescent="0.3">
      <c r="A109" t="s">
        <v>693</v>
      </c>
      <c r="B109">
        <f>COUNTIF(StageTable!M:M,A109)
+COUNTIF(StageTable!U:U,A109)
+COUNTIF(StageTable!W:W,A109)</f>
        <v>1</v>
      </c>
      <c r="C109" t="s">
        <v>699</v>
      </c>
      <c r="D109" t="s">
        <v>70</v>
      </c>
      <c r="E109" t="s">
        <v>694</v>
      </c>
      <c r="F109" t="s">
        <v>696</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816</v>
      </c>
      <c r="Y109">
        <f t="shared" si="6"/>
        <v>1</v>
      </c>
      <c r="AA109" t="s">
        <v>711</v>
      </c>
      <c r="AB109">
        <f t="shared" si="9"/>
        <v>1</v>
      </c>
    </row>
    <row r="110" spans="1:28" x14ac:dyDescent="0.3">
      <c r="A110" t="s">
        <v>660</v>
      </c>
      <c r="B110">
        <f>COUNTIF(StageTable!M:M,A110)
+COUNTIF(StageTable!U:U,A110)
+COUNTIF(StageTable!W:W,A110)</f>
        <v>1</v>
      </c>
      <c r="C110" t="s">
        <v>716</v>
      </c>
      <c r="D110" t="s">
        <v>70</v>
      </c>
      <c r="E110" t="s">
        <v>501</v>
      </c>
      <c r="F110" t="s">
        <v>632</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817</v>
      </c>
      <c r="Y110">
        <f t="shared" si="6"/>
        <v>1</v>
      </c>
      <c r="AA110" t="s">
        <v>860</v>
      </c>
      <c r="AB110">
        <f t="shared" si="9"/>
        <v>1</v>
      </c>
    </row>
    <row r="111" spans="1:28" x14ac:dyDescent="0.3">
      <c r="A111" t="s">
        <v>661</v>
      </c>
      <c r="B111">
        <f>COUNTIF(StageTable!M:M,A111)
+COUNTIF(StageTable!U:U,A111)
+COUNTIF(StageTable!W:W,A111)</f>
        <v>1</v>
      </c>
      <c r="C111" t="s">
        <v>717</v>
      </c>
      <c r="D111" t="s">
        <v>70</v>
      </c>
      <c r="E111" t="s">
        <v>502</v>
      </c>
      <c r="F111" t="s">
        <v>633</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818</v>
      </c>
      <c r="Y111">
        <f t="shared" si="6"/>
        <v>1</v>
      </c>
      <c r="AA111" t="s">
        <v>861</v>
      </c>
      <c r="AB111">
        <f t="shared" si="9"/>
        <v>1</v>
      </c>
    </row>
    <row r="112" spans="1:28" x14ac:dyDescent="0.3">
      <c r="A112" t="s">
        <v>584</v>
      </c>
      <c r="B112">
        <f>COUNTIF(StageTable!M:M,A112)
+COUNTIF(StageTable!U:U,A112)
+COUNTIF(StageTable!W:W,A112)</f>
        <v>1</v>
      </c>
      <c r="C112" t="s">
        <v>514</v>
      </c>
      <c r="D112" t="s">
        <v>70</v>
      </c>
      <c r="E112" t="s">
        <v>51</v>
      </c>
      <c r="F112" t="s">
        <v>593</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569</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704</v>
      </c>
      <c r="X112" t="s">
        <v>819</v>
      </c>
      <c r="Y112">
        <f t="shared" si="6"/>
        <v>1</v>
      </c>
      <c r="AA112" t="s">
        <v>862</v>
      </c>
      <c r="AB112">
        <f t="shared" si="9"/>
        <v>1</v>
      </c>
    </row>
    <row r="113" spans="1:28" x14ac:dyDescent="0.3">
      <c r="A113" t="s">
        <v>586</v>
      </c>
      <c r="B113">
        <f>COUNTIF(StageTable!M:M,A113)
+COUNTIF(StageTable!U:U,A113)
+COUNTIF(StageTable!W:W,A113)</f>
        <v>1</v>
      </c>
      <c r="C113" t="s">
        <v>516</v>
      </c>
      <c r="D113" t="s">
        <v>70</v>
      </c>
      <c r="E113" t="s">
        <v>51</v>
      </c>
      <c r="F113" t="s">
        <v>594</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571</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704</v>
      </c>
      <c r="X113" t="s">
        <v>820</v>
      </c>
      <c r="Y113">
        <f t="shared" si="6"/>
        <v>1</v>
      </c>
      <c r="AA113" t="s">
        <v>863</v>
      </c>
      <c r="AB113">
        <f t="shared" si="9"/>
        <v>1</v>
      </c>
    </row>
    <row r="114" spans="1:28" x14ac:dyDescent="0.3">
      <c r="A114" t="s">
        <v>588</v>
      </c>
      <c r="B114">
        <f>COUNTIF(StageTable!M:M,A114)
+COUNTIF(StageTable!U:U,A114)
+COUNTIF(StageTable!W:W,A114)</f>
        <v>1</v>
      </c>
      <c r="C114" t="s">
        <v>515</v>
      </c>
      <c r="D114" t="s">
        <v>70</v>
      </c>
      <c r="E114" t="s">
        <v>702</v>
      </c>
      <c r="F114" t="s">
        <v>595</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603</v>
      </c>
      <c r="X114" t="s">
        <v>821</v>
      </c>
      <c r="Y114">
        <f t="shared" si="6"/>
        <v>1</v>
      </c>
      <c r="AA114" t="s">
        <v>864</v>
      </c>
      <c r="AB114">
        <f t="shared" si="9"/>
        <v>1</v>
      </c>
    </row>
    <row r="115" spans="1:28" x14ac:dyDescent="0.3">
      <c r="A115" t="s">
        <v>590</v>
      </c>
      <c r="B115">
        <f>COUNTIF(StageTable!M:M,A115)
+COUNTIF(StageTable!U:U,A115)
+COUNTIF(StageTable!W:W,A115)</f>
        <v>1</v>
      </c>
      <c r="C115" t="s">
        <v>511</v>
      </c>
      <c r="D115" t="s">
        <v>70</v>
      </c>
      <c r="E115" t="s">
        <v>51</v>
      </c>
      <c r="F115" t="s">
        <v>596</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600</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705</v>
      </c>
      <c r="X115" t="s">
        <v>822</v>
      </c>
      <c r="Y115">
        <f t="shared" si="6"/>
        <v>1</v>
      </c>
      <c r="AA115" t="s">
        <v>865</v>
      </c>
      <c r="AB115">
        <f t="shared" si="9"/>
        <v>1</v>
      </c>
    </row>
    <row r="116" spans="1:28" x14ac:dyDescent="0.3">
      <c r="A116" t="s">
        <v>592</v>
      </c>
      <c r="B116">
        <f>COUNTIF(StageTable!M:M,A116)
+COUNTIF(StageTable!U:U,A116)
+COUNTIF(StageTable!W:W,A116)</f>
        <v>1</v>
      </c>
      <c r="C116" t="s">
        <v>699</v>
      </c>
      <c r="D116" t="s">
        <v>70</v>
      </c>
      <c r="E116" t="s">
        <v>51</v>
      </c>
      <c r="F116" t="s">
        <v>597</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601</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705</v>
      </c>
      <c r="X116" t="s">
        <v>823</v>
      </c>
      <c r="Y116">
        <f t="shared" si="6"/>
        <v>1</v>
      </c>
      <c r="AA116" t="s">
        <v>866</v>
      </c>
      <c r="AB116">
        <f t="shared" si="9"/>
        <v>1</v>
      </c>
    </row>
    <row r="117" spans="1:28" x14ac:dyDescent="0.3">
      <c r="A117" t="s">
        <v>574</v>
      </c>
      <c r="B117">
        <f>COUNTIF(StageTable!M:M,A117)
+COUNTIF(StageTable!U:U,A117)
+COUNTIF(StageTable!W:W,A117)</f>
        <v>1</v>
      </c>
      <c r="C117" t="s">
        <v>514</v>
      </c>
      <c r="D117" t="s">
        <v>65</v>
      </c>
      <c r="E117" t="s">
        <v>51</v>
      </c>
      <c r="F117" t="s">
        <v>598</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824</v>
      </c>
      <c r="Y117">
        <f t="shared" si="6"/>
        <v>1</v>
      </c>
      <c r="AA117" t="s">
        <v>867</v>
      </c>
      <c r="AB117">
        <f t="shared" si="9"/>
        <v>1</v>
      </c>
    </row>
    <row r="118" spans="1:28" x14ac:dyDescent="0.3">
      <c r="A118" t="s">
        <v>576</v>
      </c>
      <c r="B118">
        <f>COUNTIF(StageTable!M:M,A118)
+COUNTIF(StageTable!U:U,A118)
+COUNTIF(StageTable!W:W,A118)</f>
        <v>1</v>
      </c>
      <c r="C118" t="s">
        <v>515</v>
      </c>
      <c r="D118" t="s">
        <v>65</v>
      </c>
      <c r="E118" t="s">
        <v>519</v>
      </c>
      <c r="F118" t="s">
        <v>598</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825</v>
      </c>
      <c r="Y118">
        <f t="shared" si="6"/>
        <v>1</v>
      </c>
      <c r="AA118" t="s">
        <v>868</v>
      </c>
      <c r="AB118">
        <f t="shared" si="9"/>
        <v>1</v>
      </c>
    </row>
    <row r="119" spans="1:28" x14ac:dyDescent="0.3">
      <c r="A119" t="s">
        <v>578</v>
      </c>
      <c r="B119">
        <f>COUNTIF(StageTable!M:M,A119)
+COUNTIF(StageTable!U:U,A119)
+COUNTIF(StageTable!W:W,A119)</f>
        <v>1</v>
      </c>
      <c r="C119" t="s">
        <v>516</v>
      </c>
      <c r="D119" t="s">
        <v>65</v>
      </c>
      <c r="E119" t="s">
        <v>715</v>
      </c>
      <c r="F119" t="s">
        <v>598</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826</v>
      </c>
      <c r="Y119">
        <f t="shared" si="6"/>
        <v>1</v>
      </c>
      <c r="AA119" t="s">
        <v>869</v>
      </c>
      <c r="AB119">
        <f t="shared" si="9"/>
        <v>1</v>
      </c>
    </row>
    <row r="120" spans="1:28" x14ac:dyDescent="0.3">
      <c r="A120" t="s">
        <v>580</v>
      </c>
      <c r="B120">
        <f>COUNTIF(StageTable!M:M,A120)
+COUNTIF(StageTable!U:U,A120)
+COUNTIF(StageTable!W:W,A120)</f>
        <v>1</v>
      </c>
      <c r="C120" t="s">
        <v>718</v>
      </c>
      <c r="D120" t="s">
        <v>65</v>
      </c>
      <c r="E120" t="s">
        <v>51</v>
      </c>
      <c r="F120" t="s">
        <v>598</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827</v>
      </c>
      <c r="Y120">
        <f t="shared" si="6"/>
        <v>1</v>
      </c>
      <c r="AA120" t="s">
        <v>870</v>
      </c>
      <c r="AB120">
        <f t="shared" si="9"/>
        <v>1</v>
      </c>
    </row>
    <row r="121" spans="1:28" x14ac:dyDescent="0.3">
      <c r="A121" t="s">
        <v>582</v>
      </c>
      <c r="B121">
        <f>COUNTIF(StageTable!M:M,A121)
+COUNTIF(StageTable!U:U,A121)
+COUNTIF(StageTable!W:W,A121)</f>
        <v>1</v>
      </c>
      <c r="C121" t="s">
        <v>512</v>
      </c>
      <c r="D121" t="s">
        <v>65</v>
      </c>
      <c r="E121" t="s">
        <v>703</v>
      </c>
      <c r="F121" t="s">
        <v>598</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828</v>
      </c>
      <c r="Y121">
        <f t="shared" si="6"/>
        <v>1</v>
      </c>
      <c r="AA121" t="s">
        <v>871</v>
      </c>
      <c r="AB121">
        <f t="shared" si="9"/>
        <v>1</v>
      </c>
    </row>
    <row r="122" spans="1:28" x14ac:dyDescent="0.3">
      <c r="A122" t="s">
        <v>736</v>
      </c>
      <c r="B122">
        <f>COUNTIF(StageTable!M:M,A122)
+COUNTIF(StageTable!U:U,A122)
+COUNTIF(StageTable!W:W,A122)</f>
        <v>1</v>
      </c>
      <c r="C122" t="s">
        <v>809</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829</v>
      </c>
      <c r="Y122">
        <f t="shared" si="6"/>
        <v>1</v>
      </c>
      <c r="AA122" t="s">
        <v>872</v>
      </c>
      <c r="AB122">
        <f t="shared" si="9"/>
        <v>1</v>
      </c>
    </row>
    <row r="123" spans="1:28" x14ac:dyDescent="0.3">
      <c r="A123" t="s">
        <v>738</v>
      </c>
      <c r="B123">
        <f>COUNTIF(StageTable!M:M,A123)
+COUNTIF(StageTable!U:U,A123)
+COUNTIF(StageTable!W:W,A123)</f>
        <v>1</v>
      </c>
      <c r="C123" t="s">
        <v>809</v>
      </c>
      <c r="D123" t="s">
        <v>65</v>
      </c>
      <c r="E123" t="s">
        <v>810</v>
      </c>
      <c r="F123" t="s">
        <v>860</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830</v>
      </c>
      <c r="Y123">
        <f t="shared" si="6"/>
        <v>1</v>
      </c>
      <c r="AA123" t="s">
        <v>873</v>
      </c>
      <c r="AB123">
        <f t="shared" si="9"/>
        <v>1</v>
      </c>
    </row>
    <row r="124" spans="1:28" x14ac:dyDescent="0.3">
      <c r="A124" t="s">
        <v>740</v>
      </c>
      <c r="B124">
        <f>COUNTIF(StageTable!M:M,A124)
+COUNTIF(StageTable!U:U,A124)
+COUNTIF(StageTable!W:W,A124)</f>
        <v>1</v>
      </c>
      <c r="C124" t="s">
        <v>916</v>
      </c>
      <c r="D124" t="s">
        <v>65</v>
      </c>
      <c r="E124" t="s">
        <v>811</v>
      </c>
      <c r="F124" t="s">
        <v>861</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831</v>
      </c>
      <c r="Y124">
        <f t="shared" si="6"/>
        <v>1</v>
      </c>
      <c r="AA124" t="s">
        <v>874</v>
      </c>
      <c r="AB124">
        <f t="shared" si="9"/>
        <v>1</v>
      </c>
    </row>
    <row r="125" spans="1:28" x14ac:dyDescent="0.3">
      <c r="A125" t="s">
        <v>742</v>
      </c>
      <c r="B125">
        <f>COUNTIF(StageTable!M:M,A125)
+COUNTIF(StageTable!U:U,A125)
+COUNTIF(StageTable!W:W,A125)</f>
        <v>1</v>
      </c>
      <c r="C125" t="s">
        <v>809</v>
      </c>
      <c r="D125" t="s">
        <v>65</v>
      </c>
      <c r="E125" t="s">
        <v>812</v>
      </c>
      <c r="F125" t="s">
        <v>862</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832</v>
      </c>
      <c r="Y125">
        <f t="shared" si="6"/>
        <v>1</v>
      </c>
      <c r="AA125" t="s">
        <v>875</v>
      </c>
      <c r="AB125">
        <f t="shared" si="9"/>
        <v>1</v>
      </c>
    </row>
    <row r="126" spans="1:28" x14ac:dyDescent="0.3">
      <c r="A126" t="s">
        <v>781</v>
      </c>
      <c r="B126">
        <f>COUNTIF(StageTable!M:M,A126)
+COUNTIF(StageTable!U:U,A126)
+COUNTIF(StageTable!W:W,A126)</f>
        <v>1</v>
      </c>
      <c r="C126" t="s">
        <v>809</v>
      </c>
      <c r="D126" t="s">
        <v>65</v>
      </c>
      <c r="E126" t="s">
        <v>813</v>
      </c>
      <c r="F126" t="s">
        <v>863</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833</v>
      </c>
      <c r="Y126">
        <f t="shared" si="6"/>
        <v>1</v>
      </c>
      <c r="AA126" t="s">
        <v>876</v>
      </c>
      <c r="AB126">
        <f t="shared" si="9"/>
        <v>1</v>
      </c>
    </row>
    <row r="127" spans="1:28" x14ac:dyDescent="0.3">
      <c r="A127" t="s">
        <v>743</v>
      </c>
      <c r="B127">
        <f>COUNTIF(StageTable!M:M,A127)
+COUNTIF(StageTable!U:U,A127)
+COUNTIF(StageTable!W:W,A127)</f>
        <v>1</v>
      </c>
      <c r="C127" t="s">
        <v>916</v>
      </c>
      <c r="D127" t="s">
        <v>65</v>
      </c>
      <c r="E127" t="s">
        <v>814</v>
      </c>
      <c r="F127" t="s">
        <v>864</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834</v>
      </c>
      <c r="Y127">
        <f t="shared" si="6"/>
        <v>1</v>
      </c>
      <c r="AA127" t="s">
        <v>877</v>
      </c>
      <c r="AB127">
        <f t="shared" si="9"/>
        <v>1</v>
      </c>
    </row>
    <row r="128" spans="1:28" x14ac:dyDescent="0.3">
      <c r="A128" t="s">
        <v>744</v>
      </c>
      <c r="B128">
        <f>COUNTIF(StageTable!M:M,A128)
+COUNTIF(StageTable!U:U,A128)
+COUNTIF(StageTable!W:W,A128)</f>
        <v>1</v>
      </c>
      <c r="C128" t="s">
        <v>916</v>
      </c>
      <c r="D128" t="s">
        <v>65</v>
      </c>
      <c r="E128" t="s">
        <v>815</v>
      </c>
      <c r="F128" t="s">
        <v>865</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835</v>
      </c>
      <c r="Y128">
        <f t="shared" si="6"/>
        <v>1</v>
      </c>
      <c r="AA128" t="s">
        <v>878</v>
      </c>
      <c r="AB128">
        <f t="shared" si="9"/>
        <v>1</v>
      </c>
    </row>
    <row r="129" spans="1:28" x14ac:dyDescent="0.3">
      <c r="A129" t="s">
        <v>745</v>
      </c>
      <c r="B129">
        <f>COUNTIF(StageTable!M:M,A129)
+COUNTIF(StageTable!U:U,A129)
+COUNTIF(StageTable!W:W,A129)</f>
        <v>1</v>
      </c>
      <c r="C129" t="s">
        <v>917</v>
      </c>
      <c r="D129" t="s">
        <v>65</v>
      </c>
      <c r="E129" t="s">
        <v>816</v>
      </c>
      <c r="F129" t="s">
        <v>866</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836</v>
      </c>
      <c r="Y129">
        <f t="shared" si="6"/>
        <v>1</v>
      </c>
      <c r="AA129" t="s">
        <v>879</v>
      </c>
      <c r="AB129">
        <f t="shared" si="9"/>
        <v>1</v>
      </c>
    </row>
    <row r="130" spans="1:28" x14ac:dyDescent="0.3">
      <c r="A130" t="s">
        <v>783</v>
      </c>
      <c r="B130">
        <f>COUNTIF(StageTable!M:M,A130)
+COUNTIF(StageTable!U:U,A130)
+COUNTIF(StageTable!W:W,A130)</f>
        <v>1</v>
      </c>
      <c r="C130" t="s">
        <v>916</v>
      </c>
      <c r="D130" t="s">
        <v>65</v>
      </c>
      <c r="E130" t="s">
        <v>817</v>
      </c>
      <c r="F130" t="s">
        <v>867</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837</v>
      </c>
      <c r="Y130">
        <f t="shared" ref="Y130:Y193" si="10">COUNTIF(E:E,X130)</f>
        <v>1</v>
      </c>
      <c r="AA130" t="s">
        <v>880</v>
      </c>
      <c r="AB130">
        <f t="shared" ref="AB130:AB161" si="11">COUNTIF(F:F,AA130)</f>
        <v>1</v>
      </c>
    </row>
    <row r="131" spans="1:28" x14ac:dyDescent="0.3">
      <c r="A131" t="s">
        <v>746</v>
      </c>
      <c r="B131">
        <f>COUNTIF(StageTable!M:M,A131)
+COUNTIF(StageTable!U:U,A131)
+COUNTIF(StageTable!W:W,A131)</f>
        <v>1</v>
      </c>
      <c r="C131" t="s">
        <v>916</v>
      </c>
      <c r="D131" t="s">
        <v>65</v>
      </c>
      <c r="E131" t="s">
        <v>818</v>
      </c>
      <c r="F131" t="s">
        <v>868</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838</v>
      </c>
      <c r="Y131">
        <f t="shared" si="10"/>
        <v>1</v>
      </c>
      <c r="AA131" t="s">
        <v>881</v>
      </c>
      <c r="AB131">
        <f t="shared" si="11"/>
        <v>1</v>
      </c>
    </row>
    <row r="132" spans="1:28" x14ac:dyDescent="0.3">
      <c r="A132" t="s">
        <v>747</v>
      </c>
      <c r="B132">
        <f>COUNTIF(StageTable!M:M,A132)
+COUNTIF(StageTable!U:U,A132)
+COUNTIF(StageTable!W:W,A132)</f>
        <v>1</v>
      </c>
      <c r="C132" t="s">
        <v>917</v>
      </c>
      <c r="D132" t="s">
        <v>65</v>
      </c>
      <c r="E132" t="s">
        <v>819</v>
      </c>
      <c r="F132" t="s">
        <v>869</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839</v>
      </c>
      <c r="Y132">
        <f t="shared" si="10"/>
        <v>1</v>
      </c>
      <c r="AA132" t="s">
        <v>882</v>
      </c>
      <c r="AB132">
        <f t="shared" si="11"/>
        <v>1</v>
      </c>
    </row>
    <row r="133" spans="1:28" x14ac:dyDescent="0.3">
      <c r="A133" t="s">
        <v>748</v>
      </c>
      <c r="B133">
        <f>COUNTIF(StageTable!M:M,A133)
+COUNTIF(StageTable!U:U,A133)
+COUNTIF(StageTable!W:W,A133)</f>
        <v>1</v>
      </c>
      <c r="C133" t="s">
        <v>809</v>
      </c>
      <c r="D133" t="s">
        <v>65</v>
      </c>
      <c r="E133" t="s">
        <v>820</v>
      </c>
      <c r="F133" t="s">
        <v>870</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840</v>
      </c>
      <c r="Y133">
        <f t="shared" si="10"/>
        <v>1</v>
      </c>
      <c r="AA133" t="s">
        <v>883</v>
      </c>
      <c r="AB133">
        <f t="shared" si="11"/>
        <v>1</v>
      </c>
    </row>
    <row r="134" spans="1:28" x14ac:dyDescent="0.3">
      <c r="A134" t="s">
        <v>749</v>
      </c>
      <c r="B134">
        <f>COUNTIF(StageTable!M:M,A134)
+COUNTIF(StageTable!U:U,A134)
+COUNTIF(StageTable!W:W,A134)</f>
        <v>1</v>
      </c>
      <c r="C134" t="s">
        <v>916</v>
      </c>
      <c r="D134" t="s">
        <v>65</v>
      </c>
      <c r="E134" t="s">
        <v>821</v>
      </c>
      <c r="F134" t="s">
        <v>871</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841</v>
      </c>
      <c r="Y134">
        <f t="shared" si="10"/>
        <v>1</v>
      </c>
      <c r="AA134" t="s">
        <v>884</v>
      </c>
      <c r="AB134">
        <f t="shared" si="11"/>
        <v>1</v>
      </c>
    </row>
    <row r="135" spans="1:28" x14ac:dyDescent="0.3">
      <c r="A135" t="s">
        <v>750</v>
      </c>
      <c r="B135">
        <f>COUNTIF(StageTable!M:M,A135)
+COUNTIF(StageTable!U:U,A135)
+COUNTIF(StageTable!W:W,A135)</f>
        <v>1</v>
      </c>
      <c r="C135" t="s">
        <v>917</v>
      </c>
      <c r="D135" t="s">
        <v>65</v>
      </c>
      <c r="E135" t="s">
        <v>822</v>
      </c>
      <c r="F135" t="s">
        <v>872</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842</v>
      </c>
      <c r="Y135">
        <f t="shared" si="10"/>
        <v>1</v>
      </c>
      <c r="AA135" t="s">
        <v>885</v>
      </c>
      <c r="AB135">
        <f t="shared" si="11"/>
        <v>1</v>
      </c>
    </row>
    <row r="136" spans="1:28" x14ac:dyDescent="0.3">
      <c r="A136" t="s">
        <v>751</v>
      </c>
      <c r="B136">
        <f>COUNTIF(StageTable!M:M,A136)
+COUNTIF(StageTable!U:U,A136)
+COUNTIF(StageTable!W:W,A136)</f>
        <v>1</v>
      </c>
      <c r="C136" t="s">
        <v>916</v>
      </c>
      <c r="D136" t="s">
        <v>65</v>
      </c>
      <c r="E136" t="s">
        <v>823</v>
      </c>
      <c r="F136" t="s">
        <v>873</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843</v>
      </c>
      <c r="Y136">
        <f t="shared" si="10"/>
        <v>1</v>
      </c>
      <c r="AA136" t="s">
        <v>886</v>
      </c>
      <c r="AB136">
        <f t="shared" si="11"/>
        <v>1</v>
      </c>
    </row>
    <row r="137" spans="1:28" x14ac:dyDescent="0.3">
      <c r="A137" t="s">
        <v>785</v>
      </c>
      <c r="B137">
        <f>COUNTIF(StageTable!M:M,A137)
+COUNTIF(StageTable!U:U,A137)
+COUNTIF(StageTable!W:W,A137)</f>
        <v>1</v>
      </c>
      <c r="C137" t="s">
        <v>917</v>
      </c>
      <c r="D137" t="s">
        <v>65</v>
      </c>
      <c r="E137" t="s">
        <v>824</v>
      </c>
      <c r="F137" t="s">
        <v>874</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844</v>
      </c>
      <c r="Y137">
        <f t="shared" si="10"/>
        <v>1</v>
      </c>
      <c r="AA137" t="s">
        <v>887</v>
      </c>
      <c r="AB137">
        <f t="shared" si="11"/>
        <v>1</v>
      </c>
    </row>
    <row r="138" spans="1:28" x14ac:dyDescent="0.3">
      <c r="A138" t="s">
        <v>752</v>
      </c>
      <c r="B138">
        <f>COUNTIF(StageTable!M:M,A138)
+COUNTIF(StageTable!U:U,A138)
+COUNTIF(StageTable!W:W,A138)</f>
        <v>1</v>
      </c>
      <c r="C138" t="s">
        <v>809</v>
      </c>
      <c r="D138" t="s">
        <v>65</v>
      </c>
      <c r="E138" t="s">
        <v>825</v>
      </c>
      <c r="F138" t="s">
        <v>875</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845</v>
      </c>
      <c r="Y138">
        <f t="shared" si="10"/>
        <v>1</v>
      </c>
      <c r="AA138" t="s">
        <v>888</v>
      </c>
      <c r="AB138">
        <f t="shared" si="11"/>
        <v>1</v>
      </c>
    </row>
    <row r="139" spans="1:28" x14ac:dyDescent="0.3">
      <c r="A139" t="s">
        <v>753</v>
      </c>
      <c r="B139">
        <f>COUNTIF(StageTable!M:M,A139)
+COUNTIF(StageTable!U:U,A139)
+COUNTIF(StageTable!W:W,A139)</f>
        <v>1</v>
      </c>
      <c r="C139" t="s">
        <v>916</v>
      </c>
      <c r="D139" t="s">
        <v>65</v>
      </c>
      <c r="E139" t="s">
        <v>826</v>
      </c>
      <c r="F139" t="s">
        <v>876</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846</v>
      </c>
      <c r="Y139">
        <f t="shared" si="10"/>
        <v>1</v>
      </c>
      <c r="AA139" t="s">
        <v>889</v>
      </c>
      <c r="AB139">
        <f t="shared" si="11"/>
        <v>1</v>
      </c>
    </row>
    <row r="140" spans="1:28" x14ac:dyDescent="0.3">
      <c r="A140" t="s">
        <v>787</v>
      </c>
      <c r="B140">
        <f>COUNTIF(StageTable!M:M,A140)
+COUNTIF(StageTable!U:U,A140)
+COUNTIF(StageTable!W:W,A140)</f>
        <v>1</v>
      </c>
      <c r="C140" t="s">
        <v>809</v>
      </c>
      <c r="D140" t="s">
        <v>65</v>
      </c>
      <c r="E140" t="s">
        <v>827</v>
      </c>
      <c r="F140" t="s">
        <v>877</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847</v>
      </c>
      <c r="Y140">
        <f t="shared" si="10"/>
        <v>1</v>
      </c>
      <c r="AA140" t="s">
        <v>890</v>
      </c>
      <c r="AB140">
        <f t="shared" si="11"/>
        <v>1</v>
      </c>
    </row>
    <row r="141" spans="1:28" x14ac:dyDescent="0.3">
      <c r="A141" t="s">
        <v>754</v>
      </c>
      <c r="B141">
        <f>COUNTIF(StageTable!M:M,A141)
+COUNTIF(StageTable!U:U,A141)
+COUNTIF(StageTable!W:W,A141)</f>
        <v>1</v>
      </c>
      <c r="C141" t="s">
        <v>917</v>
      </c>
      <c r="D141" t="s">
        <v>65</v>
      </c>
      <c r="E141" t="s">
        <v>828</v>
      </c>
      <c r="F141" t="s">
        <v>878</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848</v>
      </c>
      <c r="Y141">
        <f t="shared" si="10"/>
        <v>1</v>
      </c>
      <c r="AA141" t="s">
        <v>891</v>
      </c>
      <c r="AB141">
        <f t="shared" si="11"/>
        <v>1</v>
      </c>
    </row>
    <row r="142" spans="1:28" x14ac:dyDescent="0.3">
      <c r="A142" t="s">
        <v>755</v>
      </c>
      <c r="B142">
        <f>COUNTIF(StageTable!M:M,A142)
+COUNTIF(StageTable!U:U,A142)
+COUNTIF(StageTable!W:W,A142)</f>
        <v>1</v>
      </c>
      <c r="C142" t="s">
        <v>916</v>
      </c>
      <c r="D142" t="s">
        <v>65</v>
      </c>
      <c r="E142" t="s">
        <v>829</v>
      </c>
      <c r="F142" t="s">
        <v>879</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849</v>
      </c>
      <c r="Y142">
        <f t="shared" si="10"/>
        <v>1</v>
      </c>
      <c r="AA142" t="s">
        <v>892</v>
      </c>
      <c r="AB142">
        <f t="shared" si="11"/>
        <v>1</v>
      </c>
    </row>
    <row r="143" spans="1:28" x14ac:dyDescent="0.3">
      <c r="A143" t="s">
        <v>756</v>
      </c>
      <c r="B143">
        <f>COUNTIF(StageTable!M:M,A143)
+COUNTIF(StageTable!U:U,A143)
+COUNTIF(StageTable!W:W,A143)</f>
        <v>1</v>
      </c>
      <c r="C143" t="s">
        <v>917</v>
      </c>
      <c r="D143" t="s">
        <v>65</v>
      </c>
      <c r="E143" t="s">
        <v>830</v>
      </c>
      <c r="F143" t="s">
        <v>880</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850</v>
      </c>
      <c r="Y143">
        <f t="shared" si="10"/>
        <v>1</v>
      </c>
      <c r="AA143" t="s">
        <v>893</v>
      </c>
      <c r="AB143">
        <f t="shared" si="11"/>
        <v>1</v>
      </c>
    </row>
    <row r="144" spans="1:28" x14ac:dyDescent="0.3">
      <c r="A144" t="s">
        <v>757</v>
      </c>
      <c r="B144">
        <f>COUNTIF(StageTable!M:M,A144)
+COUNTIF(StageTable!U:U,A144)
+COUNTIF(StageTable!W:W,A144)</f>
        <v>1</v>
      </c>
      <c r="C144" t="s">
        <v>809</v>
      </c>
      <c r="D144" t="s">
        <v>65</v>
      </c>
      <c r="E144" t="s">
        <v>831</v>
      </c>
      <c r="F144" t="s">
        <v>881</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851</v>
      </c>
      <c r="Y144">
        <f t="shared" si="10"/>
        <v>1</v>
      </c>
      <c r="AA144" t="s">
        <v>894</v>
      </c>
      <c r="AB144">
        <f t="shared" si="11"/>
        <v>1</v>
      </c>
    </row>
    <row r="145" spans="1:28" x14ac:dyDescent="0.3">
      <c r="A145" t="s">
        <v>789</v>
      </c>
      <c r="B145">
        <f>COUNTIF(StageTable!M:M,A145)
+COUNTIF(StageTable!U:U,A145)
+COUNTIF(StageTable!W:W,A145)</f>
        <v>1</v>
      </c>
      <c r="C145" t="s">
        <v>916</v>
      </c>
      <c r="D145" t="s">
        <v>65</v>
      </c>
      <c r="E145" t="s">
        <v>832</v>
      </c>
      <c r="F145" t="s">
        <v>882</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852</v>
      </c>
      <c r="Y145">
        <f t="shared" si="10"/>
        <v>1</v>
      </c>
      <c r="AA145" t="s">
        <v>895</v>
      </c>
      <c r="AB145">
        <f t="shared" si="11"/>
        <v>1</v>
      </c>
    </row>
    <row r="146" spans="1:28" x14ac:dyDescent="0.3">
      <c r="A146" t="s">
        <v>758</v>
      </c>
      <c r="B146">
        <f>COUNTIF(StageTable!M:M,A146)
+COUNTIF(StageTable!U:U,A146)
+COUNTIF(StageTable!W:W,A146)</f>
        <v>1</v>
      </c>
      <c r="C146" t="s">
        <v>917</v>
      </c>
      <c r="D146" t="s">
        <v>65</v>
      </c>
      <c r="E146" t="s">
        <v>833</v>
      </c>
      <c r="F146" t="s">
        <v>883</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853</v>
      </c>
      <c r="Y146">
        <f t="shared" si="10"/>
        <v>1</v>
      </c>
      <c r="AA146" t="s">
        <v>896</v>
      </c>
      <c r="AB146">
        <f t="shared" si="11"/>
        <v>1</v>
      </c>
    </row>
    <row r="147" spans="1:28" x14ac:dyDescent="0.3">
      <c r="A147" t="s">
        <v>759</v>
      </c>
      <c r="B147">
        <f>COUNTIF(StageTable!M:M,A147)
+COUNTIF(StageTable!U:U,A147)
+COUNTIF(StageTable!W:W,A147)</f>
        <v>1</v>
      </c>
      <c r="C147" t="s">
        <v>916</v>
      </c>
      <c r="D147" t="s">
        <v>65</v>
      </c>
      <c r="E147" t="s">
        <v>834</v>
      </c>
      <c r="F147" t="s">
        <v>884</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854</v>
      </c>
      <c r="Y147">
        <f t="shared" si="10"/>
        <v>1</v>
      </c>
      <c r="AA147" t="s">
        <v>897</v>
      </c>
      <c r="AB147">
        <f t="shared" si="11"/>
        <v>1</v>
      </c>
    </row>
    <row r="148" spans="1:28" x14ac:dyDescent="0.3">
      <c r="A148" t="s">
        <v>760</v>
      </c>
      <c r="B148">
        <f>COUNTIF(StageTable!M:M,A148)
+COUNTIF(StageTable!U:U,A148)
+COUNTIF(StageTable!W:W,A148)</f>
        <v>1</v>
      </c>
      <c r="C148" t="s">
        <v>809</v>
      </c>
      <c r="D148" t="s">
        <v>65</v>
      </c>
      <c r="E148" t="s">
        <v>835</v>
      </c>
      <c r="F148" t="s">
        <v>885</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855</v>
      </c>
      <c r="Y148">
        <f t="shared" si="10"/>
        <v>1</v>
      </c>
      <c r="AA148" t="s">
        <v>898</v>
      </c>
      <c r="AB148">
        <f t="shared" si="11"/>
        <v>1</v>
      </c>
    </row>
    <row r="149" spans="1:28" x14ac:dyDescent="0.3">
      <c r="A149" t="s">
        <v>791</v>
      </c>
      <c r="B149">
        <f>COUNTIF(StageTable!M:M,A149)
+COUNTIF(StageTable!U:U,A149)
+COUNTIF(StageTable!W:W,A149)</f>
        <v>1</v>
      </c>
      <c r="C149" t="s">
        <v>916</v>
      </c>
      <c r="D149" t="s">
        <v>65</v>
      </c>
      <c r="E149" t="s">
        <v>836</v>
      </c>
      <c r="F149" t="s">
        <v>886</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856</v>
      </c>
      <c r="Y149">
        <f t="shared" si="10"/>
        <v>1</v>
      </c>
      <c r="AA149" t="s">
        <v>899</v>
      </c>
      <c r="AB149">
        <f t="shared" si="11"/>
        <v>1</v>
      </c>
    </row>
    <row r="150" spans="1:28" x14ac:dyDescent="0.3">
      <c r="A150" t="s">
        <v>761</v>
      </c>
      <c r="B150">
        <f>COUNTIF(StageTable!M:M,A150)
+COUNTIF(StageTable!U:U,A150)
+COUNTIF(StageTable!W:W,A150)</f>
        <v>1</v>
      </c>
      <c r="C150" t="s">
        <v>809</v>
      </c>
      <c r="D150" t="s">
        <v>65</v>
      </c>
      <c r="E150" t="s">
        <v>837</v>
      </c>
      <c r="F150" t="s">
        <v>887</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857</v>
      </c>
      <c r="Y150">
        <f t="shared" si="10"/>
        <v>1</v>
      </c>
      <c r="AA150" t="s">
        <v>900</v>
      </c>
      <c r="AB150">
        <f t="shared" si="11"/>
        <v>1</v>
      </c>
    </row>
    <row r="151" spans="1:28" x14ac:dyDescent="0.3">
      <c r="A151" t="s">
        <v>762</v>
      </c>
      <c r="B151">
        <f>COUNTIF(StageTable!M:M,A151)
+COUNTIF(StageTable!U:U,A151)
+COUNTIF(StageTable!W:W,A151)</f>
        <v>1</v>
      </c>
      <c r="C151" t="s">
        <v>917</v>
      </c>
      <c r="D151" t="s">
        <v>65</v>
      </c>
      <c r="E151" t="s">
        <v>838</v>
      </c>
      <c r="F151" t="s">
        <v>888</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858</v>
      </c>
      <c r="Y151">
        <f t="shared" si="10"/>
        <v>1</v>
      </c>
      <c r="AA151" t="s">
        <v>901</v>
      </c>
      <c r="AB151">
        <f t="shared" si="11"/>
        <v>1</v>
      </c>
    </row>
    <row r="152" spans="1:28" x14ac:dyDescent="0.3">
      <c r="A152" t="s">
        <v>763</v>
      </c>
      <c r="B152">
        <f>COUNTIF(StageTable!M:M,A152)
+COUNTIF(StageTable!U:U,A152)
+COUNTIF(StageTable!W:W,A152)</f>
        <v>1</v>
      </c>
      <c r="C152" t="s">
        <v>916</v>
      </c>
      <c r="D152" t="s">
        <v>65</v>
      </c>
      <c r="E152" t="s">
        <v>839</v>
      </c>
      <c r="F152" t="s">
        <v>889</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859</v>
      </c>
      <c r="Y152">
        <f t="shared" si="10"/>
        <v>1</v>
      </c>
      <c r="AA152" t="s">
        <v>902</v>
      </c>
      <c r="AB152">
        <f t="shared" si="11"/>
        <v>1</v>
      </c>
    </row>
    <row r="153" spans="1:28" x14ac:dyDescent="0.3">
      <c r="A153" t="s">
        <v>764</v>
      </c>
      <c r="B153">
        <f>COUNTIF(StageTable!M:M,A153)
+COUNTIF(StageTable!U:U,A153)
+COUNTIF(StageTable!W:W,A153)</f>
        <v>1</v>
      </c>
      <c r="C153" t="s">
        <v>916</v>
      </c>
      <c r="D153" t="s">
        <v>65</v>
      </c>
      <c r="E153" t="s">
        <v>840</v>
      </c>
      <c r="F153" t="s">
        <v>890</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979</v>
      </c>
      <c r="Y153">
        <f t="shared" si="10"/>
        <v>1</v>
      </c>
      <c r="AA153" t="s">
        <v>903</v>
      </c>
      <c r="AB153">
        <f t="shared" si="11"/>
        <v>1</v>
      </c>
    </row>
    <row r="154" spans="1:28" x14ac:dyDescent="0.3">
      <c r="A154" t="s">
        <v>765</v>
      </c>
      <c r="B154">
        <f>COUNTIF(StageTable!M:M,A154)
+COUNTIF(StageTable!U:U,A154)
+COUNTIF(StageTable!W:W,A154)</f>
        <v>1</v>
      </c>
      <c r="C154" t="s">
        <v>916</v>
      </c>
      <c r="D154" t="s">
        <v>65</v>
      </c>
      <c r="E154" t="s">
        <v>841</v>
      </c>
      <c r="F154" t="s">
        <v>891</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980</v>
      </c>
      <c r="Y154">
        <f t="shared" si="10"/>
        <v>1</v>
      </c>
      <c r="AA154" t="s">
        <v>904</v>
      </c>
      <c r="AB154">
        <f t="shared" si="11"/>
        <v>1</v>
      </c>
    </row>
    <row r="155" spans="1:28" x14ac:dyDescent="0.3">
      <c r="A155" t="s">
        <v>766</v>
      </c>
      <c r="B155">
        <f>COUNTIF(StageTable!M:M,A155)
+COUNTIF(StageTable!U:U,A155)
+COUNTIF(StageTable!W:W,A155)</f>
        <v>1</v>
      </c>
      <c r="C155" t="s">
        <v>917</v>
      </c>
      <c r="D155" t="s">
        <v>65</v>
      </c>
      <c r="E155" t="s">
        <v>842</v>
      </c>
      <c r="F155" t="s">
        <v>892</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981</v>
      </c>
      <c r="Y155">
        <f t="shared" si="10"/>
        <v>1</v>
      </c>
      <c r="AA155" t="s">
        <v>905</v>
      </c>
      <c r="AB155">
        <f t="shared" si="11"/>
        <v>1</v>
      </c>
    </row>
    <row r="156" spans="1:28" x14ac:dyDescent="0.3">
      <c r="A156" t="s">
        <v>767</v>
      </c>
      <c r="B156">
        <f>COUNTIF(StageTable!M:M,A156)
+COUNTIF(StageTable!U:U,A156)
+COUNTIF(StageTable!W:W,A156)</f>
        <v>1</v>
      </c>
      <c r="C156" t="s">
        <v>916</v>
      </c>
      <c r="D156" t="s">
        <v>65</v>
      </c>
      <c r="E156" t="s">
        <v>843</v>
      </c>
      <c r="F156" t="s">
        <v>893</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982</v>
      </c>
      <c r="Y156">
        <f t="shared" si="10"/>
        <v>1</v>
      </c>
      <c r="AA156" t="s">
        <v>906</v>
      </c>
      <c r="AB156">
        <f t="shared" si="11"/>
        <v>1</v>
      </c>
    </row>
    <row r="157" spans="1:28" x14ac:dyDescent="0.3">
      <c r="A157" t="s">
        <v>793</v>
      </c>
      <c r="B157">
        <f>COUNTIF(StageTable!M:M,A157)
+COUNTIF(StageTable!U:U,A157)
+COUNTIF(StageTable!W:W,A157)</f>
        <v>1</v>
      </c>
      <c r="C157" t="s">
        <v>916</v>
      </c>
      <c r="D157" t="s">
        <v>65</v>
      </c>
      <c r="E157" t="s">
        <v>844</v>
      </c>
      <c r="F157" t="s">
        <v>894</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918</v>
      </c>
      <c r="Y157">
        <f t="shared" si="10"/>
        <v>1</v>
      </c>
      <c r="AA157" t="s">
        <v>907</v>
      </c>
      <c r="AB157">
        <f t="shared" si="11"/>
        <v>1</v>
      </c>
    </row>
    <row r="158" spans="1:28" x14ac:dyDescent="0.3">
      <c r="A158" t="s">
        <v>768</v>
      </c>
      <c r="B158">
        <f>COUNTIF(StageTable!M:M,A158)
+COUNTIF(StageTable!U:U,A158)
+COUNTIF(StageTable!W:W,A158)</f>
        <v>1</v>
      </c>
      <c r="C158" t="s">
        <v>917</v>
      </c>
      <c r="D158" t="s">
        <v>65</v>
      </c>
      <c r="E158" t="s">
        <v>845</v>
      </c>
      <c r="F158" t="s">
        <v>895</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919</v>
      </c>
      <c r="Y158">
        <f t="shared" si="10"/>
        <v>1</v>
      </c>
      <c r="AA158" t="s">
        <v>908</v>
      </c>
      <c r="AB158">
        <f t="shared" si="11"/>
        <v>1</v>
      </c>
    </row>
    <row r="159" spans="1:28" x14ac:dyDescent="0.3">
      <c r="A159" t="s">
        <v>769</v>
      </c>
      <c r="B159">
        <f>COUNTIF(StageTable!M:M,A159)
+COUNTIF(StageTable!U:U,A159)
+COUNTIF(StageTable!W:W,A159)</f>
        <v>1</v>
      </c>
      <c r="C159" t="s">
        <v>916</v>
      </c>
      <c r="D159" t="s">
        <v>65</v>
      </c>
      <c r="E159" t="s">
        <v>846</v>
      </c>
      <c r="F159" t="s">
        <v>896</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920</v>
      </c>
      <c r="Y159">
        <f t="shared" si="10"/>
        <v>1</v>
      </c>
      <c r="AA159" t="s">
        <v>909</v>
      </c>
      <c r="AB159">
        <f t="shared" si="11"/>
        <v>1</v>
      </c>
    </row>
    <row r="160" spans="1:28" x14ac:dyDescent="0.3">
      <c r="A160" t="s">
        <v>795</v>
      </c>
      <c r="B160">
        <f>COUNTIF(StageTable!M:M,A160)
+COUNTIF(StageTable!U:U,A160)
+COUNTIF(StageTable!W:W,A160)</f>
        <v>1</v>
      </c>
      <c r="C160" t="s">
        <v>916</v>
      </c>
      <c r="D160" t="s">
        <v>65</v>
      </c>
      <c r="E160" t="s">
        <v>847</v>
      </c>
      <c r="F160" t="s">
        <v>897</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921</v>
      </c>
      <c r="Y160">
        <f t="shared" si="10"/>
        <v>1</v>
      </c>
      <c r="AA160" t="s">
        <v>910</v>
      </c>
      <c r="AB160">
        <f t="shared" si="11"/>
        <v>1</v>
      </c>
    </row>
    <row r="161" spans="1:28" x14ac:dyDescent="0.3">
      <c r="A161" t="s">
        <v>770</v>
      </c>
      <c r="B161">
        <f>COUNTIF(StageTable!M:M,A161)
+COUNTIF(StageTable!U:U,A161)
+COUNTIF(StageTable!W:W,A161)</f>
        <v>1</v>
      </c>
      <c r="C161" t="s">
        <v>916</v>
      </c>
      <c r="D161" t="s">
        <v>65</v>
      </c>
      <c r="E161" t="s">
        <v>848</v>
      </c>
      <c r="F161" t="s">
        <v>898</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1039</v>
      </c>
      <c r="Y161">
        <f t="shared" si="10"/>
        <v>1</v>
      </c>
      <c r="AA161" t="s">
        <v>911</v>
      </c>
      <c r="AB161">
        <f t="shared" si="11"/>
        <v>1</v>
      </c>
    </row>
    <row r="162" spans="1:28" x14ac:dyDescent="0.3">
      <c r="A162" t="s">
        <v>771</v>
      </c>
      <c r="B162">
        <f>COUNTIF(StageTable!M:M,A162)
+COUNTIF(StageTable!U:U,A162)
+COUNTIF(StageTable!W:W,A162)</f>
        <v>1</v>
      </c>
      <c r="C162" t="s">
        <v>917</v>
      </c>
      <c r="D162" t="s">
        <v>65</v>
      </c>
      <c r="E162" t="s">
        <v>849</v>
      </c>
      <c r="F162" t="s">
        <v>899</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1040</v>
      </c>
      <c r="Y162">
        <f t="shared" si="10"/>
        <v>1</v>
      </c>
      <c r="AA162" t="s">
        <v>912</v>
      </c>
      <c r="AB162">
        <f t="shared" ref="AB162:AB164" si="13">COUNTIF(F:F,AA162)</f>
        <v>1</v>
      </c>
    </row>
    <row r="163" spans="1:28" x14ac:dyDescent="0.3">
      <c r="A163" t="s">
        <v>772</v>
      </c>
      <c r="B163">
        <f>COUNTIF(StageTable!M:M,A163)
+COUNTIF(StageTable!U:U,A163)
+COUNTIF(StageTable!W:W,A163)</f>
        <v>1</v>
      </c>
      <c r="C163" t="s">
        <v>809</v>
      </c>
      <c r="D163" t="s">
        <v>65</v>
      </c>
      <c r="E163" t="s">
        <v>850</v>
      </c>
      <c r="F163" t="s">
        <v>900</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1041</v>
      </c>
      <c r="Y163">
        <f t="shared" si="10"/>
        <v>1</v>
      </c>
      <c r="AA163" t="s">
        <v>913</v>
      </c>
      <c r="AB163">
        <f t="shared" si="13"/>
        <v>1</v>
      </c>
    </row>
    <row r="164" spans="1:28" x14ac:dyDescent="0.3">
      <c r="A164" t="s">
        <v>773</v>
      </c>
      <c r="B164">
        <f>COUNTIF(StageTable!M:M,A164)
+COUNTIF(StageTable!U:U,A164)
+COUNTIF(StageTable!W:W,A164)</f>
        <v>1</v>
      </c>
      <c r="C164" t="s">
        <v>916</v>
      </c>
      <c r="D164" t="s">
        <v>65</v>
      </c>
      <c r="E164" t="s">
        <v>851</v>
      </c>
      <c r="F164" t="s">
        <v>901</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1042</v>
      </c>
      <c r="Y164">
        <f t="shared" si="10"/>
        <v>1</v>
      </c>
      <c r="AA164" t="s">
        <v>914</v>
      </c>
      <c r="AB164">
        <f t="shared" si="13"/>
        <v>1</v>
      </c>
    </row>
    <row r="165" spans="1:28" x14ac:dyDescent="0.3">
      <c r="A165" t="s">
        <v>774</v>
      </c>
      <c r="B165">
        <f>COUNTIF(StageTable!M:M,A165)
+COUNTIF(StageTable!U:U,A165)
+COUNTIF(StageTable!W:W,A165)</f>
        <v>1</v>
      </c>
      <c r="C165" t="s">
        <v>809</v>
      </c>
      <c r="D165" t="s">
        <v>65</v>
      </c>
      <c r="E165" t="s">
        <v>852</v>
      </c>
      <c r="F165" t="s">
        <v>902</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1043</v>
      </c>
      <c r="Y165">
        <f t="shared" si="10"/>
        <v>1</v>
      </c>
    </row>
    <row r="166" spans="1:28" x14ac:dyDescent="0.3">
      <c r="A166" t="s">
        <v>775</v>
      </c>
      <c r="B166">
        <f>COUNTIF(StageTable!M:M,A166)
+COUNTIF(StageTable!U:U,A166)
+COUNTIF(StageTable!W:W,A166)</f>
        <v>1</v>
      </c>
      <c r="C166" t="s">
        <v>917</v>
      </c>
      <c r="D166" t="s">
        <v>65</v>
      </c>
      <c r="E166" t="s">
        <v>853</v>
      </c>
      <c r="F166" t="s">
        <v>903</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1044</v>
      </c>
      <c r="Y166">
        <f t="shared" si="10"/>
        <v>1</v>
      </c>
    </row>
    <row r="167" spans="1:28" x14ac:dyDescent="0.3">
      <c r="A167" t="s">
        <v>797</v>
      </c>
      <c r="B167">
        <f>COUNTIF(StageTable!M:M,A167)
+COUNTIF(StageTable!U:U,A167)
+COUNTIF(StageTable!W:W,A167)</f>
        <v>1</v>
      </c>
      <c r="C167" t="s">
        <v>916</v>
      </c>
      <c r="D167" t="s">
        <v>65</v>
      </c>
      <c r="E167" t="s">
        <v>854</v>
      </c>
      <c r="F167" t="s">
        <v>904</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1045</v>
      </c>
      <c r="Y167">
        <f t="shared" si="10"/>
        <v>1</v>
      </c>
    </row>
    <row r="168" spans="1:28" x14ac:dyDescent="0.3">
      <c r="A168" t="s">
        <v>776</v>
      </c>
      <c r="B168">
        <f>COUNTIF(StageTable!M:M,A168)
+COUNTIF(StageTable!U:U,A168)
+COUNTIF(StageTable!W:W,A168)</f>
        <v>1</v>
      </c>
      <c r="C168" t="s">
        <v>917</v>
      </c>
      <c r="D168" t="s">
        <v>65</v>
      </c>
      <c r="E168" t="s">
        <v>855</v>
      </c>
      <c r="F168" t="s">
        <v>905</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1046</v>
      </c>
      <c r="Y168">
        <f t="shared" si="10"/>
        <v>1</v>
      </c>
    </row>
    <row r="169" spans="1:28" x14ac:dyDescent="0.3">
      <c r="A169" t="s">
        <v>777</v>
      </c>
      <c r="B169">
        <f>COUNTIF(StageTable!M:M,A169)
+COUNTIF(StageTable!U:U,A169)
+COUNTIF(StageTable!W:W,A169)</f>
        <v>1</v>
      </c>
      <c r="C169" t="s">
        <v>809</v>
      </c>
      <c r="D169" t="s">
        <v>65</v>
      </c>
      <c r="E169" t="s">
        <v>856</v>
      </c>
      <c r="F169" t="s">
        <v>906</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1047</v>
      </c>
      <c r="Y169">
        <f t="shared" si="10"/>
        <v>1</v>
      </c>
    </row>
    <row r="170" spans="1:28" x14ac:dyDescent="0.3">
      <c r="A170" t="s">
        <v>778</v>
      </c>
      <c r="B170">
        <f>COUNTIF(StageTable!M:M,A170)
+COUNTIF(StageTable!U:U,A170)
+COUNTIF(StageTable!W:W,A170)</f>
        <v>1</v>
      </c>
      <c r="C170" t="s">
        <v>916</v>
      </c>
      <c r="D170" t="s">
        <v>65</v>
      </c>
      <c r="E170" t="s">
        <v>857</v>
      </c>
      <c r="F170" t="s">
        <v>907</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1048</v>
      </c>
      <c r="Y170">
        <f t="shared" si="10"/>
        <v>1</v>
      </c>
    </row>
    <row r="171" spans="1:28" x14ac:dyDescent="0.3">
      <c r="A171" t="s">
        <v>799</v>
      </c>
      <c r="B171">
        <f>COUNTIF(StageTable!M:M,A171)
+COUNTIF(StageTable!U:U,A171)
+COUNTIF(StageTable!W:W,A171)</f>
        <v>1</v>
      </c>
      <c r="C171" t="s">
        <v>917</v>
      </c>
      <c r="D171" t="s">
        <v>65</v>
      </c>
      <c r="E171" t="s">
        <v>858</v>
      </c>
      <c r="F171" t="s">
        <v>908</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1049</v>
      </c>
      <c r="Y171">
        <f t="shared" si="10"/>
        <v>1</v>
      </c>
    </row>
    <row r="172" spans="1:28" x14ac:dyDescent="0.3">
      <c r="A172" t="s">
        <v>779</v>
      </c>
      <c r="B172">
        <f>COUNTIF(StageTable!M:M,A172)
+COUNTIF(StageTable!U:U,A172)
+COUNTIF(StageTable!W:W,A172)</f>
        <v>1</v>
      </c>
      <c r="C172" t="s">
        <v>916</v>
      </c>
      <c r="D172" t="s">
        <v>65</v>
      </c>
      <c r="E172" t="s">
        <v>859</v>
      </c>
      <c r="F172" t="s">
        <v>909</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1050</v>
      </c>
      <c r="Y172">
        <f t="shared" si="10"/>
        <v>1</v>
      </c>
    </row>
    <row r="173" spans="1:28" x14ac:dyDescent="0.3">
      <c r="A173" t="s">
        <v>93</v>
      </c>
      <c r="B173">
        <f>COUNTIF(StageTable!M:M,A173)
+COUNTIF(StageTable!U:U,A173)
+COUNTIF(StageTable!W:W,A173)</f>
        <v>1</v>
      </c>
      <c r="C173" t="s">
        <v>809</v>
      </c>
      <c r="D173" t="s">
        <v>65</v>
      </c>
      <c r="E173" t="s">
        <v>51</v>
      </c>
      <c r="F173" t="s">
        <v>910</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934</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925</v>
      </c>
      <c r="X173" t="s">
        <v>1051</v>
      </c>
      <c r="Y173">
        <f t="shared" si="10"/>
        <v>1</v>
      </c>
    </row>
    <row r="174" spans="1:28" x14ac:dyDescent="0.3">
      <c r="A174" t="s">
        <v>800</v>
      </c>
      <c r="B174">
        <f>COUNTIF(StageTable!M:M,A174)
+COUNTIF(StageTable!U:U,A174)
+COUNTIF(StageTable!W:W,A174)</f>
        <v>1</v>
      </c>
      <c r="C174" t="s">
        <v>916</v>
      </c>
      <c r="D174" t="s">
        <v>65</v>
      </c>
      <c r="E174" t="s">
        <v>936</v>
      </c>
      <c r="F174" t="s">
        <v>911</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935</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926</v>
      </c>
      <c r="X174" t="s">
        <v>1052</v>
      </c>
      <c r="Y174">
        <f t="shared" si="10"/>
        <v>1</v>
      </c>
    </row>
    <row r="175" spans="1:28" x14ac:dyDescent="0.3">
      <c r="A175" t="s">
        <v>801</v>
      </c>
      <c r="B175">
        <f>COUNTIF(StageTable!M:M,A175)
+COUNTIF(StageTable!U:U,A175)
+COUNTIF(StageTable!W:W,A175)</f>
        <v>1</v>
      </c>
      <c r="C175" t="s">
        <v>809</v>
      </c>
      <c r="D175" t="s">
        <v>65</v>
      </c>
      <c r="E175" t="s">
        <v>931</v>
      </c>
      <c r="F175" t="s">
        <v>912</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922</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926</v>
      </c>
      <c r="X175" t="s">
        <v>1053</v>
      </c>
      <c r="Y175">
        <f t="shared" si="10"/>
        <v>1</v>
      </c>
    </row>
    <row r="176" spans="1:28" x14ac:dyDescent="0.3">
      <c r="A176" t="s">
        <v>802</v>
      </c>
      <c r="B176">
        <f>COUNTIF(StageTable!M:M,A176)
+COUNTIF(StageTable!U:U,A176)
+COUNTIF(StageTable!W:W,A176)</f>
        <v>1</v>
      </c>
      <c r="C176" t="s">
        <v>917</v>
      </c>
      <c r="D176" t="s">
        <v>65</v>
      </c>
      <c r="E176" t="s">
        <v>933</v>
      </c>
      <c r="F176" t="s">
        <v>913</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923</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927</v>
      </c>
      <c r="X176" t="s">
        <v>1054</v>
      </c>
      <c r="Y176">
        <f t="shared" si="10"/>
        <v>1</v>
      </c>
    </row>
    <row r="177" spans="1:25" x14ac:dyDescent="0.3">
      <c r="A177" t="s">
        <v>803</v>
      </c>
      <c r="B177">
        <f>COUNTIF(StageTable!M:M,A177)
+COUNTIF(StageTable!U:U,A177)
+COUNTIF(StageTable!W:W,A177)</f>
        <v>1</v>
      </c>
      <c r="C177" t="s">
        <v>809</v>
      </c>
      <c r="D177" t="s">
        <v>65</v>
      </c>
      <c r="E177" t="s">
        <v>932</v>
      </c>
      <c r="F177" t="s">
        <v>914</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924</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928</v>
      </c>
      <c r="X177" t="s">
        <v>1055</v>
      </c>
      <c r="Y177">
        <f t="shared" si="10"/>
        <v>1</v>
      </c>
    </row>
    <row r="178" spans="1:25" x14ac:dyDescent="0.3">
      <c r="A178" t="s">
        <v>804</v>
      </c>
      <c r="B178">
        <f>COUNTIF(StageTable!M:M,A178)
+COUNTIF(StageTable!U:U,A178)
+COUNTIF(StageTable!W:W,A178)</f>
        <v>1</v>
      </c>
      <c r="C178" t="s">
        <v>916</v>
      </c>
      <c r="D178" t="s">
        <v>65</v>
      </c>
      <c r="E178" t="s">
        <v>51</v>
      </c>
      <c r="F178" t="s">
        <v>598</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1056</v>
      </c>
      <c r="Y178">
        <f t="shared" si="10"/>
        <v>1</v>
      </c>
    </row>
    <row r="179" spans="1:25" x14ac:dyDescent="0.3">
      <c r="A179" t="s">
        <v>805</v>
      </c>
      <c r="B179">
        <f>COUNTIF(StageTable!M:M,A179)
+COUNTIF(StageTable!U:U,A179)
+COUNTIF(StageTable!W:W,A179)</f>
        <v>1</v>
      </c>
      <c r="C179" t="s">
        <v>917</v>
      </c>
      <c r="D179" t="s">
        <v>65</v>
      </c>
      <c r="E179" t="s">
        <v>918</v>
      </c>
      <c r="F179" t="s">
        <v>598</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1057</v>
      </c>
      <c r="Y179">
        <f t="shared" si="10"/>
        <v>1</v>
      </c>
    </row>
    <row r="180" spans="1:25" x14ac:dyDescent="0.3">
      <c r="A180" t="s">
        <v>806</v>
      </c>
      <c r="B180">
        <f>COUNTIF(StageTable!M:M,A180)
+COUNTIF(StageTable!U:U,A180)
+COUNTIF(StageTable!W:W,A180)</f>
        <v>1</v>
      </c>
      <c r="C180" t="s">
        <v>809</v>
      </c>
      <c r="D180" t="s">
        <v>65</v>
      </c>
      <c r="E180" t="s">
        <v>919</v>
      </c>
      <c r="F180" t="s">
        <v>598</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1058</v>
      </c>
      <c r="Y180">
        <f t="shared" si="10"/>
        <v>1</v>
      </c>
    </row>
    <row r="181" spans="1:25" x14ac:dyDescent="0.3">
      <c r="A181" t="s">
        <v>807</v>
      </c>
      <c r="B181">
        <f>COUNTIF(StageTable!M:M,A181)
+COUNTIF(StageTable!U:U,A181)
+COUNTIF(StageTable!W:W,A181)</f>
        <v>1</v>
      </c>
      <c r="C181" t="s">
        <v>916</v>
      </c>
      <c r="D181" t="s">
        <v>65</v>
      </c>
      <c r="E181" t="s">
        <v>920</v>
      </c>
      <c r="F181" t="s">
        <v>598</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1059</v>
      </c>
      <c r="Y181">
        <f t="shared" si="10"/>
        <v>1</v>
      </c>
    </row>
    <row r="182" spans="1:25" x14ac:dyDescent="0.3">
      <c r="A182" t="s">
        <v>808</v>
      </c>
      <c r="B182">
        <f>COUNTIF(StageTable!M:M,A182)
+COUNTIF(StageTable!U:U,A182)
+COUNTIF(StageTable!W:W,A182)</f>
        <v>1</v>
      </c>
      <c r="C182" t="s">
        <v>917</v>
      </c>
      <c r="D182" t="s">
        <v>65</v>
      </c>
      <c r="E182" t="s">
        <v>921</v>
      </c>
      <c r="F182" t="s">
        <v>598</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1060</v>
      </c>
      <c r="Y182">
        <f t="shared" si="10"/>
        <v>1</v>
      </c>
    </row>
    <row r="183" spans="1:25" x14ac:dyDescent="0.3">
      <c r="A183" t="s">
        <v>938</v>
      </c>
      <c r="B183">
        <f>COUNTIF(StageTable!M:M,A183)
+COUNTIF(StageTable!U:U,A183)
+COUNTIF(StageTable!W:W,A183)</f>
        <v>1</v>
      </c>
      <c r="C183" t="s">
        <v>983</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1061</v>
      </c>
      <c r="Y183">
        <f t="shared" si="10"/>
        <v>1</v>
      </c>
    </row>
    <row r="184" spans="1:25" x14ac:dyDescent="0.3">
      <c r="A184" t="s">
        <v>939</v>
      </c>
      <c r="B184">
        <f>COUNTIF(StageTable!M:M,A184)
+COUNTIF(StageTable!U:U,A184)
+COUNTIF(StageTable!W:W,A184)</f>
        <v>1</v>
      </c>
      <c r="C184" t="s">
        <v>984</v>
      </c>
      <c r="D184" t="s">
        <v>65</v>
      </c>
      <c r="E184" t="s">
        <v>1039</v>
      </c>
      <c r="F184" t="s">
        <v>1102</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1000</v>
      </c>
      <c r="X184" t="s">
        <v>1062</v>
      </c>
      <c r="Y184">
        <f t="shared" si="10"/>
        <v>1</v>
      </c>
    </row>
    <row r="185" spans="1:25" x14ac:dyDescent="0.3">
      <c r="A185" t="s">
        <v>940</v>
      </c>
      <c r="B185">
        <f>COUNTIF(StageTable!M:M,A185)
+COUNTIF(StageTable!U:U,A185)
+COUNTIF(StageTable!W:W,A185)</f>
        <v>1</v>
      </c>
      <c r="C185" t="s">
        <v>985</v>
      </c>
      <c r="D185" t="s">
        <v>65</v>
      </c>
      <c r="E185" t="s">
        <v>1040</v>
      </c>
      <c r="F185" t="s">
        <v>1106</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1001</v>
      </c>
      <c r="X185" t="s">
        <v>1063</v>
      </c>
      <c r="Y185">
        <f t="shared" si="10"/>
        <v>1</v>
      </c>
    </row>
    <row r="186" spans="1:25" x14ac:dyDescent="0.3">
      <c r="A186" t="s">
        <v>941</v>
      </c>
      <c r="B186">
        <f>COUNTIF(StageTable!M:M,A186)
+COUNTIF(StageTable!U:U,A186)
+COUNTIF(StageTable!W:W,A186)</f>
        <v>1</v>
      </c>
      <c r="C186" t="s">
        <v>984</v>
      </c>
      <c r="D186" t="s">
        <v>65</v>
      </c>
      <c r="E186" t="s">
        <v>1041</v>
      </c>
      <c r="F186" t="s">
        <v>1107</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1002</v>
      </c>
      <c r="X186" t="s">
        <v>1064</v>
      </c>
      <c r="Y186">
        <f t="shared" si="10"/>
        <v>1</v>
      </c>
    </row>
    <row r="187" spans="1:25" x14ac:dyDescent="0.3">
      <c r="A187" t="s">
        <v>942</v>
      </c>
      <c r="B187">
        <f>COUNTIF(StageTable!M:M,A187)
+COUNTIF(StageTable!U:U,A187)
+COUNTIF(StageTable!W:W,A187)</f>
        <v>1</v>
      </c>
      <c r="C187" t="s">
        <v>983</v>
      </c>
      <c r="D187" t="s">
        <v>65</v>
      </c>
      <c r="E187" t="s">
        <v>1042</v>
      </c>
      <c r="F187" t="s">
        <v>1108</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1003</v>
      </c>
      <c r="X187" t="s">
        <v>1065</v>
      </c>
      <c r="Y187">
        <f t="shared" si="10"/>
        <v>1</v>
      </c>
    </row>
    <row r="188" spans="1:25" x14ac:dyDescent="0.3">
      <c r="A188" t="s">
        <v>998</v>
      </c>
      <c r="B188">
        <f>COUNTIF(StageTable!M:M,A188)
+COUNTIF(StageTable!U:U,A188)
+COUNTIF(StageTable!W:W,A188)</f>
        <v>1</v>
      </c>
      <c r="C188" t="s">
        <v>985</v>
      </c>
      <c r="D188" t="s">
        <v>65</v>
      </c>
      <c r="E188" t="s">
        <v>1043</v>
      </c>
      <c r="F188" t="s">
        <v>1109</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1004</v>
      </c>
      <c r="X188" t="s">
        <v>1066</v>
      </c>
      <c r="Y188">
        <f t="shared" si="10"/>
        <v>1</v>
      </c>
    </row>
    <row r="189" spans="1:25" x14ac:dyDescent="0.3">
      <c r="A189" t="s">
        <v>943</v>
      </c>
      <c r="B189">
        <f>COUNTIF(StageTable!M:M,A189)
+COUNTIF(StageTable!U:U,A189)
+COUNTIF(StageTable!W:W,A189)</f>
        <v>1</v>
      </c>
      <c r="C189" t="s">
        <v>984</v>
      </c>
      <c r="D189" t="s">
        <v>65</v>
      </c>
      <c r="E189" t="s">
        <v>1044</v>
      </c>
      <c r="F189" t="s">
        <v>1103</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1005</v>
      </c>
      <c r="X189" t="s">
        <v>1067</v>
      </c>
      <c r="Y189">
        <f t="shared" si="10"/>
        <v>1</v>
      </c>
    </row>
    <row r="190" spans="1:25" x14ac:dyDescent="0.3">
      <c r="A190" t="s">
        <v>944</v>
      </c>
      <c r="B190">
        <f>COUNTIF(StageTable!M:M,A190)
+COUNTIF(StageTable!U:U,A190)
+COUNTIF(StageTable!W:W,A190)</f>
        <v>1</v>
      </c>
      <c r="C190" t="s">
        <v>983</v>
      </c>
      <c r="D190" t="s">
        <v>65</v>
      </c>
      <c r="E190" t="s">
        <v>1045</v>
      </c>
      <c r="F190" t="s">
        <v>1104</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1006</v>
      </c>
      <c r="X190" t="s">
        <v>1068</v>
      </c>
      <c r="Y190">
        <f t="shared" si="10"/>
        <v>1</v>
      </c>
    </row>
    <row r="191" spans="1:25" x14ac:dyDescent="0.3">
      <c r="A191" t="s">
        <v>999</v>
      </c>
      <c r="B191">
        <f>COUNTIF(StageTable!M:M,A191)
+COUNTIF(StageTable!U:U,A191)
+COUNTIF(StageTable!W:W,A191)</f>
        <v>1</v>
      </c>
      <c r="C191" t="s">
        <v>984</v>
      </c>
      <c r="D191" t="s">
        <v>65</v>
      </c>
      <c r="E191" t="s">
        <v>1046</v>
      </c>
      <c r="F191" t="s">
        <v>1105</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1007</v>
      </c>
      <c r="X191" t="s">
        <v>1069</v>
      </c>
      <c r="Y191">
        <f t="shared" si="10"/>
        <v>1</v>
      </c>
    </row>
    <row r="192" spans="1:25" x14ac:dyDescent="0.3">
      <c r="A192" t="s">
        <v>945</v>
      </c>
      <c r="B192">
        <f>COUNTIF(StageTable!M:M,A192)
+COUNTIF(StageTable!U:U,A192)
+COUNTIF(StageTable!W:W,A192)</f>
        <v>1</v>
      </c>
      <c r="C192" t="s">
        <v>1038</v>
      </c>
      <c r="D192" t="s">
        <v>65</v>
      </c>
      <c r="E192" t="s">
        <v>1047</v>
      </c>
      <c r="F192" t="s">
        <v>1115</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1008</v>
      </c>
      <c r="X192" t="s">
        <v>1070</v>
      </c>
      <c r="Y192">
        <f t="shared" si="10"/>
        <v>1</v>
      </c>
    </row>
    <row r="193" spans="1:25" x14ac:dyDescent="0.3">
      <c r="A193" t="s">
        <v>946</v>
      </c>
      <c r="B193">
        <f>COUNTIF(StageTable!M:M,A193)
+COUNTIF(StageTable!U:U,A193)
+COUNTIF(StageTable!W:W,A193)</f>
        <v>1</v>
      </c>
      <c r="C193" t="s">
        <v>984</v>
      </c>
      <c r="D193" t="s">
        <v>65</v>
      </c>
      <c r="E193" t="s">
        <v>1048</v>
      </c>
      <c r="F193" t="s">
        <v>1116</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1009</v>
      </c>
      <c r="X193" t="s">
        <v>1071</v>
      </c>
      <c r="Y193">
        <f t="shared" si="10"/>
        <v>1</v>
      </c>
    </row>
    <row r="194" spans="1:25" x14ac:dyDescent="0.3">
      <c r="A194" t="s">
        <v>947</v>
      </c>
      <c r="B194">
        <f>COUNTIF(StageTable!M:M,A194)
+COUNTIF(StageTable!U:U,A194)
+COUNTIF(StageTable!W:W,A194)</f>
        <v>1</v>
      </c>
      <c r="C194" t="s">
        <v>983</v>
      </c>
      <c r="D194" t="s">
        <v>996</v>
      </c>
      <c r="E194" t="s">
        <v>1049</v>
      </c>
      <c r="F194" t="s">
        <v>1117</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1072</v>
      </c>
      <c r="Y194">
        <f t="shared" ref="Y194:Y217" si="14">COUNTIF(E:E,X194)</f>
        <v>1</v>
      </c>
    </row>
    <row r="195" spans="1:25" x14ac:dyDescent="0.3">
      <c r="A195" t="s">
        <v>1022</v>
      </c>
      <c r="B195">
        <f>COUNTIF(StageTable!M:M,A195)
+COUNTIF(StageTable!U:U,A195)
+COUNTIF(StageTable!W:W,A195)</f>
        <v>1</v>
      </c>
      <c r="C195" t="s">
        <v>1036</v>
      </c>
      <c r="D195" t="s">
        <v>996</v>
      </c>
      <c r="E195" t="s">
        <v>1050</v>
      </c>
      <c r="F195" t="s">
        <v>1118</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1073</v>
      </c>
      <c r="Y195">
        <f t="shared" si="14"/>
        <v>1</v>
      </c>
    </row>
    <row r="196" spans="1:25" x14ac:dyDescent="0.3">
      <c r="A196" t="s">
        <v>948</v>
      </c>
      <c r="B196">
        <f>COUNTIF(StageTable!M:M,A196)
+COUNTIF(StageTable!U:U,A196)
+COUNTIF(StageTable!W:W,A196)</f>
        <v>1</v>
      </c>
      <c r="C196" t="s">
        <v>984</v>
      </c>
      <c r="D196" t="s">
        <v>996</v>
      </c>
      <c r="E196" t="s">
        <v>1051</v>
      </c>
      <c r="F196" t="s">
        <v>1119</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1074</v>
      </c>
      <c r="Y196">
        <f t="shared" si="14"/>
        <v>1</v>
      </c>
    </row>
    <row r="197" spans="1:25" x14ac:dyDescent="0.3">
      <c r="A197" t="s">
        <v>949</v>
      </c>
      <c r="B197">
        <f>COUNTIF(StageTable!M:M,A197)
+COUNTIF(StageTable!U:U,A197)
+COUNTIF(StageTable!W:W,A197)</f>
        <v>1</v>
      </c>
      <c r="C197" t="s">
        <v>985</v>
      </c>
      <c r="D197" t="s">
        <v>997</v>
      </c>
      <c r="E197" t="s">
        <v>1052</v>
      </c>
      <c r="F197" t="s">
        <v>1120</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1075</v>
      </c>
      <c r="Y197">
        <f t="shared" si="14"/>
        <v>1</v>
      </c>
    </row>
    <row r="198" spans="1:25" x14ac:dyDescent="0.3">
      <c r="A198" t="s">
        <v>950</v>
      </c>
      <c r="B198">
        <f>COUNTIF(StageTable!M:M,A198)
+COUNTIF(StageTable!U:U,A198)
+COUNTIF(StageTable!W:W,A198)</f>
        <v>1</v>
      </c>
      <c r="C198" t="s">
        <v>984</v>
      </c>
      <c r="D198" t="s">
        <v>996</v>
      </c>
      <c r="E198" t="s">
        <v>1053</v>
      </c>
      <c r="F198" t="s">
        <v>1121</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1076</v>
      </c>
      <c r="Y198">
        <f t="shared" si="14"/>
        <v>1</v>
      </c>
    </row>
    <row r="199" spans="1:25" x14ac:dyDescent="0.3">
      <c r="A199" t="s">
        <v>951</v>
      </c>
      <c r="B199">
        <f>COUNTIF(StageTable!M:M,A199)
+COUNTIF(StageTable!U:U,A199)
+COUNTIF(StageTable!W:W,A199)</f>
        <v>1</v>
      </c>
      <c r="C199" t="s">
        <v>1038</v>
      </c>
      <c r="D199" t="s">
        <v>996</v>
      </c>
      <c r="E199" t="s">
        <v>1054</v>
      </c>
      <c r="F199" t="s">
        <v>1122</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1077</v>
      </c>
      <c r="Y199">
        <f t="shared" si="14"/>
        <v>1</v>
      </c>
    </row>
    <row r="200" spans="1:25" x14ac:dyDescent="0.3">
      <c r="A200" t="s">
        <v>952</v>
      </c>
      <c r="B200">
        <f>COUNTIF(StageTable!M:M,A200)
+COUNTIF(StageTable!U:U,A200)
+COUNTIF(StageTable!W:W,A200)</f>
        <v>1</v>
      </c>
      <c r="C200" t="s">
        <v>985</v>
      </c>
      <c r="D200" t="s">
        <v>997</v>
      </c>
      <c r="E200" t="s">
        <v>1055</v>
      </c>
      <c r="F200" t="s">
        <v>1123</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1078</v>
      </c>
      <c r="Y200">
        <f t="shared" si="14"/>
        <v>1</v>
      </c>
    </row>
    <row r="201" spans="1:25" x14ac:dyDescent="0.3">
      <c r="A201" t="s">
        <v>1024</v>
      </c>
      <c r="B201">
        <f>COUNTIF(StageTable!M:M,A201)
+COUNTIF(StageTable!U:U,A201)
+COUNTIF(StageTable!W:W,A201)</f>
        <v>1</v>
      </c>
      <c r="C201" t="s">
        <v>1037</v>
      </c>
      <c r="D201" t="s">
        <v>997</v>
      </c>
      <c r="E201" t="s">
        <v>1056</v>
      </c>
      <c r="F201" t="s">
        <v>1124</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1079</v>
      </c>
      <c r="Y201">
        <f t="shared" si="14"/>
        <v>1</v>
      </c>
    </row>
    <row r="202" spans="1:25" x14ac:dyDescent="0.3">
      <c r="A202" t="s">
        <v>953</v>
      </c>
      <c r="B202">
        <f>COUNTIF(StageTable!M:M,A202)
+COUNTIF(StageTable!U:U,A202)
+COUNTIF(StageTable!W:W,A202)</f>
        <v>1</v>
      </c>
      <c r="C202" t="s">
        <v>983</v>
      </c>
      <c r="D202" t="s">
        <v>996</v>
      </c>
      <c r="E202" t="s">
        <v>1057</v>
      </c>
      <c r="F202" t="s">
        <v>1125</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1080</v>
      </c>
      <c r="Y202">
        <f t="shared" si="14"/>
        <v>1</v>
      </c>
    </row>
    <row r="203" spans="1:25" x14ac:dyDescent="0.3">
      <c r="A203" t="s">
        <v>954</v>
      </c>
      <c r="B203">
        <f>COUNTIF(StageTable!M:M,A203)
+COUNTIF(StageTable!U:U,A203)
+COUNTIF(StageTable!W:W,A203)</f>
        <v>1</v>
      </c>
      <c r="C203" t="s">
        <v>985</v>
      </c>
      <c r="D203" t="s">
        <v>996</v>
      </c>
      <c r="E203" t="s">
        <v>1058</v>
      </c>
      <c r="F203" t="s">
        <v>1126</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1081</v>
      </c>
      <c r="Y203">
        <f t="shared" si="14"/>
        <v>1</v>
      </c>
    </row>
    <row r="204" spans="1:25" x14ac:dyDescent="0.3">
      <c r="A204" t="s">
        <v>955</v>
      </c>
      <c r="B204">
        <f>COUNTIF(StageTable!M:M,A204)
+COUNTIF(StageTable!U:U,A204)
+COUNTIF(StageTable!W:W,A204)</f>
        <v>1</v>
      </c>
      <c r="C204" t="s">
        <v>983</v>
      </c>
      <c r="D204" t="s">
        <v>65</v>
      </c>
      <c r="E204" t="s">
        <v>1059</v>
      </c>
      <c r="F204" t="s">
        <v>1127</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1090</v>
      </c>
      <c r="X204" t="s">
        <v>1082</v>
      </c>
      <c r="Y204">
        <f t="shared" si="14"/>
        <v>1</v>
      </c>
    </row>
    <row r="205" spans="1:25" x14ac:dyDescent="0.3">
      <c r="A205" t="s">
        <v>1026</v>
      </c>
      <c r="B205">
        <f>COUNTIF(StageTable!M:M,A205)
+COUNTIF(StageTable!U:U,A205)
+COUNTIF(StageTable!W:W,A205)</f>
        <v>1</v>
      </c>
      <c r="C205" t="s">
        <v>1036</v>
      </c>
      <c r="D205" t="s">
        <v>65</v>
      </c>
      <c r="E205" t="s">
        <v>1060</v>
      </c>
      <c r="F205" t="s">
        <v>1128</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1101</v>
      </c>
      <c r="X205" t="s">
        <v>1083</v>
      </c>
      <c r="Y205">
        <f t="shared" si="14"/>
        <v>1</v>
      </c>
    </row>
    <row r="206" spans="1:25" x14ac:dyDescent="0.3">
      <c r="A206" t="s">
        <v>956</v>
      </c>
      <c r="B206">
        <f>COUNTIF(StageTable!M:M,A206)
+COUNTIF(StageTable!U:U,A206)
+COUNTIF(StageTable!W:W,A206)</f>
        <v>1</v>
      </c>
      <c r="C206" t="s">
        <v>984</v>
      </c>
      <c r="D206" t="s">
        <v>65</v>
      </c>
      <c r="E206" t="s">
        <v>1061</v>
      </c>
      <c r="F206" t="s">
        <v>1129</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1092</v>
      </c>
      <c r="X206" t="s">
        <v>1084</v>
      </c>
      <c r="Y206">
        <f t="shared" si="14"/>
        <v>1</v>
      </c>
    </row>
    <row r="207" spans="1:25" x14ac:dyDescent="0.3">
      <c r="A207" t="s">
        <v>957</v>
      </c>
      <c r="B207">
        <f>COUNTIF(StageTable!M:M,A207)
+COUNTIF(StageTable!U:U,A207)
+COUNTIF(StageTable!W:W,A207)</f>
        <v>1</v>
      </c>
      <c r="C207" t="s">
        <v>1038</v>
      </c>
      <c r="D207" t="s">
        <v>65</v>
      </c>
      <c r="E207" t="s">
        <v>1062</v>
      </c>
      <c r="F207" t="s">
        <v>1130</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1093</v>
      </c>
      <c r="X207" t="s">
        <v>1085</v>
      </c>
      <c r="Y207">
        <f t="shared" si="14"/>
        <v>1</v>
      </c>
    </row>
    <row r="208" spans="1:25" x14ac:dyDescent="0.3">
      <c r="A208" t="s">
        <v>958</v>
      </c>
      <c r="B208">
        <f>COUNTIF(StageTable!M:M,A208)
+COUNTIF(StageTable!U:U,A208)
+COUNTIF(StageTable!W:W,A208)</f>
        <v>1</v>
      </c>
      <c r="C208" t="s">
        <v>985</v>
      </c>
      <c r="D208" t="s">
        <v>65</v>
      </c>
      <c r="E208" t="s">
        <v>1063</v>
      </c>
      <c r="F208" t="s">
        <v>1131</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1094</v>
      </c>
      <c r="X208" t="s">
        <v>1086</v>
      </c>
      <c r="Y208">
        <f t="shared" si="14"/>
        <v>0</v>
      </c>
    </row>
    <row r="209" spans="1:25" x14ac:dyDescent="0.3">
      <c r="A209" t="s">
        <v>959</v>
      </c>
      <c r="B209">
        <f>COUNTIF(StageTable!M:M,A209)
+COUNTIF(StageTable!U:U,A209)
+COUNTIF(StageTable!W:W,A209)</f>
        <v>1</v>
      </c>
      <c r="C209" t="s">
        <v>983</v>
      </c>
      <c r="D209" t="s">
        <v>65</v>
      </c>
      <c r="E209" t="s">
        <v>1064</v>
      </c>
      <c r="F209" t="s">
        <v>1132</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1095</v>
      </c>
      <c r="X209" t="s">
        <v>1087</v>
      </c>
      <c r="Y209">
        <f t="shared" si="14"/>
        <v>1</v>
      </c>
    </row>
    <row r="210" spans="1:25" x14ac:dyDescent="0.3">
      <c r="A210" t="s">
        <v>960</v>
      </c>
      <c r="B210">
        <f>COUNTIF(StageTable!M:M,A210)
+COUNTIF(StageTable!U:U,A210)
+COUNTIF(StageTable!W:W,A210)</f>
        <v>1</v>
      </c>
      <c r="C210" t="s">
        <v>984</v>
      </c>
      <c r="D210" t="s">
        <v>65</v>
      </c>
      <c r="E210" t="s">
        <v>1065</v>
      </c>
      <c r="F210" t="s">
        <v>1133</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1097</v>
      </c>
      <c r="X210" t="s">
        <v>1088</v>
      </c>
      <c r="Y210">
        <f t="shared" si="14"/>
        <v>1</v>
      </c>
    </row>
    <row r="211" spans="1:25" x14ac:dyDescent="0.3">
      <c r="A211" t="s">
        <v>1028</v>
      </c>
      <c r="B211">
        <f>COUNTIF(StageTable!M:M,A211)
+COUNTIF(StageTable!U:U,A211)
+COUNTIF(StageTable!W:W,A211)</f>
        <v>1</v>
      </c>
      <c r="C211" t="s">
        <v>1038</v>
      </c>
      <c r="D211" t="s">
        <v>65</v>
      </c>
      <c r="E211" t="s">
        <v>1066</v>
      </c>
      <c r="F211" t="s">
        <v>1134</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1098</v>
      </c>
      <c r="X211" t="s">
        <v>1161</v>
      </c>
      <c r="Y211">
        <f t="shared" si="14"/>
        <v>1</v>
      </c>
    </row>
    <row r="212" spans="1:25" x14ac:dyDescent="0.3">
      <c r="A212" t="s">
        <v>961</v>
      </c>
      <c r="B212">
        <f>COUNTIF(StageTable!M:M,A212)
+COUNTIF(StageTable!U:U,A212)
+COUNTIF(StageTable!W:W,A212)</f>
        <v>1</v>
      </c>
      <c r="C212" t="s">
        <v>985</v>
      </c>
      <c r="D212" t="s">
        <v>65</v>
      </c>
      <c r="E212" t="s">
        <v>1067</v>
      </c>
      <c r="F212" t="s">
        <v>1135</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1099</v>
      </c>
      <c r="X212" t="s">
        <v>1162</v>
      </c>
      <c r="Y212">
        <f t="shared" si="14"/>
        <v>1</v>
      </c>
    </row>
    <row r="213" spans="1:25" x14ac:dyDescent="0.3">
      <c r="A213" t="s">
        <v>962</v>
      </c>
      <c r="B213">
        <f>COUNTIF(StageTable!M:M,A213)
+COUNTIF(StageTable!U:U,A213)
+COUNTIF(StageTable!W:W,A213)</f>
        <v>1</v>
      </c>
      <c r="C213" t="s">
        <v>983</v>
      </c>
      <c r="D213" t="s">
        <v>65</v>
      </c>
      <c r="E213" t="s">
        <v>1068</v>
      </c>
      <c r="F213" t="s">
        <v>1136</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1100</v>
      </c>
      <c r="X213" t="s">
        <v>1163</v>
      </c>
      <c r="Y213">
        <f t="shared" si="14"/>
        <v>1</v>
      </c>
    </row>
    <row r="214" spans="1:25" x14ac:dyDescent="0.3">
      <c r="A214" t="s">
        <v>963</v>
      </c>
      <c r="B214">
        <f>COUNTIF(StageTable!M:M,A214)
+COUNTIF(StageTable!U:U,A214)
+COUNTIF(StageTable!W:W,A214)</f>
        <v>1</v>
      </c>
      <c r="C214" t="s">
        <v>985</v>
      </c>
      <c r="D214" t="s">
        <v>996</v>
      </c>
      <c r="E214" t="s">
        <v>1069</v>
      </c>
      <c r="F214" t="s">
        <v>1137</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1110</v>
      </c>
      <c r="Y214">
        <f t="shared" si="14"/>
        <v>1</v>
      </c>
    </row>
    <row r="215" spans="1:25" x14ac:dyDescent="0.3">
      <c r="A215" t="s">
        <v>964</v>
      </c>
      <c r="B215">
        <f>COUNTIF(StageTable!M:M,A215)
+COUNTIF(StageTable!U:U,A215)
+COUNTIF(StageTable!W:W,A215)</f>
        <v>1</v>
      </c>
      <c r="C215" t="s">
        <v>1038</v>
      </c>
      <c r="D215" t="s">
        <v>65</v>
      </c>
      <c r="E215" t="s">
        <v>1070</v>
      </c>
      <c r="F215" t="s">
        <v>1138</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1112</v>
      </c>
      <c r="Y215">
        <f t="shared" si="14"/>
        <v>1</v>
      </c>
    </row>
    <row r="216" spans="1:25" x14ac:dyDescent="0.3">
      <c r="A216" t="s">
        <v>1030</v>
      </c>
      <c r="B216">
        <f>COUNTIF(StageTable!M:M,A216)
+COUNTIF(StageTable!U:U,A216)
+COUNTIF(StageTable!W:W,A216)</f>
        <v>1</v>
      </c>
      <c r="C216" t="s">
        <v>1036</v>
      </c>
      <c r="D216" t="s">
        <v>65</v>
      </c>
      <c r="E216" t="s">
        <v>1071</v>
      </c>
      <c r="F216" t="s">
        <v>1139</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1113</v>
      </c>
      <c r="Y216">
        <f t="shared" si="14"/>
        <v>1</v>
      </c>
    </row>
    <row r="217" spans="1:25" x14ac:dyDescent="0.3">
      <c r="A217" t="s">
        <v>965</v>
      </c>
      <c r="B217">
        <f>COUNTIF(StageTable!M:M,A217)
+COUNTIF(StageTable!U:U,A217)
+COUNTIF(StageTable!W:W,A217)</f>
        <v>1</v>
      </c>
      <c r="C217" t="s">
        <v>983</v>
      </c>
      <c r="D217" t="s">
        <v>65</v>
      </c>
      <c r="E217" t="s">
        <v>1072</v>
      </c>
      <c r="F217" t="s">
        <v>1140</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1114</v>
      </c>
      <c r="Y217">
        <f t="shared" si="14"/>
        <v>1</v>
      </c>
    </row>
    <row r="218" spans="1:25" x14ac:dyDescent="0.3">
      <c r="A218" t="s">
        <v>966</v>
      </c>
      <c r="B218">
        <f>COUNTIF(StageTable!M:M,A218)
+COUNTIF(StageTable!U:U,A218)
+COUNTIF(StageTable!W:W,A218)</f>
        <v>1</v>
      </c>
      <c r="C218" t="s">
        <v>984</v>
      </c>
      <c r="D218" t="s">
        <v>65</v>
      </c>
      <c r="E218" t="s">
        <v>1073</v>
      </c>
      <c r="F218" t="s">
        <v>1141</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967</v>
      </c>
      <c r="B219">
        <f>COUNTIF(StageTable!M:M,A219)
+COUNTIF(StageTable!U:U,A219)
+COUNTIF(StageTable!W:W,A219)</f>
        <v>1</v>
      </c>
      <c r="C219" t="s">
        <v>983</v>
      </c>
      <c r="D219" t="s">
        <v>996</v>
      </c>
      <c r="E219" t="s">
        <v>1074</v>
      </c>
      <c r="F219" t="s">
        <v>1142</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1032</v>
      </c>
      <c r="B220">
        <f>COUNTIF(StageTable!M:M,A220)
+COUNTIF(StageTable!U:U,A220)
+COUNTIF(StageTable!W:W,A220)</f>
        <v>1</v>
      </c>
      <c r="C220" t="s">
        <v>1037</v>
      </c>
      <c r="D220" t="s">
        <v>996</v>
      </c>
      <c r="E220" t="s">
        <v>1075</v>
      </c>
      <c r="F220" t="s">
        <v>1143</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968</v>
      </c>
      <c r="B221">
        <f>COUNTIF(StageTable!M:M,A221)
+COUNTIF(StageTable!U:U,A221)
+COUNTIF(StageTable!W:W,A221)</f>
        <v>1</v>
      </c>
      <c r="C221" t="s">
        <v>1036</v>
      </c>
      <c r="D221" t="s">
        <v>65</v>
      </c>
      <c r="E221" t="s">
        <v>1076</v>
      </c>
      <c r="F221" t="s">
        <v>1144</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969</v>
      </c>
      <c r="B222">
        <f>COUNTIF(StageTable!M:M,A222)
+COUNTIF(StageTable!U:U,A222)
+COUNTIF(StageTable!W:W,A222)</f>
        <v>1</v>
      </c>
      <c r="C222" t="s">
        <v>983</v>
      </c>
      <c r="D222" t="s">
        <v>1182</v>
      </c>
      <c r="E222" t="s">
        <v>1077</v>
      </c>
      <c r="F222" t="s">
        <v>1145</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970</v>
      </c>
      <c r="B223">
        <f>COUNTIF(StageTable!M:M,A223)
+COUNTIF(StageTable!U:U,A223)
+COUNTIF(StageTable!W:W,A223)</f>
        <v>1</v>
      </c>
      <c r="C223" t="s">
        <v>984</v>
      </c>
      <c r="D223" t="s">
        <v>70</v>
      </c>
      <c r="E223" t="s">
        <v>1078</v>
      </c>
      <c r="F223" t="s">
        <v>1146</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971</v>
      </c>
      <c r="B224">
        <f>COUNTIF(StageTable!M:M,A224)
+COUNTIF(StageTable!U:U,A224)
+COUNTIF(StageTable!W:W,A224)</f>
        <v>1</v>
      </c>
      <c r="C224" t="s">
        <v>1036</v>
      </c>
      <c r="D224" t="s">
        <v>65</v>
      </c>
      <c r="E224" t="s">
        <v>1079</v>
      </c>
      <c r="F224" t="s">
        <v>1147</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972</v>
      </c>
      <c r="B225">
        <f>COUNTIF(StageTable!M:M,A225)
+COUNTIF(StageTable!U:U,A225)
+COUNTIF(StageTable!W:W,A225)</f>
        <v>1</v>
      </c>
      <c r="C225" t="s">
        <v>983</v>
      </c>
      <c r="D225" t="s">
        <v>65</v>
      </c>
      <c r="E225" t="s">
        <v>1080</v>
      </c>
      <c r="F225" t="s">
        <v>1148</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1034</v>
      </c>
      <c r="B226">
        <f>COUNTIF(StageTable!M:M,A226)
+COUNTIF(StageTable!U:U,A226)
+COUNTIF(StageTable!W:W,A226)</f>
        <v>1</v>
      </c>
      <c r="C226" t="s">
        <v>1037</v>
      </c>
      <c r="D226" t="s">
        <v>65</v>
      </c>
      <c r="E226" t="s">
        <v>1081</v>
      </c>
      <c r="F226" t="s">
        <v>1149</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973</v>
      </c>
      <c r="B227">
        <f>COUNTIF(StageTable!M:M,A227)
+COUNTIF(StageTable!U:U,A227)
+COUNTIF(StageTable!W:W,A227)</f>
        <v>1</v>
      </c>
      <c r="C227" t="s">
        <v>985</v>
      </c>
      <c r="D227" t="s">
        <v>65</v>
      </c>
      <c r="E227" t="s">
        <v>1082</v>
      </c>
      <c r="F227" t="s">
        <v>1150</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974</v>
      </c>
      <c r="B228">
        <f>COUNTIF(StageTable!M:M,A228)
+COUNTIF(StageTable!U:U,A228)
+COUNTIF(StageTable!W:W,A228)</f>
        <v>1</v>
      </c>
      <c r="C228" t="s">
        <v>984</v>
      </c>
      <c r="D228" t="s">
        <v>65</v>
      </c>
      <c r="E228" t="s">
        <v>1083</v>
      </c>
      <c r="F228" t="s">
        <v>1151</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975</v>
      </c>
      <c r="B229">
        <f>COUNTIF(StageTable!M:M,A229)
+COUNTIF(StageTable!U:U,A229)
+COUNTIF(StageTable!W:W,A229)</f>
        <v>1</v>
      </c>
      <c r="C229" t="s">
        <v>984</v>
      </c>
      <c r="D229" t="s">
        <v>65</v>
      </c>
      <c r="E229" t="s">
        <v>1084</v>
      </c>
      <c r="F229" t="s">
        <v>1152</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1195</v>
      </c>
      <c r="B230">
        <f>COUNTIF(StageTable!M:M,A230)
+COUNTIF(StageTable!U:U,A230)
+COUNTIF(StageTable!W:W,A230)</f>
        <v>0</v>
      </c>
      <c r="C230" t="s">
        <v>984</v>
      </c>
      <c r="D230" t="s">
        <v>65</v>
      </c>
      <c r="E230" t="s">
        <v>1196</v>
      </c>
      <c r="F230" t="s">
        <v>1197</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976</v>
      </c>
      <c r="B231">
        <f>COUNTIF(StageTable!M:M,A231)
+COUNTIF(StageTable!U:U,A231)
+COUNTIF(StageTable!W:W,A231)</f>
        <v>1</v>
      </c>
      <c r="C231" t="s">
        <v>985</v>
      </c>
      <c r="D231" t="s">
        <v>65</v>
      </c>
      <c r="E231" t="s">
        <v>1085</v>
      </c>
      <c r="F231" t="s">
        <v>1153</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977</v>
      </c>
      <c r="B232">
        <f>COUNTIF(StageTable!M:M,A232)
+COUNTIF(StageTable!U:U,A232)
+COUNTIF(StageTable!W:W,A232)</f>
        <v>1</v>
      </c>
      <c r="C232" t="s">
        <v>985</v>
      </c>
      <c r="D232" t="s">
        <v>65</v>
      </c>
      <c r="E232" t="s">
        <v>1087</v>
      </c>
      <c r="F232" t="s">
        <v>1154</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978</v>
      </c>
      <c r="B233">
        <f>COUNTIF(StageTable!M:M,A233)
+COUNTIF(StageTable!U:U,A233)
+COUNTIF(StageTable!W:W,A233)</f>
        <v>1</v>
      </c>
      <c r="C233" t="s">
        <v>984</v>
      </c>
      <c r="D233" t="s">
        <v>65</v>
      </c>
      <c r="E233" t="s">
        <v>1088</v>
      </c>
      <c r="F233" t="s">
        <v>1155</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986</v>
      </c>
      <c r="B234">
        <f>COUNTIF(StageTable!M:M,A234)
+COUNTIF(StageTable!U:U,A234)
+COUNTIF(StageTable!W:W,A234)</f>
        <v>1</v>
      </c>
      <c r="C234" t="s">
        <v>984</v>
      </c>
      <c r="D234" t="s">
        <v>65</v>
      </c>
      <c r="E234" t="s">
        <v>1192</v>
      </c>
      <c r="F234" t="s">
        <v>1156</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1010</v>
      </c>
      <c r="K234" t="s">
        <v>1184</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1189</v>
      </c>
    </row>
    <row r="235" spans="1:16" x14ac:dyDescent="0.3">
      <c r="A235" t="s">
        <v>987</v>
      </c>
      <c r="B235">
        <f>COUNTIF(StageTable!M:M,A235)
+COUNTIF(StageTable!U:U,A235)
+COUNTIF(StageTable!W:W,A235)</f>
        <v>1</v>
      </c>
      <c r="C235" t="s">
        <v>984</v>
      </c>
      <c r="D235" t="s">
        <v>65</v>
      </c>
      <c r="E235" t="s">
        <v>1012</v>
      </c>
      <c r="F235" t="s">
        <v>1157</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1011</v>
      </c>
      <c r="K235" t="s">
        <v>1017</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1190</v>
      </c>
    </row>
    <row r="236" spans="1:16" x14ac:dyDescent="0.3">
      <c r="A236" t="s">
        <v>988</v>
      </c>
      <c r="B236">
        <f>COUNTIF(StageTable!M:M,A236)
+COUNTIF(StageTable!U:U,A236)
+COUNTIF(StageTable!W:W,A236)</f>
        <v>1</v>
      </c>
      <c r="C236" t="s">
        <v>983</v>
      </c>
      <c r="D236" t="s">
        <v>997</v>
      </c>
      <c r="E236" t="s">
        <v>51</v>
      </c>
      <c r="F236" t="s">
        <v>1158</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1187</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1189</v>
      </c>
    </row>
    <row r="237" spans="1:16" x14ac:dyDescent="0.3">
      <c r="A237" t="s">
        <v>989</v>
      </c>
      <c r="B237">
        <f>COUNTIF(StageTable!M:M,A237)
+COUNTIF(StageTable!U:U,A237)
+COUNTIF(StageTable!W:W,A237)</f>
        <v>1</v>
      </c>
      <c r="C237" t="s">
        <v>985</v>
      </c>
      <c r="D237" t="s">
        <v>65</v>
      </c>
      <c r="E237" t="s">
        <v>51</v>
      </c>
      <c r="F237" t="s">
        <v>1159</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1183</v>
      </c>
      <c r="K237" t="s">
        <v>1185</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1191</v>
      </c>
    </row>
    <row r="238" spans="1:16" x14ac:dyDescent="0.3">
      <c r="A238" t="s">
        <v>990</v>
      </c>
      <c r="B238">
        <f>COUNTIF(StageTable!M:M,A238)
+COUNTIF(StageTable!U:U,A238)
+COUNTIF(StageTable!W:W,A238)</f>
        <v>1</v>
      </c>
      <c r="C238" t="s">
        <v>983</v>
      </c>
      <c r="D238" t="s">
        <v>1194</v>
      </c>
      <c r="E238" t="s">
        <v>1013</v>
      </c>
      <c r="F238" t="s">
        <v>1160</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1014</v>
      </c>
      <c r="K238" t="s">
        <v>1188</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1190</v>
      </c>
    </row>
    <row r="239" spans="1:16" x14ac:dyDescent="0.3">
      <c r="A239" t="s">
        <v>991</v>
      </c>
      <c r="B239">
        <f>COUNTIF(StageTable!M:M,A239)
+COUNTIF(StageTable!U:U,A239)
+COUNTIF(StageTable!W:W,A239)</f>
        <v>1</v>
      </c>
      <c r="C239" t="s">
        <v>985</v>
      </c>
      <c r="D239" t="s">
        <v>65</v>
      </c>
      <c r="E239" t="s">
        <v>51</v>
      </c>
      <c r="F239" t="s">
        <v>598</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992</v>
      </c>
      <c r="B240">
        <f>COUNTIF(StageTable!M:M,A240)
+COUNTIF(StageTable!U:U,A240)
+COUNTIF(StageTable!W:W,A240)</f>
        <v>1</v>
      </c>
      <c r="C240" t="s">
        <v>983</v>
      </c>
      <c r="D240" t="s">
        <v>1172</v>
      </c>
      <c r="E240" t="s">
        <v>1111</v>
      </c>
      <c r="F240" t="s">
        <v>598</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993</v>
      </c>
      <c r="B241">
        <f>COUNTIF(StageTable!M:M,A241)
+COUNTIF(StageTable!U:U,A241)
+COUNTIF(StageTable!W:W,A241)</f>
        <v>1</v>
      </c>
      <c r="C241" t="s">
        <v>984</v>
      </c>
      <c r="D241" t="s">
        <v>70</v>
      </c>
      <c r="E241" t="s">
        <v>1112</v>
      </c>
      <c r="F241" t="s">
        <v>598</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994</v>
      </c>
      <c r="B242">
        <f>COUNTIF(StageTable!M:M,A242)
+COUNTIF(StageTable!U:U,A242)
+COUNTIF(StageTable!W:W,A242)</f>
        <v>1</v>
      </c>
      <c r="C242" t="s">
        <v>985</v>
      </c>
      <c r="D242" t="s">
        <v>65</v>
      </c>
      <c r="E242" t="s">
        <v>1113</v>
      </c>
      <c r="F242" t="s">
        <v>598</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995</v>
      </c>
      <c r="B243">
        <f>COUNTIF(StageTable!M:M,A243)
+COUNTIF(StageTable!U:U,A243)
+COUNTIF(StageTable!W:W,A243)</f>
        <v>1</v>
      </c>
      <c r="C243" t="s">
        <v>985</v>
      </c>
      <c r="D243" t="s">
        <v>65</v>
      </c>
      <c r="E243" t="s">
        <v>1114</v>
      </c>
      <c r="F243" t="s">
        <v>598</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workbookViewId="0">
      <pane ySplit="1" topLeftCell="A53" activePane="bottomLeft" state="frozen"/>
      <selection pane="bottomLeft" activeCell="K66" sqref="K66"/>
    </sheetView>
    <sheetView workbookViewId="1">
      <pane ySplit="1" topLeftCell="A14" activePane="bottomLeft" state="frozen"/>
      <selection pane="bottomLeft"/>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726</v>
      </c>
      <c r="C1" t="s">
        <v>727</v>
      </c>
      <c r="D1" t="s">
        <v>728</v>
      </c>
      <c r="E1" t="s">
        <v>725</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459</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731</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270</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462</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461</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262</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261</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463</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733</v>
      </c>
      <c r="F21">
        <v>1</v>
      </c>
      <c r="G21">
        <v>0.75</v>
      </c>
      <c r="H21">
        <f t="shared" si="0"/>
        <v>0.66666666666666663</v>
      </c>
      <c r="I21">
        <v>2.5</v>
      </c>
      <c r="J21">
        <v>0.65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251</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279</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734</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567</v>
      </c>
      <c r="F26">
        <v>1.2</v>
      </c>
      <c r="G26">
        <v>1.25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1178</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253</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271</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272</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273</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260</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254</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259</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937</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258</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732</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256</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255</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929</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930</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257</v>
      </c>
      <c r="F42">
        <v>1.6</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1020</v>
      </c>
      <c r="F43">
        <v>1</v>
      </c>
      <c r="G43">
        <v>0.65</v>
      </c>
      <c r="H43">
        <f>2/3*1</f>
        <v>0.66666666666666663</v>
      </c>
      <c r="I43">
        <v>2</v>
      </c>
      <c r="J43">
        <v>1.2</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1019</v>
      </c>
      <c r="F44">
        <v>1</v>
      </c>
      <c r="G44">
        <v>1</v>
      </c>
      <c r="H44">
        <f>2/3*2</f>
        <v>1.3333333333333333</v>
      </c>
      <c r="I44">
        <v>2</v>
      </c>
      <c r="J44">
        <v>2.8</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1015</v>
      </c>
      <c r="F45">
        <v>1</v>
      </c>
      <c r="G45">
        <v>1</v>
      </c>
      <c r="H45">
        <f t="shared" si="1"/>
        <v>0.66666666666666663</v>
      </c>
      <c r="I45">
        <v>2</v>
      </c>
      <c r="J45">
        <v>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1018</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1016</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340</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263</v>
      </c>
      <c r="B54">
        <v>3</v>
      </c>
      <c r="E54">
        <f t="shared" si="4"/>
        <v>2.1857142857142855</v>
      </c>
      <c r="F54">
        <f>45*0.85</f>
        <v>38.25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264</v>
      </c>
      <c r="B55">
        <v>4</v>
      </c>
      <c r="E55">
        <f t="shared" si="4"/>
        <v>3.3267857142857138</v>
      </c>
      <c r="F55">
        <f>45*1.15</f>
        <v>51.749999999999993</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713</v>
      </c>
      <c r="B56">
        <v>4</v>
      </c>
      <c r="E56">
        <f t="shared" si="4"/>
        <v>3.3267857142857138</v>
      </c>
      <c r="F56">
        <f>45*1.15</f>
        <v>51.749999999999993</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265</v>
      </c>
      <c r="B57">
        <v>5</v>
      </c>
      <c r="E57">
        <f t="shared" si="4"/>
        <v>4.05</v>
      </c>
      <c r="F57">
        <f>45*1.05</f>
        <v>47.25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570</v>
      </c>
      <c r="B58">
        <v>1</v>
      </c>
      <c r="E58">
        <f t="shared" si="4"/>
        <v>1.7357142857142858</v>
      </c>
      <c r="F58">
        <f>45*0.9</f>
        <v>40.5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714</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572</v>
      </c>
      <c r="B60">
        <v>2</v>
      </c>
      <c r="C60">
        <v>2</v>
      </c>
      <c r="D60">
        <v>1</v>
      </c>
      <c r="E60">
        <f t="shared" si="4"/>
        <v>2.4750000000000005</v>
      </c>
      <c r="F60">
        <f>45*0.55</f>
        <v>24.750000000000004</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0.1</v>
      </c>
    </row>
    <row r="61" spans="1:19" x14ac:dyDescent="0.3">
      <c r="A61" t="s">
        <v>730</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602</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729</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266</v>
      </c>
      <c r="B64">
        <v>4</v>
      </c>
      <c r="E64">
        <f t="shared" si="4"/>
        <v>3.4714285714285715</v>
      </c>
      <c r="F64">
        <f>45*1.2</f>
        <v>54</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267</v>
      </c>
      <c r="B65">
        <v>5</v>
      </c>
      <c r="E65">
        <f t="shared" si="4"/>
        <v>4.2428571428571438</v>
      </c>
      <c r="F65">
        <f>45*1.1</f>
        <v>49.500000000000007</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274</v>
      </c>
      <c r="B66">
        <v>1</v>
      </c>
      <c r="E66">
        <f>IF(ISBLANK(C66),1,C66)*IF(ISBLANK(D66),1,D66)*1.25*(1+0.2*B66)*IF(B66=5,1.2,1)*F66/35</f>
        <v>1.8514285714285714</v>
      </c>
      <c r="F66">
        <f>45*0.96</f>
        <v>43.199999999999996</v>
      </c>
      <c r="G66">
        <v>1.25</v>
      </c>
      <c r="H66">
        <f>G66*2/3</f>
        <v>0.83333333333333337</v>
      </c>
      <c r="I66">
        <v>2</v>
      </c>
      <c r="J66">
        <v>2.75</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269</v>
      </c>
      <c r="B67">
        <v>2</v>
      </c>
      <c r="E67">
        <f t="shared" si="4"/>
        <v>2.3624999999999998</v>
      </c>
      <c r="F67">
        <f>45*1.05</f>
        <v>47.25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275</v>
      </c>
      <c r="B68">
        <v>3</v>
      </c>
      <c r="E68">
        <f t="shared" si="4"/>
        <v>3.342857142857143</v>
      </c>
      <c r="F68">
        <f>45*1.3</f>
        <v>58.5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276</v>
      </c>
      <c r="B69">
        <v>4</v>
      </c>
      <c r="C69">
        <v>3</v>
      </c>
      <c r="D69">
        <v>1</v>
      </c>
      <c r="E69">
        <f t="shared" si="4"/>
        <v>3.6710357142857148</v>
      </c>
      <c r="F69">
        <f>45*0.94*0.45</f>
        <v>19.035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277</v>
      </c>
      <c r="B70">
        <v>5</v>
      </c>
      <c r="E70">
        <f t="shared" si="4"/>
        <v>3.0857142857142859</v>
      </c>
      <c r="F70">
        <f>45*0.8</f>
        <v>36</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1180</v>
      </c>
      <c r="B71">
        <v>1</v>
      </c>
      <c r="E71">
        <f t="shared" si="4"/>
        <v>2.2660714285714287</v>
      </c>
      <c r="F71">
        <f>45*1.175</f>
        <v>52.875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1017</v>
      </c>
      <c r="B72">
        <v>2</v>
      </c>
      <c r="E72">
        <f t="shared" si="4"/>
        <v>2.4750000000000005</v>
      </c>
      <c r="F72">
        <f>45*1.1</f>
        <v>49.500000000000007</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1179</v>
      </c>
      <c r="B73">
        <v>3</v>
      </c>
      <c r="E73">
        <f t="shared" si="4"/>
        <v>3.0857142857142859</v>
      </c>
      <c r="F73">
        <f>45*1.2</f>
        <v>54</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1186</v>
      </c>
      <c r="B74">
        <v>4</v>
      </c>
      <c r="E74">
        <f t="shared" si="4"/>
        <v>3.3267857142857138</v>
      </c>
      <c r="F74">
        <f>45*1.15</f>
        <v>51.749999999999993</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1193</v>
      </c>
      <c r="B75">
        <v>5</v>
      </c>
      <c r="C75">
        <v>3</v>
      </c>
      <c r="E75">
        <f t="shared" si="4"/>
        <v>8.8521428571428569</v>
      </c>
      <c r="F75">
        <f>45*(1/3)*2.295</f>
        <v>34.424999999999997</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1181</v>
      </c>
      <c r="B76">
        <v>5</v>
      </c>
      <c r="E76">
        <f t="shared" si="4"/>
        <v>2.2564285714285712</v>
      </c>
      <c r="F76">
        <f>45*(1/3)*1.755</f>
        <v>26.324999999999999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566</v>
      </c>
      <c r="B77">
        <v>1</v>
      </c>
      <c r="E77">
        <f t="shared" si="4"/>
        <v>1.9285714285714286</v>
      </c>
      <c r="F77">
        <f>45*1</f>
        <v>45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564</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565</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2020-03-11T08:22:12Z</dcterms:modified>
</cp:coreProperties>
</file>