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4D9F774-E557-4D38-B71A-5B5D9E5F4949}" xr6:coauthVersionLast="45" xr6:coauthVersionMax="45" xr10:uidLastSave="{00000000-0000-0000-0000-000000000000}"/>
  <bookViews>
    <workbookView xWindow="-28920" yWindow="-120" windowWidth="29040" windowHeight="15840" tabRatio="653" firstSheet="1" activeTab="3" xr2:uid="{1BFDBDDD-03BC-42BF-BA52-8E4216F92F7B}"/>
    <workbookView xWindow="-289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57" i="11" l="1"/>
  <c r="T57" i="11"/>
  <c r="S57" i="11"/>
  <c r="E57" i="11"/>
  <c r="D57" i="11"/>
  <c r="C57" i="11"/>
  <c r="V42" i="11"/>
  <c r="T42" i="11"/>
  <c r="S42" i="11"/>
  <c r="E42" i="11"/>
  <c r="D42" i="11"/>
  <c r="C42" i="11"/>
  <c r="AB32" i="11"/>
  <c r="V27" i="11" l="1"/>
  <c r="T27" i="11"/>
  <c r="S27" i="11"/>
  <c r="E27" i="11"/>
  <c r="D27" i="11"/>
  <c r="C27" i="11"/>
  <c r="V12" i="11"/>
  <c r="T12" i="11"/>
  <c r="S12" i="11"/>
  <c r="E12" i="11"/>
  <c r="D12" i="11"/>
  <c r="C12" i="1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K290" i="9"/>
  <c r="AI287" i="9"/>
  <c r="AJ287" i="9"/>
  <c r="J28" i="8" l="1"/>
  <c r="J29" i="8"/>
  <c r="T37" i="11" l="1"/>
  <c r="S67" i="11"/>
  <c r="S66" i="11"/>
  <c r="S65" i="11"/>
  <c r="S64" i="11"/>
  <c r="S63" i="11"/>
  <c r="S62" i="11"/>
  <c r="S61" i="11"/>
  <c r="S60" i="11"/>
  <c r="S59" i="11"/>
  <c r="S58" i="11"/>
  <c r="S56" i="11"/>
  <c r="S55" i="11"/>
  <c r="S54" i="11"/>
  <c r="S53" i="11"/>
  <c r="S52" i="11"/>
  <c r="S51" i="11"/>
  <c r="S50" i="11"/>
  <c r="S49" i="11"/>
  <c r="S48" i="11"/>
  <c r="S47" i="11"/>
  <c r="S46" i="11"/>
  <c r="S45" i="11"/>
  <c r="S44" i="11"/>
  <c r="S43" i="11"/>
  <c r="S41" i="11"/>
  <c r="S40" i="11"/>
  <c r="S39" i="11"/>
  <c r="S38" i="11"/>
  <c r="S37" i="11"/>
  <c r="S36" i="11"/>
  <c r="S35" i="11"/>
  <c r="S34" i="11"/>
  <c r="S33" i="11"/>
  <c r="S32" i="11"/>
  <c r="S31" i="11"/>
  <c r="S30" i="11"/>
  <c r="S29" i="11"/>
  <c r="S28" i="11"/>
  <c r="S26" i="11"/>
  <c r="S25" i="11"/>
  <c r="S24" i="11"/>
  <c r="S23" i="11"/>
  <c r="S22" i="11"/>
  <c r="S21" i="11"/>
  <c r="S20" i="11"/>
  <c r="S19" i="11"/>
  <c r="S18" i="11"/>
  <c r="S17" i="11"/>
  <c r="S16" i="11"/>
  <c r="S15" i="11"/>
  <c r="S14" i="11"/>
  <c r="S13" i="11"/>
  <c r="S11" i="11"/>
  <c r="S10" i="11"/>
  <c r="S9" i="11"/>
  <c r="S8" i="11"/>
  <c r="S7" i="11"/>
  <c r="S6" i="11"/>
  <c r="S5" i="11"/>
  <c r="S4" i="11"/>
  <c r="S3" i="11"/>
  <c r="S2" i="11"/>
  <c r="E67" i="11" l="1"/>
  <c r="E66" i="11"/>
  <c r="E65" i="11"/>
  <c r="E64" i="11"/>
  <c r="E63" i="11"/>
  <c r="E62" i="11"/>
  <c r="E61" i="11"/>
  <c r="E60" i="11"/>
  <c r="E59" i="11"/>
  <c r="E58" i="11"/>
  <c r="E56" i="11"/>
  <c r="E55" i="11"/>
  <c r="E54" i="11"/>
  <c r="E53" i="11"/>
  <c r="E52" i="11"/>
  <c r="E51" i="11"/>
  <c r="E50" i="11"/>
  <c r="E49" i="11"/>
  <c r="E48" i="11"/>
  <c r="E47" i="11"/>
  <c r="E46" i="11"/>
  <c r="E45" i="11"/>
  <c r="E44" i="11"/>
  <c r="E43" i="11"/>
  <c r="E41" i="11"/>
  <c r="E40" i="11"/>
  <c r="E39" i="11"/>
  <c r="E38" i="11"/>
  <c r="E37" i="11"/>
  <c r="E36" i="11"/>
  <c r="E35" i="11"/>
  <c r="E34" i="11"/>
  <c r="E33" i="11"/>
  <c r="E32" i="11"/>
  <c r="E31" i="11"/>
  <c r="E30" i="11"/>
  <c r="E29" i="11"/>
  <c r="E28" i="11"/>
  <c r="E26" i="11"/>
  <c r="E25" i="11"/>
  <c r="E24" i="11"/>
  <c r="E23" i="11"/>
  <c r="E22" i="11"/>
  <c r="E21" i="11"/>
  <c r="E20" i="11"/>
  <c r="E19" i="11"/>
  <c r="E18" i="11"/>
  <c r="E17" i="11"/>
  <c r="E16" i="11"/>
  <c r="E15" i="11"/>
  <c r="E14" i="11"/>
  <c r="E13" i="11"/>
  <c r="E11" i="11"/>
  <c r="E10" i="11"/>
  <c r="E9" i="11"/>
  <c r="E8" i="11"/>
  <c r="E7" i="11"/>
  <c r="E6" i="11"/>
  <c r="E5" i="11"/>
  <c r="E3" i="11"/>
  <c r="E2" i="11"/>
  <c r="E4" i="11"/>
  <c r="V67" i="11" l="1"/>
  <c r="V66" i="11"/>
  <c r="V65" i="11"/>
  <c r="V64" i="11"/>
  <c r="V63" i="11"/>
  <c r="V62" i="11"/>
  <c r="V61" i="11"/>
  <c r="V60" i="11"/>
  <c r="V59" i="11"/>
  <c r="V58" i="11"/>
  <c r="V56" i="11"/>
  <c r="V55" i="11"/>
  <c r="V54" i="11"/>
  <c r="V53" i="11"/>
  <c r="V52" i="11"/>
  <c r="V51" i="11"/>
  <c r="V50" i="11"/>
  <c r="V49" i="11"/>
  <c r="V48" i="11"/>
  <c r="V47" i="11"/>
  <c r="V46" i="11"/>
  <c r="V45" i="11"/>
  <c r="V44" i="11"/>
  <c r="V43" i="11"/>
  <c r="V41" i="11"/>
  <c r="V40" i="11"/>
  <c r="V39" i="11"/>
  <c r="V38" i="11"/>
  <c r="V37" i="11"/>
  <c r="V36" i="11"/>
  <c r="V35" i="11"/>
  <c r="V34" i="11"/>
  <c r="V33" i="11"/>
  <c r="V32" i="11"/>
  <c r="V31" i="11"/>
  <c r="V30" i="11"/>
  <c r="V29" i="11"/>
  <c r="V28" i="11"/>
  <c r="V26" i="11"/>
  <c r="V25" i="11"/>
  <c r="V24" i="11"/>
  <c r="V23" i="11"/>
  <c r="V22" i="11"/>
  <c r="V21" i="11"/>
  <c r="V20" i="11"/>
  <c r="V19" i="11"/>
  <c r="V18" i="11"/>
  <c r="V17" i="11"/>
  <c r="V16" i="11"/>
  <c r="V15" i="11"/>
  <c r="V14" i="11"/>
  <c r="V13" i="11"/>
  <c r="V11" i="11"/>
  <c r="V10" i="11"/>
  <c r="V9" i="11"/>
  <c r="V8" i="11"/>
  <c r="V7" i="11"/>
  <c r="V6" i="11"/>
  <c r="V5" i="11"/>
  <c r="V4" i="11"/>
  <c r="V3" i="11"/>
  <c r="V2" i="11"/>
  <c r="U2" i="11" s="1"/>
  <c r="U3" i="11" l="1"/>
  <c r="U4" i="11" l="1"/>
  <c r="U5" i="11" s="1"/>
  <c r="U6" i="11" s="1"/>
  <c r="U7" i="11" s="1"/>
  <c r="U8" i="11" s="1"/>
  <c r="U9" i="11" s="1"/>
  <c r="U10" i="11" s="1"/>
  <c r="U11" i="11" s="1"/>
  <c r="U12" i="11" l="1"/>
  <c r="U13" i="11" s="1"/>
  <c r="U14" i="11" s="1"/>
  <c r="U15" i="11" s="1"/>
  <c r="U16" i="11" s="1"/>
  <c r="U17" i="11" s="1"/>
  <c r="U18" i="11" s="1"/>
  <c r="U19" i="11" s="1"/>
  <c r="U20" i="11" s="1"/>
  <c r="U21" i="11" s="1"/>
  <c r="U22" i="11" s="1"/>
  <c r="U23" i="11" s="1"/>
  <c r="U24" i="11" s="1"/>
  <c r="U25" i="11" s="1"/>
  <c r="U26" i="11" s="1"/>
  <c r="U27" i="11" l="1"/>
  <c r="U28" i="11" s="1"/>
  <c r="U29" i="11" s="1"/>
  <c r="U30" i="11" s="1"/>
  <c r="U31" i="11" s="1"/>
  <c r="U32" i="11" s="1"/>
  <c r="U33" i="11" s="1"/>
  <c r="U34" i="11" s="1"/>
  <c r="U35" i="11" s="1"/>
  <c r="U36" i="11" s="1"/>
  <c r="U37" i="11" s="1"/>
  <c r="U38" i="11" s="1"/>
  <c r="U39" i="11" s="1"/>
  <c r="U40" i="11" s="1"/>
  <c r="U41" i="11" s="1"/>
  <c r="C67" i="11"/>
  <c r="C66" i="11"/>
  <c r="C65" i="11"/>
  <c r="C64" i="11"/>
  <c r="C63" i="11"/>
  <c r="C62" i="11"/>
  <c r="C61" i="11"/>
  <c r="C60" i="11"/>
  <c r="C59" i="11"/>
  <c r="C58" i="11"/>
  <c r="C56" i="11"/>
  <c r="C55" i="11"/>
  <c r="C54" i="11"/>
  <c r="C53" i="11"/>
  <c r="C52" i="11"/>
  <c r="C51" i="11"/>
  <c r="C50" i="11"/>
  <c r="C49" i="11"/>
  <c r="C48" i="11"/>
  <c r="C47" i="11"/>
  <c r="C46" i="11"/>
  <c r="C45" i="11"/>
  <c r="C44" i="11"/>
  <c r="C43" i="11"/>
  <c r="C41" i="11"/>
  <c r="C40" i="11"/>
  <c r="C39" i="11"/>
  <c r="C38" i="11"/>
  <c r="C37" i="11"/>
  <c r="C36" i="11"/>
  <c r="C35" i="11"/>
  <c r="C34" i="11"/>
  <c r="C33" i="11"/>
  <c r="C32" i="11"/>
  <c r="C31" i="11"/>
  <c r="C30" i="11"/>
  <c r="C29" i="11"/>
  <c r="C28" i="11"/>
  <c r="C26" i="11"/>
  <c r="C25" i="11"/>
  <c r="C24" i="11"/>
  <c r="C23" i="11"/>
  <c r="C22" i="11"/>
  <c r="C21" i="11"/>
  <c r="C20" i="11"/>
  <c r="C19" i="11"/>
  <c r="C18" i="11"/>
  <c r="C17" i="11"/>
  <c r="C16" i="11"/>
  <c r="C15" i="11"/>
  <c r="C14" i="11"/>
  <c r="C13" i="11"/>
  <c r="C11" i="11"/>
  <c r="C10" i="11"/>
  <c r="C9" i="11"/>
  <c r="C8" i="11"/>
  <c r="C7" i="11"/>
  <c r="C6" i="11"/>
  <c r="C5" i="11"/>
  <c r="C4" i="11"/>
  <c r="C3" i="11"/>
  <c r="C2" i="11"/>
  <c r="T67" i="11"/>
  <c r="T66" i="11"/>
  <c r="T65" i="11"/>
  <c r="T64" i="11"/>
  <c r="T63" i="11"/>
  <c r="T62" i="11"/>
  <c r="T61" i="11"/>
  <c r="T60" i="11"/>
  <c r="T59" i="11"/>
  <c r="T58" i="11"/>
  <c r="T56" i="11"/>
  <c r="T55" i="11"/>
  <c r="T54" i="11"/>
  <c r="T53" i="11"/>
  <c r="T52" i="11"/>
  <c r="T51" i="11"/>
  <c r="T50" i="11"/>
  <c r="T49" i="11"/>
  <c r="T48" i="11"/>
  <c r="T47" i="11"/>
  <c r="T46" i="11"/>
  <c r="T45" i="11"/>
  <c r="T44" i="11"/>
  <c r="T43" i="11"/>
  <c r="T41" i="11"/>
  <c r="T40" i="11"/>
  <c r="T39" i="11"/>
  <c r="T38" i="11"/>
  <c r="T36" i="11"/>
  <c r="T35" i="11"/>
  <c r="T34" i="11"/>
  <c r="T33" i="11"/>
  <c r="T32" i="11"/>
  <c r="T31" i="11"/>
  <c r="T30" i="11"/>
  <c r="T29" i="11"/>
  <c r="T28" i="11"/>
  <c r="T26" i="11"/>
  <c r="T25" i="11"/>
  <c r="T24" i="11"/>
  <c r="T23" i="11"/>
  <c r="T22" i="11"/>
  <c r="T21" i="11"/>
  <c r="T20" i="11"/>
  <c r="T19" i="11"/>
  <c r="T18" i="11"/>
  <c r="T17" i="11"/>
  <c r="T16" i="11"/>
  <c r="T15" i="11"/>
  <c r="T14" i="11"/>
  <c r="T13" i="11"/>
  <c r="T11" i="11"/>
  <c r="T10" i="11"/>
  <c r="T9" i="11"/>
  <c r="T8" i="11"/>
  <c r="T7" i="11"/>
  <c r="T6" i="11"/>
  <c r="T5" i="11"/>
  <c r="T4" i="11"/>
  <c r="T3" i="11"/>
  <c r="T2" i="11"/>
  <c r="U42" i="11" l="1"/>
  <c r="U43" i="11" s="1"/>
  <c r="U44" i="11" s="1"/>
  <c r="U45" i="11" s="1"/>
  <c r="U46" i="11" s="1"/>
  <c r="U47" i="11" s="1"/>
  <c r="U48" i="11" s="1"/>
  <c r="U49" i="11" s="1"/>
  <c r="U50" i="11" s="1"/>
  <c r="U51" i="11" s="1"/>
  <c r="U52" i="11" s="1"/>
  <c r="U53" i="11" s="1"/>
  <c r="U54" i="11" s="1"/>
  <c r="U55" i="11" s="1"/>
  <c r="U56" i="11" s="1"/>
  <c r="AZ6" i="9"/>
  <c r="U57" i="11" l="1"/>
  <c r="U58" i="11" s="1"/>
  <c r="U59" i="11" s="1"/>
  <c r="U60" i="11" s="1"/>
  <c r="U61" i="11" s="1"/>
  <c r="U62" i="11" s="1"/>
  <c r="U63" i="11" s="1"/>
  <c r="U64" i="11" s="1"/>
  <c r="U65" i="11" s="1"/>
  <c r="U66" i="11" s="1"/>
  <c r="U67"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W11" i="9" s="1"/>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X2" i="11" l="1"/>
  <c r="AW12" i="9"/>
  <c r="AW8" i="9"/>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0" i="9" l="1"/>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220" i="9"/>
  <c r="Q220" i="9"/>
  <c r="R364" i="9"/>
  <c r="Q364" i="9"/>
  <c r="R321" i="9"/>
  <c r="Q321" i="9"/>
  <c r="Q161" i="9"/>
  <c r="R161" i="9"/>
  <c r="R10" i="9"/>
  <c r="Q1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320" i="9"/>
  <c r="S126" i="9"/>
  <c r="S84" i="9"/>
  <c r="S131" i="9"/>
  <c r="S180" i="9"/>
  <c r="S344" i="9"/>
  <c r="S294" i="9"/>
  <c r="S260" i="9"/>
  <c r="S220" i="9"/>
  <c r="S322" i="9"/>
  <c r="S211"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29" i="9"/>
  <c r="AA351" i="9"/>
  <c r="AA333" i="9"/>
  <c r="AA320" i="9"/>
  <c r="AA51" i="9"/>
  <c r="AA371" i="9"/>
  <c r="AA151" i="9"/>
  <c r="AA364" i="9"/>
  <c r="AA130" i="9"/>
  <c r="AN130" i="9" l="1"/>
  <c r="AN364" i="9"/>
  <c r="AN151" i="9"/>
  <c r="AN371" i="9"/>
  <c r="AN51" i="9"/>
  <c r="AN320" i="9"/>
  <c r="AN333" i="9"/>
  <c r="AN351" i="9"/>
  <c r="AN329"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A60" i="9" l="1"/>
  <c r="AA50" i="9"/>
  <c r="AA315" i="9"/>
  <c r="AA346" i="9"/>
  <c r="AN60" i="9" l="1"/>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K323" i="9" l="1"/>
  <c r="AK355" i="9"/>
  <c r="AK354" i="9"/>
  <c r="AK324" i="9"/>
  <c r="N368" i="9" l="1"/>
  <c r="N363" i="9"/>
  <c r="N362" i="9"/>
  <c r="N221" i="9"/>
  <c r="S221" i="9" s="1"/>
  <c r="AA355" i="9"/>
  <c r="AA324" i="9"/>
  <c r="T363" i="9" l="1"/>
  <c r="S363" i="9"/>
  <c r="T362" i="9"/>
  <c r="S362" i="9"/>
  <c r="T368" i="9"/>
  <c r="S368" i="9"/>
  <c r="Q221" i="9"/>
  <c r="R221" i="9"/>
  <c r="T221" i="9"/>
  <c r="AN324" i="9"/>
  <c r="AN355" i="9"/>
  <c r="AA360" i="9"/>
  <c r="AV7" i="9" l="1"/>
  <c r="AN360" i="9"/>
  <c r="AA211" i="9"/>
  <c r="AA201" i="9"/>
  <c r="AA191" i="9"/>
  <c r="AN211" i="9" l="1"/>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AV8" i="9"/>
  <c r="AV9" i="9"/>
  <c r="T342" i="9"/>
  <c r="S342" i="9"/>
  <c r="AA330" i="9"/>
  <c r="AA361" i="9"/>
  <c r="AN361" i="9" l="1"/>
  <c r="AN330" i="9"/>
  <c r="AK297" i="9" l="1"/>
  <c r="AK299" i="9" l="1"/>
  <c r="AK307" i="9"/>
  <c r="AK303" i="9"/>
  <c r="AK110" i="9"/>
  <c r="AK111" i="9"/>
  <c r="AK372" i="9"/>
  <c r="AK341" i="9"/>
  <c r="AK342" i="9"/>
  <c r="AK373" i="9"/>
  <c r="AK100" i="9"/>
  <c r="AK101" i="9"/>
  <c r="AK338" i="9"/>
  <c r="AK370" i="9"/>
  <c r="AK339" i="9"/>
  <c r="AK369" i="9"/>
  <c r="N121" i="9" l="1"/>
  <c r="N347" i="9"/>
  <c r="N316" i="9"/>
  <c r="AA301" i="9"/>
  <c r="AA300"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T348" i="9" l="1"/>
  <c r="S348"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 i="9"/>
  <c r="AA30" i="9"/>
  <c r="AA311" i="9"/>
  <c r="AA370" i="9"/>
  <c r="AA312" i="9"/>
  <c r="AA344" i="9"/>
  <c r="AA343" i="9"/>
  <c r="AA314" i="9"/>
  <c r="AA345" i="9"/>
  <c r="AA313" i="9"/>
  <c r="AA349" i="9"/>
  <c r="AA350" i="9"/>
  <c r="AA110" i="9"/>
  <c r="AA319" i="9"/>
  <c r="AA100" i="9"/>
  <c r="AA111" i="9"/>
  <c r="AA318" i="9"/>
  <c r="AA101" i="9"/>
  <c r="AN350" i="9" l="1"/>
  <c r="AN349" i="9"/>
  <c r="AN318" i="9"/>
  <c r="AN319" i="9"/>
  <c r="AN30" i="9"/>
  <c r="AN31" i="9"/>
  <c r="AN311" i="9"/>
  <c r="AN344" i="9"/>
  <c r="AN343" i="9"/>
  <c r="AN345" i="9"/>
  <c r="AN314" i="9"/>
  <c r="AN312" i="9"/>
  <c r="AN313" i="9"/>
  <c r="AN370" i="9"/>
  <c r="AN111" i="9"/>
  <c r="AN100"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4" i="11"/>
  <c r="AK250" i="9"/>
  <c r="CB22" i="9"/>
  <c r="AK73" i="9"/>
  <c r="AK274" i="9"/>
  <c r="CB19" i="9"/>
  <c r="CB38" i="9"/>
  <c r="AK230" i="9"/>
  <c r="CB6" i="9"/>
  <c r="AK140" i="9"/>
  <c r="CB9" i="9"/>
  <c r="CB27" i="9"/>
  <c r="D59" i="11"/>
  <c r="AK190" i="9"/>
  <c r="CB3" i="9"/>
  <c r="N270" i="9" s="1"/>
  <c r="AK228" i="9"/>
  <c r="AK9" i="9"/>
  <c r="AK188" i="9"/>
  <c r="AK276" i="9"/>
  <c r="AK183" i="9"/>
  <c r="AK209" i="9"/>
  <c r="AK57" i="9"/>
  <c r="AK16" i="9"/>
  <c r="CB30" i="9"/>
  <c r="D65"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4"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0" i="11"/>
  <c r="CB21" i="9"/>
  <c r="AK146" i="9"/>
  <c r="AK24" i="9"/>
  <c r="AK105" i="9"/>
  <c r="AK176" i="9"/>
  <c r="AK243" i="9"/>
  <c r="AK7" i="9"/>
  <c r="AK219" i="9"/>
  <c r="AK59" i="9"/>
  <c r="AK298" i="9"/>
  <c r="AK304" i="9"/>
  <c r="AK92" i="9"/>
  <c r="AK65" i="9"/>
  <c r="AK193" i="9"/>
  <c r="AK36" i="9"/>
  <c r="AK157" i="9"/>
  <c r="AK294" i="9"/>
  <c r="AK88" i="9"/>
  <c r="AK268" i="9"/>
  <c r="D41" i="11"/>
  <c r="CB5" i="9"/>
  <c r="AK10" i="9"/>
  <c r="AK210" i="9"/>
  <c r="CB8" i="9"/>
  <c r="CB42" i="9"/>
  <c r="AK180" i="9"/>
  <c r="AK181" i="9"/>
  <c r="D16"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1" i="11"/>
  <c r="CB20" i="9"/>
  <c r="D19" i="11"/>
  <c r="CB4" i="9"/>
  <c r="CB13" i="9"/>
  <c r="CB41" i="9"/>
  <c r="AK120" i="9"/>
  <c r="AK121" i="9"/>
  <c r="CB18" i="9"/>
  <c r="CB15" i="9"/>
  <c r="CB29" i="9"/>
  <c r="AK170" i="9"/>
  <c r="AK171" i="9"/>
  <c r="CB34" i="9"/>
  <c r="AK221" i="9"/>
  <c r="CB26" i="9"/>
  <c r="AK220" i="9"/>
  <c r="D5" i="11"/>
  <c r="CB25" i="9"/>
  <c r="N240" i="9" l="1"/>
  <c r="S240" i="9" s="1"/>
  <c r="N241" i="9"/>
  <c r="R240" i="9"/>
  <c r="N366" i="9"/>
  <c r="N357" i="9"/>
  <c r="N171" i="9"/>
  <c r="AD1" i="9" a="1"/>
  <c r="AD1" i="9" s="1"/>
  <c r="D7" i="11"/>
  <c r="D67" i="11"/>
  <c r="D48" i="11"/>
  <c r="D3" i="11"/>
  <c r="D37" i="11"/>
  <c r="D25" i="11"/>
  <c r="D35" i="11"/>
  <c r="D4" i="11"/>
  <c r="D64" i="11"/>
  <c r="D40" i="11"/>
  <c r="D6" i="11"/>
  <c r="D33" i="11"/>
  <c r="D45" i="11"/>
  <c r="D23" i="11"/>
  <c r="D15" i="11"/>
  <c r="D30" i="11"/>
  <c r="D2" i="11"/>
  <c r="D51" i="11"/>
  <c r="D26" i="11"/>
  <c r="D44" i="11"/>
  <c r="D22" i="11"/>
  <c r="D46" i="11"/>
  <c r="D21" i="11"/>
  <c r="D32" i="11"/>
  <c r="D55" i="11"/>
  <c r="D8" i="11"/>
  <c r="D50" i="11"/>
  <c r="D18" i="11"/>
  <c r="D62" i="11"/>
  <c r="D38" i="11"/>
  <c r="D49" i="11"/>
  <c r="S270" i="9"/>
  <c r="T270" i="9"/>
  <c r="D31" i="11"/>
  <c r="D14" i="11"/>
  <c r="D63" i="11"/>
  <c r="D61" i="11"/>
  <c r="D29" i="11"/>
  <c r="D52" i="11"/>
  <c r="D20" i="11"/>
  <c r="D24" i="11"/>
  <c r="D17" i="11"/>
  <c r="D43" i="11"/>
  <c r="D60" i="11"/>
  <c r="D53" i="11"/>
  <c r="D36" i="11"/>
  <c r="D66" i="11"/>
  <c r="D47" i="11"/>
  <c r="D13" i="11"/>
  <c r="D39" i="11"/>
  <c r="D58" i="11"/>
  <c r="D28" i="11"/>
  <c r="D56" i="11"/>
  <c r="D9" i="11"/>
  <c r="AA359" i="9"/>
  <c r="AA328" i="9"/>
  <c r="T240" i="9" l="1"/>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N328" i="9"/>
  <c r="T1" i="9" l="1" a="1"/>
  <c r="T1" i="9" s="1"/>
  <c r="AA327" i="9"/>
  <c r="AA210" i="9"/>
  <c r="AA230" i="9"/>
  <c r="AA200" i="9"/>
  <c r="AA357" i="9"/>
  <c r="AA326" i="9"/>
  <c r="AA358" i="9"/>
  <c r="AA339" i="9"/>
  <c r="AA340" i="9"/>
  <c r="AA365" i="9"/>
  <c r="AA366" i="9"/>
  <c r="AA310" i="9"/>
  <c r="AA334" i="9"/>
  <c r="AA335" i="9"/>
  <c r="AA150" i="9"/>
  <c r="AA81" i="9"/>
  <c r="AA80" i="9"/>
  <c r="AA120" i="9"/>
  <c r="AA373" i="9"/>
  <c r="AA372" i="9"/>
  <c r="AA342" i="9"/>
  <c r="AA121" i="9"/>
  <c r="AA341" i="9"/>
  <c r="AA260" i="9"/>
  <c r="AA190" i="9"/>
  <c r="AA291" i="9"/>
  <c r="AA322" i="9"/>
  <c r="AA250" i="9"/>
  <c r="AA321" i="9"/>
  <c r="AA352" i="9"/>
  <c r="AA290" i="9"/>
  <c r="AA353" i="9"/>
  <c r="AA316" i="9"/>
  <c r="AA251" i="9"/>
  <c r="AA323" i="9"/>
  <c r="AA171" i="9"/>
  <c r="AA348" i="9"/>
  <c r="AA261" i="9"/>
  <c r="AA347" i="9"/>
  <c r="AA354" i="9"/>
  <c r="AA317" i="9"/>
  <c r="AA170" i="9"/>
  <c r="AA271" i="9"/>
  <c r="AA160" i="9"/>
  <c r="AA337" i="9"/>
  <c r="AA42" i="9"/>
  <c r="AA142" i="9"/>
  <c r="AA189" i="9"/>
  <c r="AA109" i="9"/>
  <c r="AA254" i="9"/>
  <c r="AA73" i="9"/>
  <c r="AA175" i="9"/>
  <c r="AA245" i="9"/>
  <c r="AA24" i="9"/>
  <c r="AA14" i="9"/>
  <c r="AA176" i="9"/>
  <c r="AA197" i="9"/>
  <c r="AA172" i="9"/>
  <c r="AA234" i="9"/>
  <c r="AA221" i="9"/>
  <c r="AA9" i="9"/>
  <c r="AA92" i="9"/>
  <c r="AA306" i="9"/>
  <c r="AA164" i="9"/>
  <c r="AA38" i="9"/>
  <c r="AA225" i="9"/>
  <c r="AA140" i="9"/>
  <c r="AA253" i="9"/>
  <c r="AA241" i="9"/>
  <c r="AA299" i="9"/>
  <c r="AA205" i="9"/>
  <c r="AA283" i="9"/>
  <c r="AA195" i="9"/>
  <c r="AA2" i="9"/>
  <c r="AA272" i="9"/>
  <c r="AA303" i="9"/>
  <c r="AA367" i="9"/>
  <c r="AA182" i="9"/>
  <c r="AA68" i="9"/>
  <c r="AA64" i="9"/>
  <c r="AA240" i="9"/>
  <c r="AA368" i="9"/>
  <c r="AA336" i="9"/>
  <c r="AA129" i="9"/>
  <c r="AA118" i="9"/>
  <c r="AA145" i="9"/>
  <c r="AA56" i="9"/>
  <c r="AA275" i="9"/>
  <c r="AA187" i="9"/>
  <c r="AA128" i="9"/>
  <c r="AA32" i="9"/>
  <c r="AA96" i="9"/>
  <c r="AA174" i="9"/>
  <c r="AA88" i="9"/>
  <c r="AA177" i="9"/>
  <c r="AA286" i="9"/>
  <c r="AA69" i="9"/>
  <c r="AA219" i="9"/>
  <c r="AA122" i="9"/>
  <c r="AA78" i="9"/>
  <c r="AA141" i="9"/>
  <c r="AA28" i="9"/>
  <c r="AA22" i="9"/>
  <c r="AA208" i="9"/>
  <c r="AA168" i="9"/>
  <c r="AA257" i="9"/>
  <c r="AA296" i="9"/>
  <c r="AA74" i="9"/>
  <c r="AA149" i="9"/>
  <c r="AA239" i="9"/>
  <c r="AA207" i="9"/>
  <c r="AA5" i="9"/>
  <c r="AA308" i="9"/>
  <c r="AA218" i="9"/>
  <c r="AA309" i="9"/>
  <c r="AA248" i="9"/>
  <c r="AA298" i="9"/>
  <c r="AA114" i="9"/>
  <c r="AA262" i="9"/>
  <c r="AA83" i="9"/>
  <c r="AA155" i="9"/>
  <c r="AA238" i="9"/>
  <c r="AA222" i="9"/>
  <c r="AA292" i="9"/>
  <c r="AA249" i="9"/>
  <c r="AA213" i="9"/>
  <c r="AA270" i="9"/>
  <c r="AA161" i="9"/>
  <c r="AA369" i="9"/>
  <c r="AA62" i="9"/>
  <c r="AA108" i="9"/>
  <c r="AA215" i="9"/>
  <c r="AA19" i="9"/>
  <c r="AA132" i="9"/>
  <c r="AA84" i="9"/>
  <c r="AA27" i="9"/>
  <c r="AA233" i="9"/>
  <c r="AA258" i="9"/>
  <c r="AA188" i="9"/>
  <c r="AA224" i="9"/>
  <c r="AA143" i="9"/>
  <c r="AA119" i="9"/>
  <c r="AA235" i="9"/>
  <c r="AA252" i="9"/>
  <c r="AA102" i="9"/>
  <c r="AA99" i="9"/>
  <c r="AA277" i="9"/>
  <c r="AA183" i="9"/>
  <c r="AA25" i="9"/>
  <c r="AA35" i="9"/>
  <c r="AA228" i="9"/>
  <c r="AA97" i="9"/>
  <c r="AA70" i="9"/>
  <c r="AA136" i="9"/>
  <c r="AA23" i="9"/>
  <c r="AA199" i="9"/>
  <c r="AA203" i="9"/>
  <c r="AA45" i="9"/>
  <c r="AA54" i="9"/>
  <c r="AA157" i="9"/>
  <c r="AA244" i="9"/>
  <c r="AA227" i="9"/>
  <c r="AA305" i="9"/>
  <c r="AA85" i="9"/>
  <c r="AA297" i="9"/>
  <c r="AA12" i="9"/>
  <c r="AA72" i="9"/>
  <c r="AA237" i="9"/>
  <c r="AA180" i="9"/>
  <c r="AA363" i="9"/>
  <c r="AA332" i="9"/>
  <c r="AA8" i="9"/>
  <c r="AA259" i="9"/>
  <c r="AA247" i="9"/>
  <c r="AA216" i="9"/>
  <c r="AA89" i="9"/>
  <c r="AA214" i="9"/>
  <c r="AA95" i="9"/>
  <c r="AA154" i="9"/>
  <c r="AA246" i="9"/>
  <c r="AA263" i="9"/>
  <c r="AA98" i="9"/>
  <c r="AA281" i="9"/>
  <c r="AA204" i="9"/>
  <c r="AA287" i="9"/>
  <c r="AA267" i="9"/>
  <c r="AA125" i="9"/>
  <c r="AA123" i="9"/>
  <c r="AA274" i="9"/>
  <c r="AA159" i="9"/>
  <c r="AA29" i="9"/>
  <c r="AA58" i="9"/>
  <c r="AA279" i="9"/>
  <c r="AA302" i="9"/>
  <c r="AA185" i="9"/>
  <c r="AA106" i="9"/>
  <c r="AA173" i="9"/>
  <c r="AA65" i="9"/>
  <c r="AA15" i="9"/>
  <c r="AA16" i="9"/>
  <c r="AA117" i="9"/>
  <c r="AA82" i="9"/>
  <c r="AA48" i="9"/>
  <c r="AA134" i="9"/>
  <c r="AA138" i="9"/>
  <c r="AA146" i="9"/>
  <c r="AA280" i="9"/>
  <c r="AA165" i="9"/>
  <c r="AA256" i="9"/>
  <c r="AA295" i="9"/>
  <c r="AA20" i="9"/>
  <c r="AA137" i="9"/>
  <c r="AA127" i="9"/>
  <c r="AA105" i="9"/>
  <c r="AA268" i="9"/>
  <c r="AA43" i="9"/>
  <c r="AA273" i="9"/>
  <c r="AA104" i="9"/>
  <c r="AA44" i="9"/>
  <c r="AA86" i="9"/>
  <c r="AA264" i="9"/>
  <c r="AA226" i="9"/>
  <c r="AA156" i="9"/>
  <c r="AA148" i="9"/>
  <c r="AA206" i="9"/>
  <c r="AA112" i="9"/>
  <c r="AA66" i="9"/>
  <c r="AA59" i="9"/>
  <c r="AA113" i="9"/>
  <c r="AA158" i="9"/>
  <c r="AA39" i="9"/>
  <c r="AA4" i="9"/>
  <c r="AA7" i="9"/>
  <c r="AA53" i="9"/>
  <c r="AA91" i="9"/>
  <c r="AA307" i="9"/>
  <c r="AA236" i="9"/>
  <c r="AA265" i="9"/>
  <c r="AA276" i="9"/>
  <c r="AA36" i="9"/>
  <c r="AA79" i="9"/>
  <c r="AA87" i="9"/>
  <c r="AA220" i="9"/>
  <c r="AA21" i="9"/>
  <c r="AA212" i="9"/>
  <c r="AA167" i="9"/>
  <c r="AA181" i="9"/>
  <c r="AA362" i="9"/>
  <c r="AA331" i="9"/>
  <c r="AA294" i="9"/>
  <c r="AA17" i="9"/>
  <c r="AA133" i="9"/>
  <c r="AA169" i="9"/>
  <c r="AA94" i="9"/>
  <c r="AA103" i="9"/>
  <c r="AA71" i="9"/>
  <c r="AA10" i="9"/>
  <c r="AA162" i="9"/>
  <c r="AA26" i="9"/>
  <c r="AA269" i="9"/>
  <c r="AA166" i="9"/>
  <c r="AA139" i="9"/>
  <c r="AA285" i="9"/>
  <c r="AA13" i="9"/>
  <c r="AA163" i="9"/>
  <c r="AA288" i="9"/>
  <c r="AA186" i="9"/>
  <c r="AA55" i="9"/>
  <c r="AA179" i="9"/>
  <c r="AA243" i="9"/>
  <c r="AA37" i="9"/>
  <c r="AA49" i="9"/>
  <c r="AA107" i="9"/>
  <c r="AA278" i="9"/>
  <c r="AA18" i="9"/>
  <c r="AA76" i="9"/>
  <c r="AA34" i="9"/>
  <c r="AA209" i="9"/>
  <c r="AA33" i="9"/>
  <c r="AA242" i="9"/>
  <c r="AA75" i="9"/>
  <c r="AA124" i="9"/>
  <c r="AA6" i="9"/>
  <c r="AA47" i="9"/>
  <c r="AA135" i="9"/>
  <c r="AA202" i="9"/>
  <c r="AA144" i="9"/>
  <c r="AA93" i="9"/>
  <c r="AA116" i="9"/>
  <c r="AA217" i="9"/>
  <c r="AA40" i="9"/>
  <c r="AA147" i="9"/>
  <c r="AA196" i="9"/>
  <c r="AA192" i="9"/>
  <c r="AA41" i="9"/>
  <c r="AA223" i="9"/>
  <c r="AA11" i="9"/>
  <c r="AA46" i="9"/>
  <c r="AA232" i="9"/>
  <c r="AA77" i="9"/>
  <c r="AA229" i="9"/>
  <c r="AA284" i="9"/>
  <c r="AA115" i="9"/>
  <c r="AA67" i="9"/>
  <c r="AA193" i="9"/>
  <c r="AA153" i="9"/>
  <c r="AA293" i="9"/>
  <c r="AA63" i="9"/>
  <c r="AA266" i="9"/>
  <c r="AA184" i="9"/>
  <c r="AA255" i="9"/>
  <c r="AA52" i="9"/>
  <c r="AA178" i="9"/>
  <c r="AA338" i="9"/>
  <c r="AA57" i="9"/>
  <c r="AA90" i="9"/>
  <c r="AA289" i="9"/>
  <c r="AA304" i="9"/>
  <c r="AA126" i="9"/>
  <c r="AA282" i="9"/>
  <c r="AA152" i="9"/>
  <c r="AA198" i="9"/>
  <c r="AA194" i="9"/>
  <c r="AA3" i="9"/>
  <c r="AN271" i="9" l="1"/>
  <c r="AN270" i="9"/>
  <c r="AN181" i="9"/>
  <c r="AN180" i="9"/>
  <c r="AN160" i="9"/>
  <c r="AN161" i="9"/>
  <c r="AN367" i="9"/>
  <c r="AN336" i="9"/>
  <c r="AN150" i="9"/>
  <c r="AN90" i="9"/>
  <c r="AN91" i="9"/>
  <c r="AN80" i="9"/>
  <c r="AN81" i="9"/>
  <c r="AN70" i="9"/>
  <c r="AN71" i="9"/>
  <c r="AN41" i="9"/>
  <c r="AN40" i="9"/>
  <c r="AN21" i="9"/>
  <c r="AN322" i="9"/>
  <c r="AN321" i="9"/>
  <c r="AN323" i="9"/>
  <c r="AN316" i="9"/>
  <c r="AN317" i="9"/>
  <c r="AN353" i="9"/>
  <c r="AN352" i="9"/>
  <c r="AN354" i="9"/>
  <c r="AN348" i="9"/>
  <c r="AN347" i="9"/>
  <c r="AN20" i="9"/>
  <c r="AN290" i="9"/>
  <c r="AN291" i="9"/>
  <c r="AN280" i="9"/>
  <c r="AN281" i="9"/>
  <c r="AN261" i="9"/>
  <c r="AN372" i="9"/>
  <c r="AN373" i="9"/>
  <c r="AN368" i="9"/>
  <c r="AN369" i="9"/>
  <c r="AN339" i="9"/>
  <c r="AN337" i="9"/>
  <c r="AN338" i="9"/>
  <c r="AN342" i="9"/>
  <c r="AN341" i="9"/>
  <c r="AN340" i="9"/>
  <c r="AN251" i="9"/>
  <c r="AN334" i="9"/>
  <c r="AN335" i="9"/>
  <c r="AN365" i="9"/>
  <c r="AN366" i="9"/>
  <c r="AN363" i="9"/>
  <c r="AN362" i="9"/>
  <c r="AN332" i="9"/>
  <c r="AN331" i="9"/>
  <c r="AN241" i="9"/>
  <c r="AN92" i="9"/>
  <c r="AN8" i="9"/>
  <c r="AN97" i="9"/>
  <c r="AN48" i="9"/>
  <c r="AN190" i="9"/>
  <c r="AN152" i="9"/>
  <c r="AN195" i="9"/>
  <c r="AN196" i="9"/>
  <c r="AN37" i="9"/>
  <c r="AN67" i="9"/>
  <c r="AN173" i="9"/>
  <c r="AN103" i="9"/>
  <c r="AN222" i="9"/>
  <c r="AN249" i="9"/>
  <c r="AN122" i="9"/>
  <c r="AN183" i="9"/>
  <c r="AN141" i="9"/>
  <c r="AN157" i="9"/>
  <c r="AN4" i="9"/>
  <c r="AN126" i="9"/>
  <c r="AN88" i="9"/>
  <c r="AN35" i="9"/>
  <c r="AN66" i="9"/>
  <c r="AN274" i="9"/>
  <c r="AN144" i="9"/>
  <c r="AN236" i="9"/>
  <c r="AN177" i="9"/>
  <c r="AN16" i="9"/>
  <c r="AN29" i="9"/>
  <c r="AN232" i="9"/>
  <c r="AN244" i="9"/>
  <c r="AN89" i="9"/>
  <c r="AN42" i="9"/>
  <c r="AN228" i="9"/>
  <c r="AN308" i="9"/>
  <c r="AN199" i="9"/>
  <c r="AN310" i="9"/>
  <c r="AN175" i="9"/>
  <c r="AN44" i="9"/>
  <c r="AN17" i="9"/>
  <c r="AN169" i="9"/>
  <c r="AN79" i="9"/>
  <c r="AN224" i="9"/>
  <c r="AN226" i="9"/>
  <c r="AN78" i="9"/>
  <c r="AN264" i="9"/>
  <c r="AN32" i="9"/>
  <c r="AN272" i="9"/>
  <c r="AN358" i="9"/>
  <c r="AN73" i="9"/>
  <c r="AN43" i="9"/>
  <c r="AN39" i="9"/>
  <c r="AN297" i="9"/>
  <c r="AN245" i="9"/>
  <c r="AN176" i="9"/>
  <c r="AN212" i="9"/>
  <c r="AN158" i="9"/>
  <c r="AN46" i="9"/>
  <c r="AN85" i="9"/>
  <c r="AN23" i="9"/>
  <c r="AN307" i="9"/>
  <c r="AN217" i="9"/>
  <c r="AN268" i="9"/>
  <c r="AN52" i="9"/>
  <c r="AN189" i="9"/>
  <c r="AN5" i="9"/>
  <c r="AN34" i="9"/>
  <c r="AN220" i="9"/>
  <c r="AN182" i="9"/>
  <c r="AN253" i="9"/>
  <c r="AN106" i="9"/>
  <c r="AN207" i="9"/>
  <c r="AN284" i="9"/>
  <c r="AN147" i="9"/>
  <c r="AN293" i="9"/>
  <c r="AN47" i="9"/>
  <c r="AN123" i="9"/>
  <c r="AN295" i="9"/>
  <c r="AN163" i="9"/>
  <c r="AN112" i="9"/>
  <c r="AN265" i="9"/>
  <c r="AN57" i="9"/>
  <c r="AN255" i="9"/>
  <c r="AN279" i="9"/>
  <c r="AN326" i="9"/>
  <c r="AN266" i="9"/>
  <c r="AN107" i="9"/>
  <c r="AN124" i="9"/>
  <c r="AN278" i="9"/>
  <c r="AN27" i="9"/>
  <c r="AN7" i="9"/>
  <c r="AN87" i="9"/>
  <c r="AN357" i="9"/>
  <c r="AN206" i="9"/>
  <c r="AN282" i="9"/>
  <c r="AN170" i="9"/>
  <c r="AN299" i="9"/>
  <c r="AN260" i="9"/>
  <c r="AN117" i="9"/>
  <c r="AN98" i="9"/>
  <c r="AN13" i="9"/>
  <c r="AN258" i="9"/>
  <c r="AN108" i="9"/>
  <c r="AN198" i="9"/>
  <c r="AN168" i="9"/>
  <c r="AN184" i="9"/>
  <c r="AN56" i="9"/>
  <c r="AN28" i="9"/>
  <c r="AN36" i="9"/>
  <c r="AN227" i="9"/>
  <c r="AN76" i="9"/>
  <c r="AN286" i="9"/>
  <c r="AN269" i="9"/>
  <c r="AN298" i="9"/>
  <c r="AN276" i="9"/>
  <c r="AN205" i="9"/>
  <c r="AN19" i="9"/>
  <c r="AN65" i="9"/>
  <c r="AN18" i="9"/>
  <c r="AN192" i="9"/>
  <c r="AN26" i="9"/>
  <c r="AN292" i="9"/>
  <c r="AN149" i="9"/>
  <c r="AN114" i="9"/>
  <c r="AN165" i="9"/>
  <c r="AN225" i="9"/>
  <c r="AN185" i="9"/>
  <c r="AN54" i="9"/>
  <c r="AN86" i="9"/>
  <c r="AN11" i="9"/>
  <c r="AN128" i="9"/>
  <c r="AN303" i="9"/>
  <c r="AN63" i="9"/>
  <c r="AN68" i="9"/>
  <c r="AN135" i="9"/>
  <c r="AN2" i="9"/>
  <c r="AM2" i="9" s="1"/>
  <c r="AN136" i="9"/>
  <c r="AN10" i="9"/>
  <c r="AN247" i="9"/>
  <c r="AN263" i="9"/>
  <c r="AN99" i="9"/>
  <c r="AN94" i="9"/>
  <c r="AN53" i="9"/>
  <c r="AN172" i="9"/>
  <c r="AN234" i="9"/>
  <c r="AN146" i="9"/>
  <c r="AN102" i="9"/>
  <c r="AN309" i="9"/>
  <c r="AN256" i="9"/>
  <c r="AN193" i="9"/>
  <c r="AN202" i="9"/>
  <c r="AN77" i="9"/>
  <c r="AN171" i="9"/>
  <c r="AN283" i="9"/>
  <c r="AN82" i="9"/>
  <c r="AN25" i="9"/>
  <c r="AN22" i="9"/>
  <c r="AN138" i="9"/>
  <c r="AN248" i="9"/>
  <c r="AN167" i="9"/>
  <c r="AN194" i="9"/>
  <c r="AN187" i="9"/>
  <c r="AN294" i="9"/>
  <c r="AN179" i="9"/>
  <c r="AN288" i="9"/>
  <c r="AN59" i="9"/>
  <c r="AN306" i="9"/>
  <c r="AN14" i="9"/>
  <c r="AN208" i="9"/>
  <c r="AN55" i="9"/>
  <c r="AN95" i="9"/>
  <c r="AN209" i="9"/>
  <c r="AN154" i="9"/>
  <c r="AN105" i="9"/>
  <c r="AN9" i="9"/>
  <c r="AN242" i="9"/>
  <c r="AN145" i="9"/>
  <c r="AN83" i="9"/>
  <c r="AN143" i="9"/>
  <c r="AN267" i="9"/>
  <c r="AN93" i="9"/>
  <c r="AN64" i="9"/>
  <c r="AN254" i="9"/>
  <c r="AN74" i="9"/>
  <c r="AN213" i="9"/>
  <c r="AN285" i="9"/>
  <c r="AN237" i="9"/>
  <c r="AN33" i="9"/>
  <c r="AN252" i="9"/>
  <c r="AN277" i="9"/>
  <c r="AN142" i="9"/>
  <c r="AN186" i="9"/>
  <c r="AN153" i="9"/>
  <c r="AN133" i="9"/>
  <c r="AN243" i="9"/>
  <c r="AN273" i="9"/>
  <c r="AN275" i="9"/>
  <c r="AN305" i="9"/>
  <c r="AN200" i="9"/>
  <c r="AN156" i="9"/>
  <c r="AN96" i="9"/>
  <c r="AN134" i="9"/>
  <c r="AN233" i="9"/>
  <c r="AN302" i="9"/>
  <c r="AN3" i="9"/>
  <c r="AN296" i="9"/>
  <c r="AN24" i="9"/>
  <c r="AN164" i="9"/>
  <c r="AN104" i="9"/>
  <c r="AN140" i="9"/>
  <c r="AN84" i="9"/>
  <c r="AN38" i="9"/>
  <c r="AN15" i="9"/>
  <c r="AN12" i="9"/>
  <c r="AN62" i="9"/>
  <c r="AN49" i="9"/>
  <c r="AN188" i="9"/>
  <c r="AN72" i="9"/>
  <c r="AN75" i="9"/>
  <c r="AN118" i="9"/>
  <c r="AN218" i="9"/>
  <c r="AN214" i="9"/>
  <c r="AN229" i="9"/>
  <c r="AN240" i="9"/>
  <c r="AN178" i="9"/>
  <c r="AN125" i="9"/>
  <c r="AN235" i="9"/>
  <c r="AN132" i="9"/>
  <c r="AN148" i="9"/>
  <c r="AN250" i="9"/>
  <c r="AN230" i="9"/>
  <c r="AN119" i="9"/>
  <c r="AN159" i="9"/>
  <c r="AN287" i="9"/>
  <c r="AN210" i="9"/>
  <c r="AN137" i="9"/>
  <c r="AN327" i="9"/>
  <c r="AN113" i="9"/>
  <c r="AN203" i="9"/>
  <c r="AN239" i="9"/>
  <c r="AN304" i="9"/>
  <c r="AN120" i="9"/>
  <c r="AN129" i="9"/>
  <c r="AN69" i="9"/>
  <c r="AN204" i="9"/>
  <c r="AN257" i="9"/>
  <c r="AN45" i="9"/>
  <c r="AN238" i="9"/>
  <c r="AN221" i="9"/>
  <c r="AN6" i="9"/>
  <c r="AN115" i="9"/>
  <c r="AN215" i="9"/>
  <c r="AN127" i="9"/>
  <c r="AN139" i="9"/>
  <c r="AN109" i="9"/>
  <c r="AN259" i="9"/>
  <c r="AN162" i="9"/>
  <c r="AN155" i="9"/>
  <c r="AN116" i="9"/>
  <c r="AN174" i="9"/>
  <c r="AN246" i="9"/>
  <c r="AN216" i="9"/>
  <c r="AN289" i="9"/>
  <c r="AN58" i="9"/>
  <c r="AN121" i="9"/>
  <c r="AN223" i="9"/>
  <c r="AN219" i="9"/>
  <c r="AN262" i="9"/>
  <c r="AN166" i="9"/>
  <c r="AN197"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<sst xmlns="http://schemas.openxmlformats.org/spreadsheetml/2006/main" count="1864" uniqueCount="523">
  <si>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</si>
  <si>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</si>
  <si>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</si>
  <si>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</si>
  <si>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</si>
  <si>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</si>
  <si>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</si>
  <si>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</si>
  <si>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</si>
  <si>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</si>
  <si>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</si>
  <si>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</si>
  <si>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</si>
  <si>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</si>
  <si>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</si>
  <si>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</si>
  <si>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</si>
  <si>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</si>
  <si>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</si>
  <si>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</si>
  <si>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</si>
  <si>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</si>
  <si>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</si>
  <si>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</si>
  <si>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</si>
  <si>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</si>
  <si>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</si>
  <si>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</si>
  <si>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</si>
  <si>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</si>
  <si>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</si>
  <si>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</si>
  <si>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</si>
  <si>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</si>
  <si>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</si>
  <si>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</si>
  <si>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</si>
  <si>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</si>
  <si>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</si>
  <si>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</si>
  <si>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</si>
  <si>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</si>
  <si>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</si>
  <si>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</si>
  <si>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</si>
  <si>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</si>
  <si>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</si>
  <si>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</si>
  <si>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</si>
  <si>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</si>
  <si>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</si>
  <si>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</si>
  <si>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</si>
  <si>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</si>
  <si>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</si>
  <si>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</si>
  <si>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</si>
  <si>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</si>
  <si>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</si>
  <si>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</si>
  <si>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</si>
  <si>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</si>
  <si>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</si>
  <si>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</si>
  <si>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</si>
  <si>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</si>
  <si>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</si>
  <si>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</si>
  <si>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</si>
  <si>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</si>
  <si>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</si>
  <si>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</si>
  <si>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</si>
  <si>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</si>
  <si>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</si>
  <si>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</si>
  <si>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</si>
  <si>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</si>
  <si>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</si>
  <si>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</si>
  <si>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</si>
  <si>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</si>
  <si>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</si>
  <si>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</si>
  <si>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</si>
  <si>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</si>
  <si>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</si>
  <si>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</si>
  <si>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</si>
  <si>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</si>
  <si>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</si>
  <si>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</si>
  <si>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</si>
  <si>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</si>
  <si>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</si>
  <si>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</si>
  <si>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</si>
  <si>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</si>
  <si>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</si>
  <si>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</si>
  <si>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</si>
  <si>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</si>
  <si>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</si>
  <si>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</si>
  <si>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</si>
  <si>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</si>
  <si>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</si>
  <si>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</si>
  <si>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</si>
  <si>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</si>
  <si>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</si>
  <si>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</si>
  <si>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</si>
  <si>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</si>
  <si>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</si>
  <si>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</si>
  <si>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</si>
  <si>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</si>
  <si>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</si>
  <si>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</si>
  <si>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</si>
  <si>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</si>
  <si>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</si>
  <si>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</si>
  <si>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</si>
  <si>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</si>
  <si>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</si>
  <si>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</si>
  <si>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</si>
  <si>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</si>
  <si>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</si>
  <si>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</si>
  <si>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</si>
  <si>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</si>
  <si>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</si>
  <si>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</si>
  <si>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</si>
  <si>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</si>
  <si>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</si>
  <si>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</si>
  <si>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</si>
  <si>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</si>
  <si>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</si>
  <si>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</si>
  <si>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</si>
  <si>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</si>
  <si>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</si>
  <si>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</si>
  <si>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</si>
  <si>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</si>
  <si>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</si>
  <si>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</si>
  <si>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</si>
  <si>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</si>
  <si>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</si>
  <si>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</si>
  <si>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</si>
  <si>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</si>
  <si>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</si>
  <si>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</si>
  <si>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</si>
  <si>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</si>
  <si>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</si>
  <si>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</si>
  <si>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</si>
  <si>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</si>
  <si>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</si>
  <si>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</si>
  <si>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</si>
  <si>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</si>
  <si>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</si>
  <si>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</si>
  <si>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</si>
  <si>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</si>
  <si>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</si>
  <si>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</si>
  <si>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</si>
  <si>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</si>
  <si>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</si>
  <si>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</si>
  <si>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</si>
  <si>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</si>
  <si>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</si>
  <si>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</si>
  <si>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</si>
  <si>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</si>
  <si>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</si>
  <si>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</si>
  <si>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</si>
  <si>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</si>
  <si>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</si>
  <si>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</si>
  <si>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</si>
  <si>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</si>
  <si>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</si>
  <si>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</si>
  <si>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</si>
  <si>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</si>
  <si>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</si>
  <si>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</si>
  <si>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</si>
  <si>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</si>
  <si>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</si>
  <si>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</si>
  <si>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</si>
  <si>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</si>
  <si>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</si>
  <si>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</si>
  <si>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</si>
  <si>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</si>
  <si>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</si>
  <si>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</si>
  <si>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</si>
  <si>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</si>
  <si>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</si>
  <si>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</si>
  <si>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</si>
  <si>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</si>
  <si>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</si>
  <si>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</si>
  <si>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</si>
  <si>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</si>
  <si>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</si>
  <si>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</si>
  <si>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</si>
  <si>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</si>
  <si>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</si>
  <si>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</si>
  <si>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</si>
  <si>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</si>
  <si>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</si>
  <si>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</si>
  <si>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</si>
  <si>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</si>
  <si>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</si>
  <si>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</si>
  <si>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</si>
  <si>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</si>
  <si>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</si>
  <si>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</si>
  <si>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</si>
  <si>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</si>
  <si>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</si>
  <si>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</si>
  <si>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</si>
  <si>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</si>
  <si>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</si>
  <si>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</si>
  <si>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</si>
  <si>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</si>
  <si>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</si>
  <si>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</si>
  <si>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</si>
  <si>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</si>
  <si>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</si>
  <si>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</si>
  <si>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</si>
  <si>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</si>
  <si>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</si>
  <si>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</si>
  <si>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</si>
  <si>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</si>
  <si>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</si>
  <si>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</si>
  <si>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</si>
  <si>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</si>
  <si>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</si>
  <si>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</si>
  <si>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</si>
  <si>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</si>
  <si>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</si>
  <si>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</si>
  <si>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</si>
  <si>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</si>
  <si>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</si>
  <si>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</si>
  <si>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</si>
  <si>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</si>
  <si>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</si>
  <si>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</si>
  <si>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</si>
  <si>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</si>
  <si>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</si>
  <si>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</si>
  <si>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</si>
  <si>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</si>
  <si>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</si>
  <si>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</si>
  <si>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</si>
  <si>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</si>
  <si>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</si>
  <si>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</si>
  <si>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</si>
  <si>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</si>
  <si>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</si>
  <si>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</si>
  <si>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</si>
  <si>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</si>
  <si>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</si>
  <si>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</si>
  <si>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</si>
  <si>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</si>
  <si>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</si>
  <si>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</si>
  <si>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</si>
  <si>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</si>
  <si>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</si>
  <si>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</si>
  <si>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</si>
  <si>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</si>
  <si>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</si>
  <si>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</si>
  <si>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</si>
  <si>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</si>
  <si>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</si>
  <si>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</si>
  <si>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</si>
  <si>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</si>
  <si>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</si>
  <si>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</si>
  <si>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</si>
  <si>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</si>
  <si>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</si>
  <si>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</si>
  <si>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</si>
  <si>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</si>
  <si>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</si>
  <si>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</si>
  <si>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</si>
  <si>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</si>
  <si>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</si>
  <si>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</si>
  <si>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</si>
  <si>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</si>
  <si>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</si>
  <si>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</si>
  <si>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</si>
  <si>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</si>
  <si>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</si>
  <si>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</si>
  <si>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</si>
  <si>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</si>
  <si>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</si>
  <si>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</si>
  <si>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</si>
  <si>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</si>
  <si>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</si>
  <si>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</si>
  <si>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</si>
  <si>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</si>
  <si>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</si>
  <si>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</si>
  <si>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</si>
  <si>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</si>
  <si>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</si>
  <si>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</si>
  <si>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</si>
  <si>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</si>
  <si>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</si>
  <si>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</si>
  <si>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</si>
  <si>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</si>
  <si>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</si>
  <si>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</si>
  <si>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</si>
  <si>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</si>
  <si>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</si>
  <si>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</si>
  <si>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</si>
  <si>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</si>
  <si>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</si>
  <si>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</si>
  <si>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</si>
  <si>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</si>
  <si>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GO</t>
    <phoneticPr fontId="1" type="noConversion"/>
  </si>
  <si>
    <t>Equip7102</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</si>
  <si>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</si>
  <si>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</si>
  <si>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</si>
  <si>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</si>
  <si>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</si>
  <si>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</si>
  <si>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GO</t>
    <phoneticPr fontId="1" type="noConversion"/>
  </si>
  <si>
    <t>Actor0037m</t>
    <phoneticPr fontId="1" type="noConversion"/>
  </si>
  <si>
    <t>Equip7201</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</si>
  <si>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</si>
  <si>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</si>
  <si>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</si>
  <si>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</si>
  <si>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</si>
  <si>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</si>
  <si>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</si>
  <si>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</si>
  <si>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</si>
  <si>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</si>
  <si>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</si>
  <si>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</si>
  <si>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Actor0007m</t>
    <phoneticPr fontId="1" type="noConversion"/>
  </si>
  <si>
    <t>Equip0301</t>
    <phoneticPr fontId="1" type="noConversion"/>
  </si>
  <si>
    <t>DI</t>
    <phoneticPr fontId="1" type="noConversion"/>
  </si>
  <si>
    <t>GO</t>
    <phoneticPr fontId="1" type="noConversion"/>
  </si>
  <si>
    <t>Equip5101</t>
    <phoneticPr fontId="1" type="noConversion"/>
  </si>
  <si>
    <t>Equip4301</t>
    <phoneticPr fontId="1" type="noConversion"/>
  </si>
  <si>
    <t>Equip2001</t>
    <phoneticPr fontId="1" type="noConversion"/>
  </si>
  <si>
    <t>Equip0002</t>
    <phoneticPr fontId="1" type="noConversion"/>
  </si>
  <si>
    <t>Equip4002</t>
    <phoneticPr fontId="1" type="noConversion"/>
  </si>
  <si>
    <t>Equip8201</t>
  </si>
  <si>
    <t>Equip2301</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</si>
  <si>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</si>
  <si>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</si>
  <si>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</si>
  <si>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</si>
  <si>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</si>
  <si>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</si>
  <si>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</si>
  <si>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</si>
  <si>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</si>
  <si>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</si>
  <si>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</si>
  <si>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</si>
  <si>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</si>
  <si>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</si>
  <si>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</si>
  <si>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</si>
  <si>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</si>
  <si>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</si>
  <si>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</si>
  <si>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Equip5102</t>
    <phoneticPr fontId="1" type="noConversion"/>
  </si>
  <si>
    <t>Equip7101</t>
    <phoneticPr fontId="1" type="noConversion"/>
  </si>
  <si>
    <t>Actor2103m</t>
    <phoneticPr fontId="1" type="noConversion"/>
  </si>
  <si>
    <t>Actor1039m</t>
    <phoneticPr fontId="1" type="noConversion"/>
  </si>
  <si>
    <t>Equip8001</t>
    <phoneticPr fontId="1" type="noConversion"/>
  </si>
  <si>
    <t>DI</t>
    <phoneticPr fontId="1" type="noConversion"/>
  </si>
  <si>
    <t>Equip8101</t>
    <phoneticPr fontId="1" type="noConversion"/>
  </si>
  <si>
    <t>Equip0201</t>
    <phoneticPr fontId="1" type="noConversion"/>
  </si>
  <si>
    <t>Equip8301</t>
    <phoneticPr fontId="1" type="noConversion"/>
  </si>
  <si>
    <t>Actor0007</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</si>
  <si>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</si>
  <si>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</si>
  <si>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</si>
  <si>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</si>
  <si>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</si>
  <si>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</si>
  <si>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</si>
  <si>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</si>
  <si>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</si>
  <si>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Equip4102</t>
  </si>
  <si>
    <t>Equip4102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</si>
  <si>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</si>
  <si>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</si>
  <si>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</si>
  <si>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</si>
  <si>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</si>
  <si>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Equip5002</t>
    <phoneticPr fontId="1" type="noConversion"/>
  </si>
  <si>
    <t>Equip8102</t>
    <phoneticPr fontId="1" type="noConversion"/>
  </si>
  <si>
    <t>Equip4002</t>
    <phoneticPr fontId="1" type="noConversion"/>
  </si>
  <si>
    <t>Equip3101</t>
    <phoneticPr fontId="1" type="noConversion"/>
  </si>
  <si>
    <t>Equip0201</t>
    <phoneticPr fontId="1" type="noConversion"/>
  </si>
  <si>
    <t>Equip6001</t>
    <phoneticPr fontId="1" type="noConversion"/>
  </si>
  <si>
    <t>Equip1101</t>
    <phoneticPr fontId="1" type="noConversion"/>
  </si>
  <si>
    <t>Equip2002</t>
    <phoneticPr fontId="1" type="noConversion"/>
  </si>
  <si>
    <t>Actor0024</t>
  </si>
  <si>
    <t>Actor0037</t>
    <phoneticPr fontId="1" type="noConversion"/>
  </si>
  <si>
    <t>Equip1402</t>
  </si>
  <si>
    <t>Actor3117m</t>
    <phoneticPr fontId="1" type="noConversion"/>
  </si>
  <si>
    <t>Actor2011m</t>
    <phoneticPr fontId="1" type="noConversion"/>
  </si>
  <si>
    <t>Actor1108m</t>
    <phoneticPr fontId="1" type="noConversion"/>
  </si>
  <si>
    <t>Actor0125m</t>
    <phoneticPr fontId="1" type="noConversion"/>
  </si>
  <si>
    <t>Equip2402</t>
    <phoneticPr fontId="1" type="noConversion"/>
  </si>
  <si>
    <t>Actor3019</t>
    <phoneticPr fontId="1" type="noConversion"/>
  </si>
  <si>
    <t>Equip1201</t>
    <phoneticPr fontId="1" type="noConversion"/>
  </si>
  <si>
    <t>Equip3302</t>
    <phoneticPr fontId="1" type="noConversion"/>
  </si>
  <si>
    <t>Equip6202</t>
    <phoneticPr fontId="1" type="noConversion"/>
  </si>
  <si>
    <t>Equip0101</t>
    <phoneticPr fontId="1" type="noConversion"/>
  </si>
  <si>
    <t>Equip5302</t>
    <phoneticPr fontId="1" type="noConversion"/>
  </si>
  <si>
    <t>Equip6102</t>
    <phoneticPr fontId="1" type="noConversion"/>
  </si>
  <si>
    <t>Equip0002</t>
    <phoneticPr fontId="1" type="noConversion"/>
  </si>
  <si>
    <t>Equip7101</t>
    <phoneticPr fontId="1" type="noConversion"/>
  </si>
  <si>
    <t>Equip6001</t>
    <phoneticPr fontId="1" type="noConversion"/>
  </si>
  <si>
    <t>Actor1029</t>
    <phoneticPr fontId="1" type="noConversion"/>
  </si>
  <si>
    <t>DI</t>
    <phoneticPr fontId="1" type="noConversion"/>
  </si>
  <si>
    <t>Equip4202</t>
  </si>
  <si>
    <t>Equip2201</t>
    <phoneticPr fontId="1" type="noConversion"/>
  </si>
  <si>
    <t>Equip1201</t>
    <phoneticPr fontId="1" type="noConversion"/>
  </si>
  <si>
    <t>Equip3302</t>
    <phoneticPr fontId="1" type="noConversion"/>
  </si>
  <si>
    <t>Actor0030</t>
    <phoneticPr fontId="1" type="noConversion"/>
  </si>
  <si>
    <t>Equip1401</t>
    <phoneticPr fontId="1" type="noConversion"/>
  </si>
  <si>
    <t>Equip5202</t>
    <phoneticPr fontId="1" type="noConversion"/>
  </si>
  <si>
    <t>Equip1302</t>
    <phoneticPr fontId="1" type="noConversion"/>
  </si>
  <si>
    <t>Actor1039</t>
    <phoneticPr fontId="1" type="noConversion"/>
  </si>
  <si>
    <t>Equip5101</t>
    <phoneticPr fontId="1" type="noConversion"/>
  </si>
  <si>
    <t>Equip2401</t>
    <phoneticPr fontId="1" type="noConversion"/>
  </si>
  <si>
    <t>Equip4401</t>
    <phoneticPr fontId="1" type="noConversion"/>
  </si>
  <si>
    <t>Equip0402</t>
  </si>
  <si>
    <t>Actor3022</t>
    <phoneticPr fontId="1" type="noConversion"/>
  </si>
  <si>
    <t>Actor1218m</t>
    <phoneticPr fontId="1" type="noConversion"/>
  </si>
  <si>
    <t>Actor1218m</t>
    <phoneticPr fontId="1" type="noConversion"/>
  </si>
  <si>
    <t>Actor1002m</t>
    <phoneticPr fontId="1" type="noConversion"/>
  </si>
  <si>
    <t>Actor1109m</t>
    <phoneticPr fontId="1" type="noConversion"/>
  </si>
  <si>
    <t>Actor3022m</t>
    <phoneticPr fontId="1" type="noConversion"/>
  </si>
  <si>
    <t>GO</t>
    <phoneticPr fontId="1" type="noConversion"/>
  </si>
  <si>
    <t>Actor0024</t>
    <phoneticPr fontId="1" type="noConversion"/>
  </si>
  <si>
    <t>Actor0104</t>
    <phoneticPr fontId="1" type="noConversion"/>
  </si>
  <si>
    <t>Actor3117</t>
    <phoneticPr fontId="1" type="noConversion"/>
  </si>
  <si>
    <t>지정 캐릭터 LBP1</t>
    <phoneticPr fontId="1" type="noConversion"/>
  </si>
  <si>
    <t>Equip3101</t>
    <phoneticPr fontId="1" type="noConversion"/>
  </si>
  <si>
    <t>Equip0101</t>
    <phoneticPr fontId="1" type="noConversion"/>
  </si>
  <si>
    <t>Equip8102</t>
    <phoneticPr fontId="1" type="noConversion"/>
  </si>
  <si>
    <t>Equip8002</t>
    <phoneticPr fontId="1" type="noConversion"/>
  </si>
  <si>
    <t>Equip3401</t>
    <phoneticPr fontId="1" type="noConversion"/>
  </si>
  <si>
    <t>Equip2102</t>
    <phoneticPr fontId="1" type="noConversion"/>
  </si>
  <si>
    <t>Equip1302</t>
    <phoneticPr fontId="1" type="noConversion"/>
  </si>
  <si>
    <t>Equip8001</t>
    <phoneticPr fontId="1" type="noConversion"/>
  </si>
  <si>
    <t>Equip7002</t>
    <phoneticPr fontId="1" type="noConversion"/>
  </si>
  <si>
    <t>Equip2102</t>
    <phoneticPr fontId="1" type="noConversion"/>
  </si>
  <si>
    <t>Equip4002</t>
    <phoneticPr fontId="1" type="noConversion"/>
  </si>
  <si>
    <t>Actor2011</t>
    <phoneticPr fontId="1" type="noConversion"/>
  </si>
  <si>
    <t>Equip5001</t>
    <phoneticPr fontId="1" type="noConversion"/>
  </si>
  <si>
    <t>Equip0402</t>
    <phoneticPr fontId="1" type="noConversion"/>
  </si>
  <si>
    <t>Equip5301</t>
    <phoneticPr fontId="1" type="noConversion"/>
  </si>
  <si>
    <t>Equip6201</t>
    <phoneticPr fontId="1" type="noConversion"/>
  </si>
  <si>
    <t>Equip2402</t>
    <phoneticPr fontId="1" type="noConversion"/>
  </si>
  <si>
    <t>Equip7202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</si>
</sst>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7.7032925018531779</v>
          </cell>
          <cell r="W2">
            <v>10.660392233839172</v>
          </cell>
          <cell r="X2">
            <v>11.55</v>
          </cell>
          <cell r="Y2">
            <v>15.99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6.7098027240736835</v>
          </cell>
          <cell r="W3">
            <v>11.390327880923344</v>
          </cell>
          <cell r="X3">
            <v>10.06</v>
          </cell>
          <cell r="Y3">
            <v>17.09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7.7519230408000315</v>
          </cell>
          <cell r="W4">
            <v>10.450822942561182</v>
          </cell>
          <cell r="X4">
            <v>17.02</v>
          </cell>
          <cell r="Y4">
            <v>22.95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7.189658971198666</v>
          </cell>
          <cell r="W5">
            <v>11.556959042921065</v>
          </cell>
          <cell r="X5">
            <v>15.79</v>
          </cell>
          <cell r="Y5">
            <v>25.38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7.9394001898229485</v>
          </cell>
          <cell r="W6">
            <v>10.334707734956048</v>
          </cell>
          <cell r="X6">
            <v>28.08</v>
          </cell>
          <cell r="Y6">
            <v>36.549999999999997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7.158718688866494</v>
          </cell>
          <cell r="W7">
            <v>11.353961910577235</v>
          </cell>
          <cell r="X7">
            <v>25.32</v>
          </cell>
          <cell r="Y7">
            <v>40.159999999999997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8.1149309059824866</v>
          </cell>
          <cell r="W8">
            <v>10.726755286295118</v>
          </cell>
          <cell r="X8">
            <v>55.93</v>
          </cell>
          <cell r="Y8">
            <v>73.930000000000007</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7.1819671319718417</v>
          </cell>
          <cell r="W9">
            <v>11.739192975148759</v>
          </cell>
          <cell r="X9">
            <v>49.5</v>
          </cell>
          <cell r="Y9">
            <v>80.91</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7.4087960700009567</v>
          </cell>
          <cell r="W10">
            <v>11.090648019202209</v>
          </cell>
          <cell r="X10">
            <v>109.46</v>
          </cell>
          <cell r="Y10">
            <v>163.86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6.772376413354686</v>
          </cell>
          <cell r="W11">
            <v>11.454934871768012</v>
          </cell>
          <cell r="X11">
            <v>100.06</v>
          </cell>
          <cell r="Y11">
            <v>169.24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7.443109600133945</v>
          </cell>
          <cell r="W12">
            <v>10.810459550210503</v>
          </cell>
          <cell r="X12">
            <v>143.32</v>
          </cell>
          <cell r="Y12">
            <v>208.16</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6.8281005835662327</v>
          </cell>
          <cell r="W13">
            <v>11.373857285807</v>
          </cell>
          <cell r="X13">
            <v>131.47999999999999</v>
          </cell>
          <cell r="Y13">
            <v>219.01</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8.1937729003671933</v>
          </cell>
          <cell r="W14">
            <v>10.572194731828105</v>
          </cell>
          <cell r="X14">
            <v>205.62</v>
          </cell>
          <cell r="Y14">
            <v>265.31</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8.1061381944134325</v>
          </cell>
          <cell r="W15">
            <v>10.705622134085756</v>
          </cell>
          <cell r="X15">
            <v>12.16</v>
          </cell>
          <cell r="Y15">
            <v>16.059999999999999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7.2936128156249165</v>
          </cell>
          <cell r="W16">
            <v>11.512622923066761</v>
          </cell>
          <cell r="X16">
            <v>10.94</v>
          </cell>
          <cell r="Y16">
            <v>17.27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8.0273021988194433</v>
          </cell>
          <cell r="W17">
            <v>10.986573742231501</v>
          </cell>
          <cell r="X17">
            <v>17.63</v>
          </cell>
          <cell r="Y17">
            <v>24.13</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6.8289629667577847</v>
          </cell>
          <cell r="W18">
            <v>11.634581334412712</v>
          </cell>
          <cell r="X18">
            <v>15</v>
          </cell>
          <cell r="Y18">
            <v>25.55</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7.4354797447431631</v>
          </cell>
          <cell r="W19">
            <v>10.717937360078967</v>
          </cell>
          <cell r="X19">
            <v>26.3</v>
          </cell>
          <cell r="Y19">
            <v>37.909999999999997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7.0977930158549416</v>
          </cell>
          <cell r="W20">
            <v>11.116086698637336</v>
          </cell>
          <cell r="X20">
            <v>25.1</v>
          </cell>
          <cell r="Y20">
            <v>39.32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7.9697611197165577</v>
          </cell>
          <cell r="W21">
            <v>10.80796006947482</v>
          </cell>
          <cell r="X21">
            <v>54.93</v>
          </cell>
          <cell r="Y21">
            <v>74.489999999999995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6.6412134986791411</v>
          </cell>
          <cell r="W22">
            <v>11.339350728212207</v>
          </cell>
          <cell r="X22">
            <v>45.77</v>
          </cell>
          <cell r="Y22">
            <v>78.16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7.5261802520251404</v>
          </cell>
          <cell r="W23">
            <v>10.682800075584581</v>
          </cell>
          <cell r="X23">
            <v>111.2</v>
          </cell>
          <cell r="Y23">
            <v>157.83000000000001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7.2062678639426343</v>
          </cell>
          <cell r="W24">
            <v>11.241410173172</v>
          </cell>
          <cell r="X24">
            <v>106.47</v>
          </cell>
          <cell r="Y24">
            <v>166.09</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8.0293755202016523</v>
          </cell>
          <cell r="W25">
            <v>10.470583104538008</v>
          </cell>
          <cell r="X25">
            <v>154.61000000000001</v>
          </cell>
          <cell r="Y25">
            <v>201.62</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7.1597422591066842</v>
          </cell>
          <cell r="W26">
            <v>11.707512121297116</v>
          </cell>
          <cell r="X26">
            <v>137.86000000000001</v>
          </cell>
          <cell r="Y26">
            <v>225.43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7.5380145235891431</v>
          </cell>
          <cell r="W27">
            <v>11.079805921896423</v>
          </cell>
          <cell r="X27">
            <v>189.17</v>
          </cell>
          <cell r="Y27">
            <v>278.05</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8.0768028434242645</v>
          </cell>
          <cell r="W28">
            <v>10.970261452443284</v>
          </cell>
          <cell r="X28">
            <v>12.12</v>
          </cell>
          <cell r="Y28">
            <v>16.46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6.872719026333713</v>
          </cell>
          <cell r="W29">
            <v>11.660325068008012</v>
          </cell>
          <cell r="X29">
            <v>10.31</v>
          </cell>
          <cell r="Y29">
            <v>17.489999999999998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7.7596236031064425</v>
          </cell>
          <cell r="W30">
            <v>10.806336543392753</v>
          </cell>
          <cell r="X30">
            <v>17.04</v>
          </cell>
          <cell r="Y30">
            <v>23.73</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6.9994775921659933</v>
          </cell>
          <cell r="W31">
            <v>11.258436520173285</v>
          </cell>
          <cell r="X31">
            <v>15.37</v>
          </cell>
          <cell r="Y31">
            <v>24.73</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7.4742177463732009</v>
          </cell>
          <cell r="W32">
            <v>10.577339514395449</v>
          </cell>
          <cell r="X32">
            <v>26.44</v>
          </cell>
          <cell r="Y32">
            <v>37.409999999999997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6.6262239744224232</v>
          </cell>
          <cell r="W33">
            <v>11.757420371487985</v>
          </cell>
          <cell r="X33">
            <v>23.44</v>
          </cell>
          <cell r="Y33">
            <v>41.59</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7.8010514091168819</v>
          </cell>
          <cell r="W34">
            <v>10.673783317886981</v>
          </cell>
          <cell r="X34">
            <v>53.77</v>
          </cell>
          <cell r="Y34">
            <v>73.569999999999993</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7.3976530171593762</v>
          </cell>
          <cell r="W35">
            <v>11.888664950589206</v>
          </cell>
          <cell r="X35">
            <v>50.99</v>
          </cell>
          <cell r="Y35">
            <v>81.94</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7.4617906429042256</v>
          </cell>
          <cell r="W36">
            <v>10.802780589535567</v>
          </cell>
          <cell r="X36">
            <v>110.24</v>
          </cell>
          <cell r="Y36">
            <v>159.61000000000001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7.0722361382753345</v>
          </cell>
          <cell r="W37">
            <v>11.80134343431647</v>
          </cell>
          <cell r="X37">
            <v>104.49</v>
          </cell>
          <cell r="Y37">
            <v>174.36</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8.0732526426952891</v>
          </cell>
          <cell r="W38">
            <v>11.043114759384325</v>
          </cell>
          <cell r="X38">
            <v>155.44999999999999</v>
          </cell>
          <cell r="Y38">
            <v>212.64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6.6351776511706948</v>
          </cell>
          <cell r="W39">
            <v>11.611757208340233</v>
          </cell>
          <cell r="X39">
            <v>127.76</v>
          </cell>
          <cell r="Y39">
            <v>223.59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7.9745056115725994</v>
          </cell>
          <cell r="W40">
            <v>11.086269996028168</v>
          </cell>
          <cell r="X40">
            <v>200.12</v>
          </cell>
          <cell r="Y40">
            <v>278.20999999999998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7.7973399209997929</v>
          </cell>
          <cell r="W41">
            <v>10.634684704443474</v>
          </cell>
          <cell r="X41">
            <v>11.7</v>
          </cell>
          <cell r="Y41">
            <v>15.95</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6.9443396083389146</v>
          </cell>
          <cell r="W42">
            <v>11.561850779592017</v>
          </cell>
          <cell r="X42">
            <v>10.42</v>
          </cell>
          <cell r="Y42">
            <v>17.34</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7.4463669321007524</v>
          </cell>
          <cell r="W43">
            <v>10.553037456868186</v>
          </cell>
          <cell r="X43">
            <v>16.350000000000001</v>
          </cell>
          <cell r="Y43">
            <v>23.18</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6.9271278277677739</v>
          </cell>
          <cell r="W44">
            <v>11.500561849457631</v>
          </cell>
          <cell r="X44">
            <v>15.21</v>
          </cell>
          <cell r="Y44">
            <v>25.26</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7.975200259035061</v>
          </cell>
          <cell r="W45">
            <v>10.599110304353491</v>
          </cell>
          <cell r="X45">
            <v>28.21</v>
          </cell>
          <cell r="Y45">
            <v>37.49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7.142168860033614</v>
          </cell>
          <cell r="W46">
            <v>11.539315387039363</v>
          </cell>
          <cell r="X46">
            <v>25.26</v>
          </cell>
          <cell r="Y46">
            <v>40.81</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7.6600366518214695</v>
          </cell>
          <cell r="W47">
            <v>10.825925463472181</v>
          </cell>
          <cell r="X47">
            <v>52.8</v>
          </cell>
          <cell r="Y47">
            <v>74.62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6.7123015875300398</v>
          </cell>
          <cell r="W48">
            <v>11.390865738140704</v>
          </cell>
          <cell r="X48">
            <v>46.26</v>
          </cell>
          <cell r="Y48">
            <v>78.510000000000005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7.9191383849712018</v>
          </cell>
          <cell r="W49">
            <v>11.003277101053794</v>
          </cell>
          <cell r="X49">
            <v>117</v>
          </cell>
          <cell r="Y49">
            <v>162.57</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7.0967393623340476</v>
          </cell>
          <cell r="W50">
            <v>11.253896165510815</v>
          </cell>
          <cell r="X50">
            <v>104.85</v>
          </cell>
          <cell r="Y50">
            <v>166.27</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7.5530645973258119</v>
          </cell>
          <cell r="W51">
            <v>10.921512647577474</v>
          </cell>
          <cell r="X51">
            <v>145.44</v>
          </cell>
          <cell r="Y51">
            <v>210.3</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6.8543174096479742</v>
          </cell>
          <cell r="W52">
            <v>11.823415737669954</v>
          </cell>
          <cell r="X52">
            <v>131.97999999999999</v>
          </cell>
          <cell r="Y52">
            <v>227.66</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7.4345047000829965</v>
          </cell>
          <cell r="W53">
            <v>11.11011161524706</v>
          </cell>
          <cell r="X53">
            <v>186.57</v>
          </cell>
          <cell r="Y53">
            <v>278.81</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7.4326840009494806</v>
          </cell>
          <cell r="W54">
            <v>11.034471436580613</v>
          </cell>
          <cell r="X54">
            <v>11.15</v>
          </cell>
          <cell r="Y54">
            <v>16.55</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7.1996604588298698</v>
          </cell>
          <cell r="W55">
            <v>11.871190921288123</v>
          </cell>
          <cell r="X55">
            <v>10.8</v>
          </cell>
          <cell r="Y55">
            <v>17.809999999999999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8.1620262745583521</v>
          </cell>
          <cell r="W56">
            <v>10.837164904098179</v>
          </cell>
          <cell r="X56">
            <v>17.93</v>
          </cell>
          <cell r="Y56">
            <v>23.8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6.984257198529944</v>
          </cell>
          <cell r="W57">
            <v>11.317753543138796</v>
          </cell>
          <cell r="X57">
            <v>15.34</v>
          </cell>
          <cell r="Y57">
            <v>24.86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7.6975944989463478</v>
          </cell>
          <cell r="W58">
            <v>10.876358580402858</v>
          </cell>
          <cell r="X58">
            <v>27.23</v>
          </cell>
          <cell r="Y58">
            <v>38.47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6.9675907184352592</v>
          </cell>
          <cell r="W59">
            <v>11.475951383320497</v>
          </cell>
          <cell r="X59">
            <v>24.64</v>
          </cell>
          <cell r="Y59">
            <v>40.590000000000003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7.4330652849647398</v>
          </cell>
          <cell r="W60">
            <v>10.796853498222378</v>
          </cell>
          <cell r="X60">
            <v>51.23</v>
          </cell>
          <cell r="Y60">
            <v>74.42</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7.0763242032200555</v>
          </cell>
          <cell r="W61">
            <v>11.840976090583938</v>
          </cell>
          <cell r="X61">
            <v>48.77</v>
          </cell>
          <cell r="Y61">
            <v>81.61</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7.5002712465252568</v>
          </cell>
          <cell r="W62">
            <v>10.406080961155745</v>
          </cell>
          <cell r="X62">
            <v>110.81</v>
          </cell>
          <cell r="Y62">
            <v>153.75</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6.9305804092989884</v>
          </cell>
          <cell r="W63">
            <v>11.350239715192282</v>
          </cell>
          <cell r="X63">
            <v>102.4</v>
          </cell>
          <cell r="Y63">
            <v>167.7</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7.7153445706761863</v>
          </cell>
          <cell r="W64">
            <v>10.698757208107949</v>
          </cell>
          <cell r="X64">
            <v>148.56</v>
          </cell>
          <cell r="Y64">
            <v>206.01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6.6869244191461545</v>
          </cell>
          <cell r="W65">
            <v>11.527076486119727</v>
          </cell>
          <cell r="X65">
            <v>128.76</v>
          </cell>
          <cell r="Y65">
            <v>221.96</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8.1535878193948221</v>
          </cell>
          <cell r="W66">
            <v>10.839327415583449</v>
          </cell>
          <cell r="X66">
            <v>204.61</v>
          </cell>
          <cell r="Y66">
            <v>272.01</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8.0570401129173295</v>
          </cell>
          <cell r="W68">
            <v>10.457058876770136</v>
          </cell>
          <cell r="X68">
            <v>12.09</v>
          </cell>
          <cell r="Y68">
            <v>15.69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6.8314210284545807</v>
          </cell>
          <cell r="W69">
            <v>11.723012034168402</v>
          </cell>
          <cell r="X69">
            <v>10.25</v>
          </cell>
          <cell r="Y69">
            <v>17.579999999999998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7.6054769545622953</v>
          </cell>
          <cell r="W70">
            <v>11.050000309095315</v>
          </cell>
          <cell r="X70">
            <v>16.7</v>
          </cell>
          <cell r="Y70">
            <v>24.27</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7.3168096397984401</v>
          </cell>
          <cell r="W71">
            <v>11.617318974383775</v>
          </cell>
          <cell r="X71">
            <v>16.07</v>
          </cell>
          <cell r="Y71">
            <v>25.51</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8.0645710666697088</v>
          </cell>
          <cell r="W72">
            <v>10.523085093199814</v>
          </cell>
          <cell r="X72">
            <v>28.52</v>
          </cell>
          <cell r="Y72">
            <v>37.22</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6.6174717934831833</v>
          </cell>
          <cell r="W73">
            <v>11.147275079758963</v>
          </cell>
          <cell r="X73">
            <v>23.41</v>
          </cell>
          <cell r="Y73">
            <v>39.43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7.9799669260878199</v>
          </cell>
          <cell r="W74">
            <v>10.968558419024152</v>
          </cell>
          <cell r="X74">
            <v>55</v>
          </cell>
          <cell r="Y74">
            <v>75.599999999999994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7.1629839777059718</v>
          </cell>
          <cell r="W75">
            <v>11.441427463044706</v>
          </cell>
          <cell r="X75">
            <v>49.37</v>
          </cell>
          <cell r="Y75">
            <v>78.86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7.7677120196799807</v>
          </cell>
          <cell r="W76">
            <v>10.707110973280365</v>
          </cell>
          <cell r="X76">
            <v>114.76</v>
          </cell>
          <cell r="Y76">
            <v>158.19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7.4054238731350477</v>
          </cell>
          <cell r="W77">
            <v>11.287429363855205</v>
          </cell>
          <cell r="X77">
            <v>109.41</v>
          </cell>
          <cell r="Y77">
            <v>166.77</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7.5536000028264016</v>
          </cell>
          <cell r="W78">
            <v>10.556153223789341</v>
          </cell>
          <cell r="X78">
            <v>145.44999999999999</v>
          </cell>
          <cell r="Y78">
            <v>203.26</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6.9416007944596716</v>
          </cell>
          <cell r="W79">
            <v>11.75935367131016</v>
          </cell>
          <cell r="X79">
            <v>133.66</v>
          </cell>
          <cell r="Y79">
            <v>226.43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7.6973878851775863</v>
          </cell>
          <cell r="W80">
            <v>10.381298897966625</v>
          </cell>
          <cell r="X80">
            <v>193.17</v>
          </cell>
          <cell r="Y80">
            <v>260.52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7.6309732201180545</v>
          </cell>
          <cell r="W88">
            <v>10.663274281642819</v>
          </cell>
          <cell r="X88">
            <v>11.45</v>
          </cell>
          <cell r="Y88">
            <v>15.99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7.0103606991578813</v>
          </cell>
          <cell r="W89">
            <v>11.471362331963487</v>
          </cell>
          <cell r="X89">
            <v>10.52</v>
          </cell>
          <cell r="Y89">
            <v>17.21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7.5346520794648049</v>
          </cell>
          <cell r="W90">
            <v>10.739771661349524</v>
          </cell>
          <cell r="X90">
            <v>16.55</v>
          </cell>
          <cell r="Y90">
            <v>23.59</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6.6483368539756036</v>
          </cell>
          <cell r="W91">
            <v>11.432498935439243</v>
          </cell>
          <cell r="X91">
            <v>14.6</v>
          </cell>
          <cell r="Y91">
            <v>25.11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7.9039376447270673</v>
          </cell>
          <cell r="W92">
            <v>11.008638360063845</v>
          </cell>
          <cell r="X92">
            <v>27.96</v>
          </cell>
          <cell r="Y92">
            <v>38.94</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6.8914907344882863</v>
          </cell>
          <cell r="W93">
            <v>11.375762554518408</v>
          </cell>
          <cell r="X93">
            <v>24.37</v>
          </cell>
          <cell r="Y93">
            <v>40.24</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7.6841270962391972</v>
          </cell>
          <cell r="W94">
            <v>10.660906374318024</v>
          </cell>
          <cell r="X94">
            <v>52.96</v>
          </cell>
          <cell r="Y94">
            <v>73.48</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7.0212545329103264</v>
          </cell>
          <cell r="W95">
            <v>11.559182035832324</v>
          </cell>
          <cell r="X95">
            <v>48.39</v>
          </cell>
          <cell r="Y95">
            <v>79.67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7.5493340679909222</v>
          </cell>
          <cell r="W96">
            <v>10.582239509526259</v>
          </cell>
          <cell r="X96">
            <v>111.54</v>
          </cell>
          <cell r="Y96">
            <v>156.35</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6.9056348402383128</v>
          </cell>
          <cell r="W97">
            <v>11.736471099000896</v>
          </cell>
          <cell r="X97">
            <v>102.03</v>
          </cell>
          <cell r="Y97">
            <v>173.4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7.7997827301363056</v>
          </cell>
          <cell r="W98">
            <v>10.474285649865189</v>
          </cell>
          <cell r="X98">
            <v>150.19</v>
          </cell>
          <cell r="Y98">
            <v>201.69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6.9150281056490952</v>
          </cell>
          <cell r="W99">
            <v>11.21324441682275</v>
          </cell>
          <cell r="X99">
            <v>133.15</v>
          </cell>
          <cell r="Y99">
            <v>215.92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7.5316016794685865</v>
          </cell>
          <cell r="W100">
            <v>10.580481839232164</v>
          </cell>
          <cell r="X100">
            <v>189.01</v>
          </cell>
          <cell r="Y100">
            <v>265.52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7.5241471763691505</v>
          </cell>
          <cell r="W101">
            <v>10.969389567652703</v>
          </cell>
          <cell r="X101">
            <v>11.29</v>
          </cell>
          <cell r="Y101">
            <v>16.45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6.7180427661730286</v>
          </cell>
          <cell r="W102">
            <v>11.118906160962652</v>
          </cell>
          <cell r="X102">
            <v>10.08</v>
          </cell>
          <cell r="Y102">
            <v>16.68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8.0305906953875148</v>
          </cell>
          <cell r="W103">
            <v>11.047364703990203</v>
          </cell>
          <cell r="X103">
            <v>17.64</v>
          </cell>
          <cell r="Y103">
            <v>24.26</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6.9958450718795815</v>
          </cell>
          <cell r="W104">
            <v>11.838105065202376</v>
          </cell>
          <cell r="X104">
            <v>15.36</v>
          </cell>
          <cell r="Y104">
            <v>26</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8.0819080649907864</v>
          </cell>
          <cell r="W105">
            <v>10.91921647783332</v>
          </cell>
          <cell r="X105">
            <v>28.59</v>
          </cell>
          <cell r="Y105">
            <v>38.619999999999997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6.9322402154420795</v>
          </cell>
          <cell r="W106">
            <v>11.496995745087247</v>
          </cell>
          <cell r="X106">
            <v>24.52</v>
          </cell>
          <cell r="Y106">
            <v>40.659999999999997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7.9135629136993604</v>
          </cell>
          <cell r="W107">
            <v>10.432996667380575</v>
          </cell>
          <cell r="X107">
            <v>54.54</v>
          </cell>
          <cell r="Y107">
            <v>71.91</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6.7216248220810426</v>
          </cell>
          <cell r="W108">
            <v>11.777546546696199</v>
          </cell>
          <cell r="X108">
            <v>46.33</v>
          </cell>
          <cell r="Y108">
            <v>81.180000000000007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7.4297671203873552</v>
          </cell>
          <cell r="W109">
            <v>10.592750956734104</v>
          </cell>
          <cell r="X109">
            <v>109.77</v>
          </cell>
          <cell r="Y109">
            <v>156.5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7.1280465636813419</v>
          </cell>
          <cell r="W110">
            <v>11.675431225179754</v>
          </cell>
          <cell r="X110">
            <v>105.31</v>
          </cell>
          <cell r="Y110">
            <v>172.5</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7.5020463956658476</v>
          </cell>
          <cell r="W111">
            <v>10.393163224303345</v>
          </cell>
          <cell r="X111">
            <v>144.44999999999999</v>
          </cell>
          <cell r="Y111">
            <v>200.12</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7.2524607261361078</v>
          </cell>
          <cell r="W112">
            <v>11.550702694827363</v>
          </cell>
          <cell r="X112">
            <v>139.65</v>
          </cell>
          <cell r="Y112">
            <v>222.41</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7.9657824281625498</v>
          </cell>
          <cell r="W113">
            <v>10.567857262615583</v>
          </cell>
          <cell r="X113">
            <v>199.9</v>
          </cell>
          <cell r="Y113">
            <v>265.2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7.5970276232710034</v>
          </cell>
          <cell r="W115">
            <v>10.722522321042494</v>
          </cell>
          <cell r="X115">
            <v>11.4</v>
          </cell>
          <cell r="Y115">
            <v>16.079999999999998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7.0157527733472715</v>
          </cell>
          <cell r="W116">
            <v>11.303672095293173</v>
          </cell>
          <cell r="X116">
            <v>10.52</v>
          </cell>
          <cell r="Y116">
            <v>16.96</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7.7301951541069824</v>
          </cell>
          <cell r="W117">
            <v>10.663121946315016</v>
          </cell>
          <cell r="X117">
            <v>16.98</v>
          </cell>
          <cell r="Y117">
            <v>23.42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7.3219710045896971</v>
          </cell>
          <cell r="W118">
            <v>11.183942803996057</v>
          </cell>
          <cell r="X118">
            <v>16.079999999999998</v>
          </cell>
          <cell r="Y118">
            <v>24.56</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7.8015794119303052</v>
          </cell>
          <cell r="W119">
            <v>10.600482531779408</v>
          </cell>
          <cell r="X119">
            <v>27.59</v>
          </cell>
          <cell r="Y119">
            <v>37.49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7.2971681240677722</v>
          </cell>
          <cell r="W120">
            <v>11.784139347923503</v>
          </cell>
          <cell r="X120">
            <v>25.81</v>
          </cell>
          <cell r="Y120">
            <v>41.68</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7.658774447283597</v>
          </cell>
          <cell r="W121">
            <v>10.333267869918512</v>
          </cell>
          <cell r="X121">
            <v>52.79</v>
          </cell>
          <cell r="Y121">
            <v>71.22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6.9676444694257382</v>
          </cell>
          <cell r="W122">
            <v>11.787589473743493</v>
          </cell>
          <cell r="X122">
            <v>48.02</v>
          </cell>
          <cell r="Y122">
            <v>81.25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8.19510931494872</v>
          </cell>
          <cell r="W123">
            <v>10.828286886473361</v>
          </cell>
          <cell r="X123">
            <v>121.08</v>
          </cell>
          <cell r="Y123">
            <v>159.97999999999999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6.9745419110717881</v>
          </cell>
          <cell r="W124">
            <v>11.199772908393975</v>
          </cell>
          <cell r="X124">
            <v>103.05</v>
          </cell>
          <cell r="Y124">
            <v>165.47</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7.7415919920108109</v>
          </cell>
          <cell r="W125">
            <v>10.593596819388148</v>
          </cell>
          <cell r="X125">
            <v>149.07</v>
          </cell>
          <cell r="Y125">
            <v>203.98</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6.752358436438092</v>
          </cell>
          <cell r="W126">
            <v>11.297566552265605</v>
          </cell>
          <cell r="X126">
            <v>130.02000000000001</v>
          </cell>
          <cell r="Y126">
            <v>217.54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7.9486608209538074</v>
          </cell>
          <cell r="W127">
            <v>10.316295091869355</v>
          </cell>
          <cell r="X127">
            <v>199.47</v>
          </cell>
          <cell r="Y127">
            <v>258.89</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0.84744899980171318</v>
      </c>
      <c r="C2">
        <f t="shared" ref="C2:C32" ca="1" si="0">RAND()</f>
        <v>0.40676690214694378</v>
      </c>
      <c r="D2" t="str">
        <f ca="1">VLOOKUP($B2
+IF(D1="DI",1,
IF(D1="EN",2,
IF(D1="GO",3,0))),$AC:$AD,MATCH($AD$1,$AC$1:$AD$1,0),1)</f>
        <v>EN</v>
      </c>
      <c r="E2">
        <f ca="1">ROUNDDOWN(VLOOKUP(D2,$P:$W,MATCH($U$1,$P$1:$W$1,0),0)+C2*(VLOOKUP(D2,$P:$W,MATCH($V$1,$P$1:$W$1,0),0)-VLOOKUP(D2,$P:$W,MATCH($U$1,$P$1:$W$1,0),0)+10^ABS(VLOOKUP(D2,$P:$W,MATCH($W$1,$P$1:$W$1,0),0))),VLOOKUP(D2,$P:$W,MATCH($W$1,$P$1:$W$1,0),0))</f>
        <v>7</v>
      </c>
      <c r="F2" t="s">
        <v>127</v>
      </c>
      <c r="G2">
        <v>7</v>
      </c>
      <c r="H2" t="s">
        <v>125</v>
      </c>
      <c r="I2">
        <v>1700</v>
      </c>
      <c r="J2" t="str">
        <f>IF(H2="GO",
  IF(I2&lt;100,"골드이상",""),
IF(H2="DI",
  IF(I2&gt;29,"다이아너무많음",
  IF(I2&gt;9,"다이아다소많음","")),""))</f>
        <v/>
      </c>
      <c r="K2" t="str">
        <f ca="1">IF(ROW()=2,L2,OFFSET(K2,-1,0)&amp;","&amp;L2)</f>
        <v>{"dy":1,"cd":"GO","cn":1700}</v>
      </c>
      <c r="L2" t="str">
        <f>"{"""&amp;A$1&amp;""":"&amp;A2
&amp;","""&amp;H$1&amp;""":"""&amp;H2&amp;""""
&amp;","""&amp;I$1&amp;""":"&amp;I2&amp;"}"</f>
        <v>{"dy":1,"cd":"GO","cn":1700}</v>
      </c>
      <c r="N2" t="str">
        <f ca="1">"["&amp;
IF(LEFT(OFFSET(K1,COUNTA(K:K)-1,0),1)=",",SUBSTITUTE(OFFSET(K1,COUNTA(K:K)-1,0),",","",1),OFFSET(K1,COUNTA(K:K)-1,0))
&amp;"]"</f>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dy":31,"cd":"GO","cn":2000}]</v>
      </c>
      <c r="P2" t="s">
        <v>97</v>
      </c>
      <c r="Q2">
        <f ca="1">COUNTIF(D:D,P2)</f>
        <v>15</v>
      </c>
      <c r="R2">
        <f>COUNTIF(H:H,P2)</f>
        <v>13</v>
      </c>
      <c r="S2">
        <f>SUMIF(H:H,P2,I:I)</f>
        <v>97</v>
      </c>
      <c r="T2">
        <f>S2/R2</f>
        <v>7.4615384615384617</v>
      </c>
      <c r="U2">
        <v>6</v>
      </c>
      <c r="V2">
        <v>9</v>
      </c>
      <c r="W2">
        <v>0</v>
      </c>
      <c r="Y2">
        <v>1</v>
      </c>
      <c r="Z2">
        <v>0</v>
      </c>
      <c r="AA2">
        <v>14</v>
      </c>
      <c r="AB2">
        <f>AA2/SUMIF(Z:Z,Z2,AA:AA)</f>
        <v>0.46666666666666667</v>
      </c>
      <c r="AC2">
        <v>0</v>
      </c>
      <c r="AD2" t="s">
        <v>126</v>
      </c>
    </row>
    <row r="3" spans="1:30">
      <c r="A3">
        <v>2</v>
      </c>
      <c r="B3">
        <f t="shared" ref="B3:B32" ca="1" si="1">RAND()</f>
        <v>0.48093217186239279</v>
      </c>
      <c r="C3">
        <f t="shared" ca="1" si="0"/>
        <v>0.65604448304231788</v>
      </c>
      <c r="D3" t="str">
        <f t="shared" ref="D3:D32" ca="1" si="2">VLOOKUP($B3
+IF(D2="DI",1,
IF(D2="EN",2,
IF(D2="GO",3,0))),$AC:$AD,MATCH($AD$1,$AC$1:$AD$1,0),1)</f>
        <v>GO</v>
      </c>
      <c r="E3">
        <f t="shared" ref="E3:E32" ca="1" si="3">ROUNDDOWN(VLOOKUP(D3,$P:$W,MATCH($U$1,$P$1:$W$1,0),0)+C3*(VLOOKUP(D3,$P:$W,MATCH($V$1,$P$1:$W$1,0),0)-VLOOKUP(D3,$P:$W,MATCH($U$1,$P$1:$W$1,0),0)+10^ABS(VLOOKUP(D3,$P:$W,MATCH($W$1,$P$1:$W$1,0),0))),VLOOKUP(D3,$P:$W,MATCH($W$1,$P$1:$W$1,0),0))</f>
        <v>2500</v>
      </c>
      <c r="F3" t="s">
        <v>125</v>
      </c>
      <c r="G3">
        <v>800</v>
      </c>
      <c r="H3" t="s">
        <v>127</v>
      </c>
      <c r="I3">
        <v>8</v>
      </c>
      <c r="J3" t="str">
        <f t="shared" ref="J3:J32" si="4">IF(H3="GO",
  IF(I3&lt;100,"골드이상",""),
IF(H3="DI",
  IF(I3&gt;29,"다이아너무많음",
  IF(I3&gt;9,"다이아다소많음","")),""))</f>
        <v/>
      </c>
      <c r="K3" t="str">
        <f t="shared" ref="K3:K32" ca="1" si="5">IF(ROW()=2,L3,OFFSET(K3,-1,0)&amp;","&amp;L3)</f>
        <v>{"dy":1,"cd":"GO","cn":1700},{"dy":2,"cd":"EN","cn":8}</v>
      </c>
      <c r="L3" t="str">
        <f t="shared" ref="L3:L32" si="6">"{"""&amp;A$1&amp;""":"&amp;A3
&amp;","""&amp;H$1&amp;""":"""&amp;H3&amp;""""
&amp;","""&amp;I$1&amp;""":"&amp;I3&amp;"}"</f>
        <v>{"dy":2,"cd":"EN","cn":8}</v>
      </c>
      <c r="P3" t="s">
        <v>68</v>
      </c>
      <c r="Q3">
        <f t="shared" ref="Q3:Q4" ca="1" si="7">COUNTIF(D:D,P3)</f>
        <v>14</v>
      </c>
      <c r="R3">
        <f t="shared" ref="R3:R4" si="8">COUNTIF(H:H,P3)</f>
        <v>14</v>
      </c>
      <c r="S3">
        <f t="shared" ref="S3:S4" si="9">SUMIF(H:H,P3,I:I)</f>
        <v>23900</v>
      </c>
      <c r="T3">
        <f>S3/R3</f>
        <v>1707.1428571428571</v>
      </c>
      <c r="U3">
        <v>500</v>
      </c>
      <c r="V3">
        <v>3500</v>
      </c>
      <c r="W3">
        <v>-2</v>
      </c>
      <c r="Y3">
        <v>2</v>
      </c>
      <c r="Z3">
        <v>0</v>
      </c>
      <c r="AA3">
        <v>14</v>
      </c>
      <c r="AB3">
        <f t="shared" ref="AB3:AB10" si="10">AA3/SUMIF(Z:Z,Z3,AA:AA)</f>
        <v>0.46666666666666667</v>
      </c>
      <c r="AC3">
        <f>AC2+AB2</f>
        <v>0.46666666666666667</v>
      </c>
      <c r="AD3" t="s">
        <v>128</v>
      </c>
    </row>
    <row r="4" spans="1:30">
      <c r="A4">
        <v>3</v>
      </c>
      <c r="B4">
        <f t="shared" ca="1" si="1"/>
        <v>0.79366471955853268</v>
      </c>
      <c r="C4">
        <f t="shared" ca="1" si="0"/>
        <v>8.5400881790965499E-2</v>
      </c>
      <c r="D4" t="str">
        <f t="shared" ca="1" si="2"/>
        <v>EN</v>
      </c>
      <c r="E4">
        <f t="shared" ca="1" si="3"/>
        <v>6</v>
      </c>
      <c r="F4" t="s">
        <v>127</v>
      </c>
      <c r="G4">
        <v>12</v>
      </c>
      <c r="H4" t="s">
        <v>125</v>
      </c>
      <c r="I4">
        <v>2200</v>
      </c>
      <c r="J4" t="str">
        <f t="shared" si="4"/>
        <v/>
      </c>
      <c r="K4" t="str">
        <f t="shared" ca="1" si="5"/>
        <v>{"dy":1,"cd":"GO","cn":1700},{"dy":2,"cd":"EN","cn":8},{"dy":3,"cd":"GO","cn":2200}</v>
      </c>
      <c r="L4" t="str">
        <f t="shared" si="6"/>
        <v>{"dy":3,"cd":"GO","cn":2200}</v>
      </c>
      <c r="P4" t="s">
        <v>98</v>
      </c>
      <c r="Q4">
        <f t="shared" ca="1" si="7"/>
        <v>2</v>
      </c>
      <c r="R4">
        <f t="shared" si="8"/>
        <v>4</v>
      </c>
      <c r="S4">
        <f t="shared" si="9"/>
        <v>15</v>
      </c>
      <c r="T4">
        <f>S4/R4</f>
        <v>3.75</v>
      </c>
      <c r="U4">
        <v>3</v>
      </c>
      <c r="V4">
        <v>6</v>
      </c>
      <c r="W4">
        <v>0</v>
      </c>
      <c r="Y4">
        <v>3</v>
      </c>
      <c r="Z4">
        <v>0</v>
      </c>
      <c r="AA4">
        <v>2</v>
      </c>
      <c r="AB4">
        <f t="shared" si="10"/>
        <v>6.6666666666666666E-2</v>
      </c>
      <c r="AC4">
        <f>AC3+AB3</f>
        <v>0.93333333333333335</v>
      </c>
      <c r="AD4" t="s">
        <v>130</v>
      </c>
    </row>
    <row r="5" spans="1:30">
      <c r="A5">
        <v>4</v>
      </c>
      <c r="B5">
        <f t="shared" ca="1" si="1"/>
        <v>0.70323791173116723</v>
      </c>
      <c r="C5">
        <f t="shared" ca="1" si="0"/>
        <v>0.64685262499683571</v>
      </c>
      <c r="D5" t="str">
        <f t="shared" ca="1" si="2"/>
        <v>GO</v>
      </c>
      <c r="E5">
        <f t="shared" ca="1" si="3"/>
        <v>2500</v>
      </c>
      <c r="F5" t="s">
        <v>125</v>
      </c>
      <c r="G5">
        <v>1000</v>
      </c>
      <c r="H5" t="s">
        <v>129</v>
      </c>
      <c r="I5">
        <v>5</v>
      </c>
      <c r="J5" t="str">
        <f t="shared" si="4"/>
        <v/>
      </c>
      <c r="K5" t="str">
        <f t="shared" ca="1" si="5"/>
        <v>{"dy":1,"cd":"GO","cn":1700},{"dy":2,"cd":"EN","cn":8},{"dy":3,"cd":"GO","cn":2200},{"dy":4,"cd":"DI","cn":5}</v>
      </c>
      <c r="L5" t="str">
        <f t="shared" si="6"/>
        <v>{"dy":4,"cd":"DI","cn":5}</v>
      </c>
      <c r="Y5">
        <v>1</v>
      </c>
      <c r="Z5">
        <v>1</v>
      </c>
      <c r="AA5">
        <f>VLOOKUP($Y5,$Y:$AD,MATCH(AA$1,$Y$1:$AD$1,0),0)</f>
        <v>14</v>
      </c>
      <c r="AB5">
        <f t="shared" si="10"/>
        <v>0.5</v>
      </c>
      <c r="AC5">
        <f>AC4+AB4</f>
        <v>1</v>
      </c>
      <c r="AD5" t="str">
        <f>VLOOKUP($Y5,$Y:$AD,MATCH(AD$1,$Y$1:$AD$1,0),0)</f>
        <v>GO</v>
      </c>
    </row>
    <row r="6" spans="1:30">
      <c r="A6">
        <v>5</v>
      </c>
      <c r="B6">
        <f t="shared" ca="1" si="1"/>
        <v>6.0154950034789434E-2</v>
      </c>
      <c r="C6">
        <f t="shared" ca="1" si="0"/>
        <v>0.53674937719909688</v>
      </c>
      <c r="D6" t="str">
        <f t="shared" ca="1" si="2"/>
        <v>EN</v>
      </c>
      <c r="E6">
        <f t="shared" ca="1" si="3"/>
        <v>8</v>
      </c>
      <c r="F6" t="s">
        <v>127</v>
      </c>
      <c r="G6">
        <v>5</v>
      </c>
      <c r="H6" t="s">
        <v>127</v>
      </c>
      <c r="I6">
        <v>7</v>
      </c>
      <c r="J6" t="str">
        <f t="shared" si="4"/>
        <v/>
      </c>
      <c r="K6" t="str">
        <f t="shared" ca="1" si="5"/>
        <v>{"dy":1,"cd":"GO","cn":1700},{"dy":2,"cd":"EN","cn":8},{"dy":3,"cd":"GO","cn":2200},{"dy":4,"cd":"DI","cn":5},{"dy":5,"cd":"EN","cn":7}</v>
      </c>
      <c r="L6" t="str">
        <f t="shared" si="6"/>
        <v>{"dy":5,"cd":"EN","cn":7}</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0.34474817979427697</v>
      </c>
      <c r="C7">
        <f t="shared" ca="1" si="0"/>
        <v>0.27161372250045723</v>
      </c>
      <c r="D7" t="str">
        <f t="shared" ca="1" si="2"/>
        <v>GO</v>
      </c>
      <c r="E7">
        <f t="shared" ca="1" si="3"/>
        <v>1300</v>
      </c>
      <c r="F7" t="s">
        <v>125</v>
      </c>
      <c r="G7">
        <v>900</v>
      </c>
      <c r="H7" t="s">
        <v>125</v>
      </c>
      <c r="I7">
        <v>800</v>
      </c>
      <c r="J7" t="str">
        <f t="shared" si="4"/>
        <v/>
      </c>
      <c r="K7" t="str">
        <f t="shared" ca="1" si="5"/>
        <v>{"dy":1,"cd":"GO","cn":1700},{"dy":2,"cd":"EN","cn":8},{"dy":3,"cd":"GO","cn":2200},{"dy":4,"cd":"DI","cn":5},{"dy":5,"cd":"EN","cn":7},{"dy":6,"cd":"GO","cn":800}</v>
      </c>
      <c r="L7" t="str">
        <f t="shared" si="6"/>
        <v>{"dy":6,"cd":"GO","cn":800}</v>
      </c>
      <c r="Y7">
        <v>1</v>
      </c>
      <c r="Z7">
        <v>2</v>
      </c>
      <c r="AA7">
        <f t="shared" si="11"/>
        <v>14</v>
      </c>
      <c r="AB7">
        <f t="shared" si="10"/>
        <v>0.875</v>
      </c>
      <c r="AC7">
        <f t="shared" si="12"/>
        <v>2</v>
      </c>
      <c r="AD7" t="str">
        <f t="shared" si="13"/>
        <v>GO</v>
      </c>
    </row>
    <row r="8" spans="1:30">
      <c r="A8">
        <v>7</v>
      </c>
      <c r="B8">
        <f t="shared" ca="1" si="1"/>
        <v>0.81738942647602619</v>
      </c>
      <c r="C8">
        <f t="shared" ca="1" si="0"/>
        <v>0.59675626563894446</v>
      </c>
      <c r="D8" t="str">
        <f t="shared" ca="1" si="2"/>
        <v>EN</v>
      </c>
      <c r="E8">
        <f t="shared" ca="1" si="3"/>
        <v>8</v>
      </c>
      <c r="F8" t="s">
        <v>127</v>
      </c>
      <c r="G8">
        <v>6</v>
      </c>
      <c r="H8" t="s">
        <v>127</v>
      </c>
      <c r="I8">
        <v>9</v>
      </c>
      <c r="J8" t="str">
        <f t="shared" si="4"/>
        <v/>
      </c>
      <c r="K8" t="str">
        <f t="shared" ca="1" si="5"/>
        <v>{"dy":1,"cd":"GO","cn":1700},{"dy":2,"cd":"EN","cn":8},{"dy":3,"cd":"GO","cn":2200},{"dy":4,"cd":"DI","cn":5},{"dy":5,"cd":"EN","cn":7},{"dy":6,"cd":"GO","cn":800},{"dy":7,"cd":"EN","cn":9}</v>
      </c>
      <c r="L8" t="str">
        <f t="shared" si="6"/>
        <v>{"dy":7,"cd":"EN","cn":9}</v>
      </c>
      <c r="Y8">
        <v>3</v>
      </c>
      <c r="Z8">
        <v>2</v>
      </c>
      <c r="AA8">
        <f t="shared" si="11"/>
        <v>2</v>
      </c>
      <c r="AB8">
        <f t="shared" si="10"/>
        <v>0.125</v>
      </c>
      <c r="AC8">
        <f t="shared" si="12"/>
        <v>2.875</v>
      </c>
      <c r="AD8" t="str">
        <f t="shared" si="13"/>
        <v>DI</v>
      </c>
    </row>
    <row r="9" spans="1:30">
      <c r="A9">
        <v>8</v>
      </c>
      <c r="B9">
        <f t="shared" ca="1" si="1"/>
        <v>0.7289683850068629</v>
      </c>
      <c r="C9">
        <f t="shared" ca="1" si="0"/>
        <v>0.80844646189367042</v>
      </c>
      <c r="D9" t="str">
        <f t="shared" ca="1" si="2"/>
        <v>GO</v>
      </c>
      <c r="E9">
        <f t="shared" ca="1" si="3"/>
        <v>3000</v>
      </c>
      <c r="F9" t="s">
        <v>129</v>
      </c>
      <c r="G9">
        <v>3</v>
      </c>
      <c r="H9" t="s">
        <v>125</v>
      </c>
      <c r="I9">
        <v>1700</v>
      </c>
      <c r="J9" t="str">
        <f t="shared" si="4"/>
        <v/>
      </c>
      <c r="K9" t="str">
        <f t="shared" ca="1" si="5"/>
        <v>{"dy":1,"cd":"GO","cn":1700},{"dy":2,"cd":"EN","cn":8},{"dy":3,"cd":"GO","cn":2200},{"dy":4,"cd":"DI","cn":5},{"dy":5,"cd":"EN","cn":7},{"dy":6,"cd":"GO","cn":800},{"dy":7,"cd":"EN","cn":9},{"dy":8,"cd":"GO","cn":1700}</v>
      </c>
      <c r="L9" t="str">
        <f t="shared" si="6"/>
        <v>{"dy":8,"cd":"GO","cn":1700}</v>
      </c>
      <c r="Y9">
        <v>2</v>
      </c>
      <c r="Z9">
        <v>3</v>
      </c>
      <c r="AA9">
        <f t="shared" si="11"/>
        <v>14</v>
      </c>
      <c r="AB9">
        <f t="shared" si="10"/>
        <v>0.875</v>
      </c>
      <c r="AC9">
        <f t="shared" si="12"/>
        <v>3</v>
      </c>
      <c r="AD9" t="str">
        <f t="shared" si="13"/>
        <v>EN</v>
      </c>
    </row>
    <row r="10" spans="1:30">
      <c r="A10">
        <v>9</v>
      </c>
      <c r="B10">
        <f t="shared" ca="1" si="1"/>
        <v>0.4861825299832333</v>
      </c>
      <c r="C10">
        <f t="shared" ca="1" si="0"/>
        <v>0.92378960945599642</v>
      </c>
      <c r="D10" t="str">
        <f t="shared" ca="1" si="2"/>
        <v>EN</v>
      </c>
      <c r="E10">
        <f t="shared" ca="1" si="3"/>
        <v>9</v>
      </c>
      <c r="F10" t="s">
        <v>125</v>
      </c>
      <c r="G10">
        <v>700</v>
      </c>
      <c r="H10" t="s">
        <v>127</v>
      </c>
      <c r="I10">
        <v>6</v>
      </c>
      <c r="J10" t="str">
        <f t="shared" si="4"/>
        <v/>
      </c>
      <c r="K10" t="str">
        <f t="shared" ca="1" si="5"/>
        <v>{"dy":1,"cd":"GO","cn":1700},{"dy":2,"cd":"EN","cn":8},{"dy":3,"cd":"GO","cn":2200},{"dy":4,"cd":"DI","cn":5},{"dy":5,"cd":"EN","cn":7},{"dy":6,"cd":"GO","cn":800},{"dy":7,"cd":"EN","cn":9},{"dy":8,"cd":"GO","cn":1700},{"dy":9,"cd":"EN","cn":6}</v>
      </c>
      <c r="L10" t="str">
        <f t="shared" si="6"/>
        <v>{"dy":9,"cd":"EN","cn":6}</v>
      </c>
      <c r="Y10">
        <v>3</v>
      </c>
      <c r="Z10">
        <v>3</v>
      </c>
      <c r="AA10">
        <f t="shared" si="11"/>
        <v>2</v>
      </c>
      <c r="AB10">
        <f t="shared" si="10"/>
        <v>0.125</v>
      </c>
      <c r="AC10">
        <f t="shared" si="12"/>
        <v>3.875</v>
      </c>
      <c r="AD10" t="str">
        <f t="shared" si="13"/>
        <v>DI</v>
      </c>
    </row>
    <row r="11" spans="1:30">
      <c r="A11">
        <v>10</v>
      </c>
      <c r="B11">
        <f t="shared" ca="1" si="1"/>
        <v>0.95060370729581545</v>
      </c>
      <c r="C11">
        <f t="shared" ca="1" si="0"/>
        <v>0.99477837404232994</v>
      </c>
      <c r="D11" t="str">
        <f t="shared" ca="1" si="2"/>
        <v>DI</v>
      </c>
      <c r="E11">
        <f t="shared" ca="1" si="3"/>
        <v>6</v>
      </c>
      <c r="F11" t="s">
        <v>127</v>
      </c>
      <c r="G11">
        <v>10</v>
      </c>
      <c r="H11" t="s">
        <v>125</v>
      </c>
      <c r="I11">
        <v>1700</v>
      </c>
      <c r="J11" t="str">
        <f t="shared" si="4"/>
        <v/>
      </c>
      <c r="K11" t="str">
        <f t="shared" ca="1" si="5"/>
        <v>{"dy":1,"cd":"GO","cn":1700},{"dy":2,"cd":"EN","cn":8},{"dy":3,"cd":"GO","cn":2200},{"dy":4,"cd":"DI","cn":5},{"dy":5,"cd":"EN","cn":7},{"dy":6,"cd":"GO","cn":800},{"dy":7,"cd":"EN","cn":9},{"dy":8,"cd":"GO","cn":1700},{"dy":9,"cd":"EN","cn":6},{"dy":10,"cd":"GO","cn":1700}</v>
      </c>
      <c r="L11" t="str">
        <f t="shared" si="6"/>
        <v>{"dy":10,"cd":"GO","cn":1700}</v>
      </c>
    </row>
    <row r="12" spans="1:30">
      <c r="A12">
        <v>11</v>
      </c>
      <c r="B12">
        <f t="shared" ca="1" si="1"/>
        <v>0.51332012007567318</v>
      </c>
      <c r="C12">
        <f t="shared" ca="1" si="0"/>
        <v>9.1878169183268965E-2</v>
      </c>
      <c r="D12" t="str">
        <f t="shared" ca="1" si="2"/>
        <v>EN</v>
      </c>
      <c r="E12">
        <f t="shared" ca="1" si="3"/>
        <v>6</v>
      </c>
      <c r="F12" t="s">
        <v>125</v>
      </c>
      <c r="G12">
        <v>1300</v>
      </c>
      <c r="H12" t="s">
        <v>127</v>
      </c>
      <c r="I12">
        <v>8</v>
      </c>
      <c r="J12" t="str">
        <f t="shared" si="4"/>
        <v/>
      </c>
      <c r="K12" t="str">
        <f t="shared" ca="1" si="5"/>
        <v>{"dy":1,"cd":"GO","cn":1700},{"dy":2,"cd":"EN","cn":8},{"dy":3,"cd":"GO","cn":2200},{"dy":4,"cd":"DI","cn":5},{"dy":5,"cd":"EN","cn":7},{"dy":6,"cd":"GO","cn":800},{"dy":7,"cd":"EN","cn":9},{"dy":8,"cd":"GO","cn":1700},{"dy":9,"cd":"EN","cn":6},{"dy":10,"cd":"GO","cn":1700},{"dy":11,"cd":"EN","cn":8}</v>
      </c>
      <c r="L12" t="str">
        <f t="shared" si="6"/>
        <v>{"dy":11,"cd":"EN","cn":8}</v>
      </c>
    </row>
    <row r="13" spans="1:30">
      <c r="A13">
        <v>12</v>
      </c>
      <c r="B13">
        <f t="shared" ca="1" si="1"/>
        <v>0.11346567055193357</v>
      </c>
      <c r="C13">
        <f t="shared" ca="1" si="0"/>
        <v>0.13574306650400925</v>
      </c>
      <c r="D13" t="str">
        <f t="shared" ca="1" si="2"/>
        <v>GO</v>
      </c>
      <c r="E13">
        <f t="shared" ca="1" si="3"/>
        <v>900</v>
      </c>
      <c r="F13" t="s">
        <v>127</v>
      </c>
      <c r="G13">
        <v>6</v>
      </c>
      <c r="H13" t="s">
        <v>129</v>
      </c>
      <c r="I13">
        <v>3</v>
      </c>
      <c r="J13" t="str">
        <f t="shared" si="4"/>
        <v/>
      </c>
      <c r="K13" t="str">
        <f t="shared" ca="1" si="5"/>
        <v>{"dy":1,"cd":"GO","cn":1700},{"dy":2,"cd":"EN","cn":8},{"dy":3,"cd":"GO","cn":2200},{"dy":4,"cd":"DI","cn":5},{"dy":5,"cd":"EN","cn":7},{"dy":6,"cd":"GO","cn":800},{"dy":7,"cd":"EN","cn":9},{"dy":8,"cd":"GO","cn":1700},{"dy":9,"cd":"EN","cn":6},{"dy":10,"cd":"GO","cn":1700},{"dy":11,"cd":"EN","cn":8},{"dy":12,"cd":"DI","cn":3}</v>
      </c>
      <c r="L13" t="str">
        <f t="shared" si="6"/>
        <v>{"dy":12,"cd":"DI","cn":3}</v>
      </c>
    </row>
    <row r="14" spans="1:30">
      <c r="A14">
        <v>13</v>
      </c>
      <c r="B14">
        <f t="shared" ca="1" si="1"/>
        <v>0.3055144610060796</v>
      </c>
      <c r="C14">
        <f t="shared" ca="1" si="0"/>
        <v>0.97143082348222931</v>
      </c>
      <c r="D14" t="str">
        <f t="shared" ca="1" si="2"/>
        <v>EN</v>
      </c>
      <c r="E14">
        <f t="shared" ca="1" si="3"/>
        <v>9</v>
      </c>
      <c r="F14" t="s">
        <v>125</v>
      </c>
      <c r="G14">
        <v>1200</v>
      </c>
      <c r="H14" t="s">
        <v>127</v>
      </c>
      <c r="I14">
        <v>8</v>
      </c>
      <c r="J14" t="str">
        <f t="shared" si="4"/>
        <v/>
      </c>
      <c r="K14" t="str">
        <f t="shared" ca="1" si="5"/>
        <v>{"dy":1,"cd":"GO","cn":1700},{"dy":2,"cd":"EN","cn":8},{"dy":3,"cd":"GO","cn":2200},{"dy":4,"cd":"DI","cn":5},{"dy":5,"cd":"EN","cn":7},{"dy":6,"cd":"GO","cn":800},{"dy":7,"cd":"EN","cn":9},{"dy":8,"cd":"GO","cn":1700},{"dy":9,"cd":"EN","cn":6},{"dy":10,"cd":"GO","cn":1700},{"dy":11,"cd":"EN","cn":8},{"dy":12,"cd":"DI","cn":3},{"dy":13,"cd":"EN","cn":8}</v>
      </c>
      <c r="L14" t="str">
        <f t="shared" si="6"/>
        <v>{"dy":13,"cd":"EN","cn":8}</v>
      </c>
    </row>
    <row r="15" spans="1:30">
      <c r="A15">
        <v>14</v>
      </c>
      <c r="B15">
        <f t="shared" ca="1" si="1"/>
        <v>0.22835213991250936</v>
      </c>
      <c r="C15">
        <f t="shared" ca="1" si="0"/>
        <v>0.39038239331291358</v>
      </c>
      <c r="D15" t="str">
        <f t="shared" ca="1" si="2"/>
        <v>GO</v>
      </c>
      <c r="E15">
        <f t="shared" ca="1" si="3"/>
        <v>1700</v>
      </c>
      <c r="F15" t="s">
        <v>127</v>
      </c>
      <c r="G15">
        <v>10</v>
      </c>
      <c r="H15" t="s">
        <v>125</v>
      </c>
      <c r="I15">
        <v>800</v>
      </c>
      <c r="J15" t="str">
        <f t="shared" si="4"/>
        <v/>
      </c>
      <c r="K15" t="str">
        <f t="shared" ca="1" si="5"/>
        <v>{"dy":1,"cd":"GO","cn":1700},{"dy":2,"cd":"EN","cn":8},{"dy":3,"cd":"GO","cn":2200},{"dy":4,"cd":"DI","cn":5},{"dy":5,"cd":"EN","cn":7},{"dy":6,"cd":"GO","cn":800},{"dy":7,"cd":"EN","cn":9},{"dy":8,"cd":"GO","cn":1700},{"dy":9,"cd":"EN","cn":6},{"dy":10,"cd":"GO","cn":1700},{"dy":11,"cd":"EN","cn":8},{"dy":12,"cd":"DI","cn":3},{"dy":13,"cd":"EN","cn":8},{"dy":14,"cd":"GO","cn":800}</v>
      </c>
      <c r="L15" t="str">
        <f t="shared" si="6"/>
        <v>{"dy":14,"cd":"GO","cn":800}</v>
      </c>
    </row>
    <row r="16" spans="1:30">
      <c r="A16">
        <v>15</v>
      </c>
      <c r="B16">
        <f t="shared" ca="1" si="1"/>
        <v>0.76352113303211022</v>
      </c>
      <c r="C16">
        <f t="shared" ca="1" si="0"/>
        <v>0.12864482401911803</v>
      </c>
      <c r="D16" t="str">
        <f t="shared" ca="1" si="2"/>
        <v>EN</v>
      </c>
      <c r="E16">
        <f t="shared" ca="1" si="3"/>
        <v>6</v>
      </c>
      <c r="F16" t="s">
        <v>125</v>
      </c>
      <c r="G16">
        <v>1000</v>
      </c>
      <c r="H16" t="s">
        <v>127</v>
      </c>
      <c r="I16">
        <v>6</v>
      </c>
      <c r="J16" t="str">
        <f t="shared" si="4"/>
        <v/>
      </c>
      <c r="K16" t="str">
        <f t="shared" ca="1" si="5"/>
        <v>{"dy":1,"cd":"GO","cn":1700},{"dy":2,"cd":"EN","cn":8},{"dy":3,"cd":"GO","cn":2200},{"dy":4,"cd":"DI","cn":5},{"dy":5,"cd":"EN","cn":7},{"dy":6,"cd":"GO","cn":800},{"dy":7,"cd":"EN","cn":9},{"dy":8,"cd":"GO","cn":1700},{"dy":9,"cd":"EN","cn":6},{"dy":10,"cd":"GO","cn":1700},{"dy":11,"cd":"EN","cn":8},{"dy":12,"cd":"DI","cn":3},{"dy":13,"cd":"EN","cn":8},{"dy":14,"cd":"GO","cn":800},{"dy":15,"cd":"EN","cn":6}</v>
      </c>
      <c r="L16" t="str">
        <f t="shared" si="6"/>
        <v>{"dy":15,"cd":"EN","cn":6}</v>
      </c>
    </row>
    <row r="17" spans="1:12">
      <c r="A17">
        <v>16</v>
      </c>
      <c r="B17">
        <f t="shared" ca="1" si="1"/>
        <v>0.43252817997466819</v>
      </c>
      <c r="C17">
        <f t="shared" ca="1" si="0"/>
        <v>0.92061821580703174</v>
      </c>
      <c r="D17" t="str">
        <f t="shared" ca="1" si="2"/>
        <v>GO</v>
      </c>
      <c r="E17">
        <f t="shared" ca="1" si="3"/>
        <v>3300</v>
      </c>
      <c r="F17" t="s">
        <v>127</v>
      </c>
      <c r="G17">
        <v>8</v>
      </c>
      <c r="H17" t="s">
        <v>437</v>
      </c>
      <c r="I17">
        <v>4</v>
      </c>
      <c r="J17" t="str">
        <f t="shared" si="4"/>
        <v/>
      </c>
      <c r="K17" t="str">
        <f t="shared" ca="1" si="5"/>
        <v>{"dy":1,"cd":"GO","cn":1700},{"dy":2,"cd":"EN","cn":8},{"dy":3,"cd":"GO","cn":2200},{"dy":4,"cd":"DI","cn":5},{"dy":5,"cd":"EN","cn":7},{"dy":6,"cd":"GO","cn":800},{"dy":7,"cd":"EN","cn":9},{"dy":8,"cd":"GO","cn":1700},{"dy":9,"cd":"EN","cn":6},{"dy":10,"cd":"GO","cn":1700},{"dy":11,"cd":"EN","cn":8},{"dy":12,"cd":"DI","cn":3},{"dy":13,"cd":"EN","cn":8},{"dy":14,"cd":"GO","cn":800},{"dy":15,"cd":"EN","cn":6},{"dy":16,"cd":"DI","cn":4}</v>
      </c>
      <c r="L17" t="str">
        <f t="shared" si="6"/>
        <v>{"dy":16,"cd":"DI","cn":4}</v>
      </c>
    </row>
    <row r="18" spans="1:12">
      <c r="A18">
        <v>17</v>
      </c>
      <c r="B18">
        <f t="shared" ca="1" si="1"/>
        <v>4.5022383900282792E-2</v>
      </c>
      <c r="C18">
        <f t="shared" ca="1" si="0"/>
        <v>0.89416808004028248</v>
      </c>
      <c r="D18" t="str">
        <f t="shared" ca="1" si="2"/>
        <v>EN</v>
      </c>
      <c r="E18">
        <f t="shared" ca="1" si="3"/>
        <v>9</v>
      </c>
      <c r="F18" t="s">
        <v>125</v>
      </c>
      <c r="G18">
        <v>800</v>
      </c>
      <c r="H18" t="s">
        <v>125</v>
      </c>
      <c r="I18">
        <v>1200</v>
      </c>
      <c r="J18" t="str">
        <f t="shared" si="4"/>
        <v/>
      </c>
      <c r="K18" t="str">
        <f t="shared" ca="1" si="5"/>
        <v>{"dy":1,"cd":"GO","cn":1700},{"dy":2,"cd":"EN","cn":8},{"dy":3,"cd":"GO","cn":2200},{"dy":4,"cd":"DI","cn":5},{"dy":5,"cd":"EN","cn":7},{"dy":6,"cd":"GO","cn":800},{"dy":7,"cd":"EN","cn":9},{"dy":8,"cd":"GO","cn":1700},{"dy":9,"cd":"EN","cn":6},{"dy":10,"cd":"GO","cn":1700},{"dy":11,"cd":"EN","cn":8},{"dy":12,"cd":"DI","cn":3},{"dy":13,"cd":"EN","cn":8},{"dy":14,"cd":"GO","cn":800},{"dy":15,"cd":"EN","cn":6},{"dy":16,"cd":"DI","cn":4},{"dy":17,"cd":"GO","cn":1200}</v>
      </c>
      <c r="L18" t="str">
        <f t="shared" si="6"/>
        <v>{"dy":17,"cd":"GO","cn":1200}</v>
      </c>
    </row>
    <row r="19" spans="1:12">
      <c r="A19">
        <v>18</v>
      </c>
      <c r="B19">
        <f t="shared" ca="1" si="1"/>
        <v>0.42337050601467874</v>
      </c>
      <c r="C19">
        <f t="shared" ca="1" si="0"/>
        <v>0.24675553497828739</v>
      </c>
      <c r="D19" t="str">
        <f t="shared" ca="1" si="2"/>
        <v>GO</v>
      </c>
      <c r="E19">
        <f t="shared" ca="1" si="3"/>
        <v>1200</v>
      </c>
      <c r="F19" t="s">
        <v>127</v>
      </c>
      <c r="G19">
        <v>6</v>
      </c>
      <c r="H19" t="s">
        <v>127</v>
      </c>
      <c r="I19">
        <v>8</v>
      </c>
      <c r="J19" t="str">
        <f t="shared" si="4"/>
        <v/>
      </c>
      <c r="K19" t="str">
        <f t="shared" ca="1" si="5"/>
        <v>{"dy":1,"cd":"GO","cn":1700},{"dy":2,"cd":"EN","cn":8},{"dy":3,"cd":"GO","cn":2200},{"dy":4,"cd":"DI","cn":5},{"dy":5,"cd":"EN","cn":7},{"dy":6,"cd":"GO","cn":800},{"dy":7,"cd":"EN","cn":9},{"dy":8,"cd":"GO","cn":1700},{"dy":9,"cd":"EN","cn":6},{"dy":10,"cd":"GO","cn":1700},{"dy":11,"cd":"EN","cn":8},{"dy":12,"cd":"DI","cn":3},{"dy":13,"cd":"EN","cn":8},{"dy":14,"cd":"GO","cn":800},{"dy":15,"cd":"EN","cn":6},{"dy":16,"cd":"DI","cn":4},{"dy":17,"cd":"GO","cn":1200},{"dy":18,"cd":"EN","cn":8}</v>
      </c>
      <c r="L19" t="str">
        <f t="shared" si="6"/>
        <v>{"dy":18,"cd":"EN","cn":8}</v>
      </c>
    </row>
    <row r="20" spans="1:12">
      <c r="A20">
        <v>19</v>
      </c>
      <c r="B20">
        <f t="shared" ca="1" si="1"/>
        <v>3.666819854872605E-2</v>
      </c>
      <c r="C20">
        <f t="shared" ca="1" si="0"/>
        <v>0.62040037034989115</v>
      </c>
      <c r="D20" t="str">
        <f t="shared" ca="1" si="2"/>
        <v>EN</v>
      </c>
      <c r="E20">
        <f t="shared" ca="1" si="3"/>
        <v>8</v>
      </c>
      <c r="F20" t="s">
        <v>125</v>
      </c>
      <c r="G20">
        <v>900</v>
      </c>
      <c r="H20" t="s">
        <v>125</v>
      </c>
      <c r="I20">
        <v>1100</v>
      </c>
      <c r="J20" t="str">
        <f t="shared" si="4"/>
        <v/>
      </c>
      <c r="K20" t="str">
        <f t="shared" ca="1" si="5"/>
        <v>{"dy":1,"cd":"GO","cn":1700},{"dy":2,"cd":"EN","cn":8},{"dy":3,"cd":"GO","cn":2200},{"dy":4,"cd":"DI","cn":5},{"dy":5,"cd":"EN","cn":7},{"dy":6,"cd":"GO","cn":800},{"dy":7,"cd":"EN","cn":9},{"dy":8,"cd":"GO","cn":1700},{"dy":9,"cd":"EN","cn":6},{"dy":10,"cd":"GO","cn":1700},{"dy":11,"cd":"EN","cn":8},{"dy":12,"cd":"DI","cn":3},{"dy":13,"cd":"EN","cn":8},{"dy":14,"cd":"GO","cn":800},{"dy":15,"cd":"EN","cn":6},{"dy":16,"cd":"DI","cn":4},{"dy":17,"cd":"GO","cn":1200},{"dy":18,"cd":"EN","cn":8},{"dy":19,"cd":"GO","cn":1100}</v>
      </c>
      <c r="L20" t="str">
        <f t="shared" si="6"/>
        <v>{"dy":19,"cd":"GO","cn":1100}</v>
      </c>
    </row>
    <row r="21" spans="1:12">
      <c r="A21">
        <v>20</v>
      </c>
      <c r="B21">
        <f t="shared" ca="1" si="1"/>
        <v>0.22443510288792223</v>
      </c>
      <c r="C21">
        <f t="shared" ca="1" si="0"/>
        <v>0.70445167749990478</v>
      </c>
      <c r="D21" t="str">
        <f t="shared" ca="1" si="2"/>
        <v>GO</v>
      </c>
      <c r="E21">
        <f t="shared" ca="1" si="3"/>
        <v>2600</v>
      </c>
      <c r="F21" t="s">
        <v>127</v>
      </c>
      <c r="G21">
        <v>7</v>
      </c>
      <c r="H21" t="s">
        <v>127</v>
      </c>
      <c r="I21">
        <v>7</v>
      </c>
      <c r="J21" t="str">
        <f t="shared" si="4"/>
        <v/>
      </c>
      <c r="K21" t="str">
        <f t="shared" ca="1" si="5"/>
        <v>{"dy":1,"cd":"GO","cn":1700},{"dy":2,"cd":"EN","cn":8},{"dy":3,"cd":"GO","cn":2200},{"dy":4,"cd":"DI","cn":5},{"dy":5,"cd":"EN","cn":7},{"dy":6,"cd":"GO","cn":800},{"dy":7,"cd":"EN","cn":9},{"dy":8,"cd":"GO","cn":1700},{"dy":9,"cd":"EN","cn":6},{"dy":10,"cd":"GO","cn":1700},{"dy":11,"cd":"EN","cn":8},{"dy":12,"cd":"DI","cn":3},{"dy":13,"cd":"EN","cn":8},{"dy":14,"cd":"GO","cn":800},{"dy":15,"cd":"EN","cn":6},{"dy":16,"cd":"DI","cn":4},{"dy":17,"cd":"GO","cn":1200},{"dy":18,"cd":"EN","cn":8},{"dy":19,"cd":"GO","cn":1100},{"dy":20,"cd":"EN","cn":7}</v>
      </c>
      <c r="L21" t="str">
        <f t="shared" si="6"/>
        <v>{"dy":20,"cd":"EN","cn":7}</v>
      </c>
    </row>
    <row r="22" spans="1:12">
      <c r="A22">
        <v>21</v>
      </c>
      <c r="B22">
        <f t="shared" ca="1" si="1"/>
        <v>0.92776759384630425</v>
      </c>
      <c r="C22">
        <f t="shared" ca="1" si="0"/>
        <v>0.24521351393119406</v>
      </c>
      <c r="D22" t="str">
        <f t="shared" ca="1" si="2"/>
        <v>DI</v>
      </c>
      <c r="E22">
        <f t="shared" ca="1" si="3"/>
        <v>3</v>
      </c>
      <c r="F22" t="s">
        <v>129</v>
      </c>
      <c r="G22">
        <v>4</v>
      </c>
      <c r="H22" t="s">
        <v>125</v>
      </c>
      <c r="I22">
        <v>3300</v>
      </c>
      <c r="J22" t="str">
        <f t="shared" si="4"/>
        <v/>
      </c>
      <c r="K22" t="str">
        <f t="shared" ca="1" si="5"/>
        <v>{"dy":1,"cd":"GO","cn":1700},{"dy":2,"cd":"EN","cn":8},{"dy":3,"cd":"GO","cn":2200},{"dy":4,"cd":"DI","cn":5},{"dy":5,"cd":"EN","cn":7},{"dy":6,"cd":"GO","cn":800},{"dy":7,"cd":"EN","cn":9},{"dy":8,"cd":"GO","cn":1700},{"dy":9,"cd":"EN","cn":6},{"dy":10,"cd":"GO","cn":1700},{"dy":11,"cd":"EN","cn":8},{"dy":12,"cd":"DI","cn":3},{"dy":13,"cd":"EN","cn":8},{"dy":14,"cd":"GO","cn":800},{"dy":15,"cd":"EN","cn":6},{"dy":16,"cd":"DI","cn":4},{"dy":17,"cd":"GO","cn":1200},{"dy":18,"cd":"EN","cn":8},{"dy":19,"cd":"GO","cn":1100},{"dy":20,"cd":"EN","cn":7},{"dy":21,"cd":"GO","cn":3300}</v>
      </c>
      <c r="L22" t="str">
        <f t="shared" si="6"/>
        <v>{"dy":21,"cd":"GO","cn":3300}</v>
      </c>
    </row>
    <row r="23" spans="1:12">
      <c r="A23">
        <v>22</v>
      </c>
      <c r="B23">
        <f t="shared" ca="1" si="1"/>
        <v>0.45688640600803854</v>
      </c>
      <c r="C23">
        <f t="shared" ca="1" si="0"/>
        <v>0.82737404361770239</v>
      </c>
      <c r="D23" t="str">
        <f t="shared" ca="1" si="2"/>
        <v>GO</v>
      </c>
      <c r="E23">
        <f t="shared" ca="1" si="3"/>
        <v>3000</v>
      </c>
      <c r="F23" t="s">
        <v>127</v>
      </c>
      <c r="G23">
        <v>10</v>
      </c>
      <c r="H23" t="s">
        <v>127</v>
      </c>
      <c r="I23">
        <v>8</v>
      </c>
      <c r="J23" t="str">
        <f t="shared" si="4"/>
        <v/>
      </c>
      <c r="K23"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v>
      </c>
      <c r="L23" t="str">
        <f t="shared" si="6"/>
        <v>{"dy":22,"cd":"EN","cn":8}</v>
      </c>
    </row>
    <row r="24" spans="1:12">
      <c r="A24">
        <v>23</v>
      </c>
      <c r="B24">
        <f t="shared" ca="1" si="1"/>
        <v>0.60062036085551251</v>
      </c>
      <c r="C24">
        <f t="shared" ca="1" si="0"/>
        <v>8.8005640873283442E-2</v>
      </c>
      <c r="D24" t="str">
        <f t="shared" ca="1" si="2"/>
        <v>EN</v>
      </c>
      <c r="E24">
        <f t="shared" ca="1" si="3"/>
        <v>6</v>
      </c>
      <c r="F24" t="s">
        <v>125</v>
      </c>
      <c r="G24">
        <v>800</v>
      </c>
      <c r="H24" t="s">
        <v>125</v>
      </c>
      <c r="I24">
        <v>500</v>
      </c>
      <c r="J24" t="str">
        <f t="shared" si="4"/>
        <v/>
      </c>
      <c r="K24"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v>
      </c>
      <c r="L24" t="str">
        <f t="shared" si="6"/>
        <v>{"dy":23,"cd":"GO","cn":500}</v>
      </c>
    </row>
    <row r="25" spans="1:12">
      <c r="A25">
        <v>24</v>
      </c>
      <c r="B25">
        <f t="shared" ca="1" si="1"/>
        <v>9.1927886303283524E-3</v>
      </c>
      <c r="C25">
        <f t="shared" ca="1" si="0"/>
        <v>0.63092810918404141</v>
      </c>
      <c r="D25" t="str">
        <f t="shared" ca="1" si="2"/>
        <v>GO</v>
      </c>
      <c r="E25">
        <f t="shared" ca="1" si="3"/>
        <v>2400</v>
      </c>
      <c r="F25" t="s">
        <v>127</v>
      </c>
      <c r="G25">
        <v>6</v>
      </c>
      <c r="H25" t="s">
        <v>127</v>
      </c>
      <c r="I25">
        <v>9</v>
      </c>
      <c r="J25" t="str">
        <f t="shared" si="4"/>
        <v/>
      </c>
      <c r="K25"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v>
      </c>
      <c r="L25" t="str">
        <f t="shared" si="6"/>
        <v>{"dy":24,"cd":"EN","cn":9}</v>
      </c>
    </row>
    <row r="26" spans="1:12">
      <c r="A26">
        <v>25</v>
      </c>
      <c r="B26">
        <f t="shared" ca="1" si="1"/>
        <v>0.84649420942871711</v>
      </c>
      <c r="C26">
        <f t="shared" ca="1" si="0"/>
        <v>0.73390776518222689</v>
      </c>
      <c r="D26" t="str">
        <f t="shared" ca="1" si="2"/>
        <v>EN</v>
      </c>
      <c r="E26">
        <f t="shared" ca="1" si="3"/>
        <v>8</v>
      </c>
      <c r="F26" t="s">
        <v>125</v>
      </c>
      <c r="G26">
        <v>700</v>
      </c>
      <c r="H26" t="s">
        <v>125</v>
      </c>
      <c r="I26">
        <v>1200</v>
      </c>
      <c r="J26" t="str">
        <f t="shared" si="4"/>
        <v/>
      </c>
      <c r="K26"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v>
      </c>
      <c r="L26" t="str">
        <f t="shared" si="6"/>
        <v>{"dy":25,"cd":"GO","cn":1200}</v>
      </c>
    </row>
    <row r="27" spans="1:12">
      <c r="A27">
        <v>26</v>
      </c>
      <c r="B27">
        <f t="shared" ca="1" si="1"/>
        <v>0.75300074191909383</v>
      </c>
      <c r="C27">
        <f t="shared" ca="1" si="0"/>
        <v>7.7902995902935812E-2</v>
      </c>
      <c r="D27" t="str">
        <f t="shared" ca="1" si="2"/>
        <v>GO</v>
      </c>
      <c r="E27">
        <f t="shared" ca="1" si="3"/>
        <v>700</v>
      </c>
      <c r="F27" t="s">
        <v>127</v>
      </c>
      <c r="G27">
        <v>9</v>
      </c>
      <c r="H27" t="s">
        <v>129</v>
      </c>
      <c r="I27">
        <v>3</v>
      </c>
      <c r="J27" t="str">
        <f t="shared" si="4"/>
        <v/>
      </c>
      <c r="K27"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v>
      </c>
      <c r="L27" t="str">
        <f t="shared" si="6"/>
        <v>{"dy":26,"cd":"DI","cn":3}</v>
      </c>
    </row>
    <row r="28" spans="1:12">
      <c r="A28">
        <v>27</v>
      </c>
      <c r="B28">
        <f t="shared" ca="1" si="1"/>
        <v>0.60864705653758089</v>
      </c>
      <c r="C28">
        <f t="shared" ca="1" si="0"/>
        <v>0.44735473895639533</v>
      </c>
      <c r="D28" t="str">
        <f t="shared" ca="1" si="2"/>
        <v>EN</v>
      </c>
      <c r="E28">
        <f t="shared" ca="1" si="3"/>
        <v>7</v>
      </c>
      <c r="F28" t="s">
        <v>127</v>
      </c>
      <c r="G28">
        <v>9</v>
      </c>
      <c r="H28" t="s">
        <v>125</v>
      </c>
      <c r="I28">
        <v>2400</v>
      </c>
      <c r="J28" t="str">
        <f t="shared" si="4"/>
        <v/>
      </c>
      <c r="K28"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v>
      </c>
      <c r="L28" t="str">
        <f t="shared" si="6"/>
        <v>{"dy":27,"cd":"GO","cn":2400}</v>
      </c>
    </row>
    <row r="29" spans="1:12">
      <c r="A29">
        <v>28</v>
      </c>
      <c r="B29">
        <f t="shared" ca="1" si="1"/>
        <v>0.46895432968301753</v>
      </c>
      <c r="C29">
        <f t="shared" ca="1" si="0"/>
        <v>0.44947981715680607</v>
      </c>
      <c r="D29" t="str">
        <f t="shared" ca="1" si="2"/>
        <v>GO</v>
      </c>
      <c r="E29">
        <f t="shared" ca="1" si="3"/>
        <v>1800</v>
      </c>
      <c r="F29" t="s">
        <v>125</v>
      </c>
      <c r="G29">
        <v>3100</v>
      </c>
      <c r="H29" t="s">
        <v>127</v>
      </c>
      <c r="I29">
        <v>6</v>
      </c>
      <c r="J29" t="str">
        <f t="shared" si="4"/>
        <v/>
      </c>
      <c r="K29"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v>
      </c>
      <c r="L29" t="str">
        <f t="shared" si="6"/>
        <v>{"dy":28,"cd":"EN","cn":6}</v>
      </c>
    </row>
    <row r="30" spans="1:12">
      <c r="A30">
        <v>29</v>
      </c>
      <c r="B30">
        <f t="shared" ca="1" si="1"/>
        <v>0.31422853151602992</v>
      </c>
      <c r="C30">
        <f t="shared" ca="1" si="0"/>
        <v>0.68077289999591084</v>
      </c>
      <c r="D30" t="str">
        <f t="shared" ca="1" si="2"/>
        <v>EN</v>
      </c>
      <c r="E30">
        <f t="shared" ca="1" si="3"/>
        <v>8</v>
      </c>
      <c r="F30" t="s">
        <v>127</v>
      </c>
      <c r="G30">
        <v>7</v>
      </c>
      <c r="H30" t="s">
        <v>125</v>
      </c>
      <c r="I30">
        <v>3300</v>
      </c>
      <c r="J30" t="str">
        <f t="shared" si="4"/>
        <v/>
      </c>
      <c r="K30"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v>
      </c>
      <c r="L30" t="str">
        <f t="shared" si="6"/>
        <v>{"dy":29,"cd":"GO","cn":3300}</v>
      </c>
    </row>
    <row r="31" spans="1:12">
      <c r="A31">
        <v>30</v>
      </c>
      <c r="B31">
        <f t="shared" ca="1" si="1"/>
        <v>0.41111703797553556</v>
      </c>
      <c r="C31">
        <f t="shared" ca="1" si="0"/>
        <v>0.14705999523799063</v>
      </c>
      <c r="D31" t="str">
        <f t="shared" ca="1" si="2"/>
        <v>GO</v>
      </c>
      <c r="E31">
        <f t="shared" ca="1" si="3"/>
        <v>900</v>
      </c>
      <c r="F31" t="s">
        <v>125</v>
      </c>
      <c r="G31">
        <v>1000</v>
      </c>
      <c r="H31" t="s">
        <v>127</v>
      </c>
      <c r="I31">
        <v>7</v>
      </c>
      <c r="J31" t="str">
        <f t="shared" si="4"/>
        <v/>
      </c>
      <c r="K31"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v>
      </c>
      <c r="L31" t="str">
        <f t="shared" si="6"/>
        <v>{"dy":30,"cd":"EN","cn":7}</v>
      </c>
    </row>
    <row r="32" spans="1:12">
      <c r="A32">
        <v>31</v>
      </c>
      <c r="B32">
        <f t="shared" ca="1" si="1"/>
        <v>0.65754511873716126</v>
      </c>
      <c r="C32">
        <f t="shared" ca="1" si="0"/>
        <v>0.97319128691494905</v>
      </c>
      <c r="D32" t="str">
        <f t="shared" ca="1" si="2"/>
        <v>EN</v>
      </c>
      <c r="E32">
        <f t="shared" ca="1" si="3"/>
        <v>9</v>
      </c>
      <c r="F32" t="s">
        <v>127</v>
      </c>
      <c r="G32">
        <v>6</v>
      </c>
      <c r="H32" t="s">
        <v>500</v>
      </c>
      <c r="I32">
        <v>2000</v>
      </c>
      <c r="J32" t="str">
        <f t="shared" si="4"/>
        <v/>
      </c>
      <c r="K32"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dy":31,"cd":"GO","cn":2000}</v>
      </c>
      <c r="L32" t="str">
        <f t="shared" si="6"/>
        <v>{"dy":31,"cd":"GO","cn":2000}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N2" activePane="bottomRight" state="frozen"/>
      <selection pane="topRight" activeCell="C1" sqref="C1"/>
      <selection pane="bottomLeft" activeCell="A2" sqref="A2"/>
      <selection pane="bottomRight" activeCell="BE2" sqref="BE2"/>
    </sheetView>
    <sheetView tabSelected="1" workbookViewId="1">
      <pane xSplit="2" ySplit="1" topLeftCell="Y2" activePane="bottomRight" state="frozen"/>
      <selection pane="topRight" activeCell="C1" sqref="C1"/>
      <selection pane="bottomLeft" activeCell="A2" sqref="A2"/>
      <selection pane="bottomRight" activeCell="AC1" sqref="AC1"/>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IF(B2&lt;=9,0,
IF(B2=10,1,2))</f>
        <v>0</v>
      </c>
      <c r="D2">
        <f ca="1">RAND()</f>
        <v>0.9755716548369624</v>
      </c>
      <c r="E2">
        <f ca="1">RAND()</f>
        <v>0.11350179804769289</v>
      </c>
      <c r="F2">
        <f ca="1">RAND()</f>
        <v>0.14629777336744831</v>
      </c>
      <c r="G2">
        <f ca="1">RAND()</f>
        <v>0.87784971328305095</v>
      </c>
      <c r="H2">
        <f ca="1">RAND()</f>
        <v>0.20999858348534339</v>
      </c>
      <c r="I2">
        <f ca="1">RAND()</f>
        <v>0.22867194626417475</v>
      </c>
      <c r="M2" t="str">
        <f ca="1">IF(LEN(J2)&lt;&gt;0,J2,VLOOKUP(D2+$B2,$BJ:$BK,MATCH($BK$1,$BJ$1:$BK$1,0),1))</f>
        <v>캐릭터 상자 영웅등급</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삭제</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149</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137</v>
      </c>
      <c r="AU2">
        <f t="shared" ref="AU2:AU15" si="1">COUNTIF(AB:AB,AP2)</f>
        <v>153</v>
      </c>
      <c r="AV2">
        <f ca="1">COUNTIFS(M:M,AP2,T:T,"전설")</f>
        <v>5</v>
      </c>
      <c r="AW2">
        <f>COUNTIFS(AB:AB,AP2,AI:AI,"전설")</f>
        <v>11</v>
      </c>
      <c r="BE2" t="str">
        <f ca="1">"["&amp;
IF(LEFT(OFFSET(AM1,COUNTA(AM:AM)-1,0),1)=",",SUBSTITUTE(OFFSET(AM1,COUNTA(AM:AM)-1,0),",","",1),OFFSET(AM1,COUNTA(AM:AM)-1,0))
&amp;"]"</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dy":25,"sl":11,"tp":"fp","vl":"Actor3117","cn":70,"pt":"DI","pp":158,"pr":69},{"dy":26,"sl":11,"tp":"fp","vl":"Actor3117","cn":70,"pt":"DI","pp":158,"pr":69},{"dy":27,"sl":11,"tp":"fp","vl":"Actor3117","cn":70,"pt":"DI","pp":158,"pr":69},{"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1.3495276653171391E-2</v>
      </c>
      <c r="BQ2">
        <f ca="1">BN2/SUM(BN:BN)</f>
        <v>9.4250706880301613E-3</v>
      </c>
      <c r="BR2">
        <f ca="1">BO2/SUM(BO:BO)</f>
        <v>1.0193679918450561E-2</v>
      </c>
      <c r="BS2">
        <v>0</v>
      </c>
      <c r="BT2">
        <v>0</v>
      </c>
      <c r="BU2">
        <v>0</v>
      </c>
      <c r="BV2" t="str">
        <f ca="1">OFFSET([1]EquipTable!$A$1,ROW()-1,0)</f>
        <v>Equip0001</v>
      </c>
      <c r="BX2">
        <f ca="1">IF(VLOOKUP($CA2,[2]ActorTable!$1:$1048576,MATCH("업데이트순번",[2]ActorTable!$1:$1,0),0)&lt;=$BY$1,1,0)
*IF(MID(CA2,7,1)="2",0.1,1)</f>
        <v>0.1</v>
      </c>
      <c r="BY2">
        <f ca="1">BX2/SUM(BX:BX)</f>
        <v>3.90625E-3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0.93586263703900285</v>
      </c>
      <c r="E3">
        <f ca="1">RAND()</f>
        <v>0.23700884790643639</v>
      </c>
      <c r="F3">
        <f ca="1">RAND()</f>
        <v>0.46074999329691735</v>
      </c>
      <c r="G3">
        <f ca="1">RAND()</f>
        <v>8.8916894965293647E-2</v>
      </c>
      <c r="H3">
        <f ca="1">RAND()</f>
        <v>0.13605091380038181</v>
      </c>
      <c r="I3">
        <f ca="1">RAND()</f>
        <v>0.15879023951157611</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Equip2001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600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387</v>
      </c>
      <c r="W3">
        <v>1</v>
      </c>
      <c r="X3" t="s">
        <v>129</v>
      </c>
      <c r="Z3">
        <v>36</v>
      </c>
      <c r="AA3" t="str">
        <f ca="1">IF(ISBLANK(AB3),"",
VLOOKUP(AB3,OFFSET(INDIRECT("$A:$B"),0,MATCH(AB$1&amp;"_Verify",INDIRECT("$1:$1"),0)-1),2,0)
)</f>
        <v>fe</v>
      </c>
      <c r="AB3" t="s">
        <v>82</v>
      </c>
      <c r="AC3" t="s">
        <v>446</v>
      </c>
      <c r="AD3">
        <v>1</v>
      </c>
      <c r="AE3" t="s">
        <v>125</v>
      </c>
      <c r="AG3">
        <v>1100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강철 마울</v>
      </c>
      <c r="AL3">
        <v>1</v>
      </c>
      <c r="AM3" t="str">
        <f ca="1">IF(ROW()=2,AN3,OFFSET(AM3,-1,0)&amp;IF(LEN(AN3)=0,"",","&amp;AN3))</f>
        <v>{"dy":1,"sl":0,"tp":"upn","vl":"45765","cn":14,"pt":"GO","pr":4200},{"dy":1,"sl":1,"tp":"fe","vl":"Equip4102","cn":1,"pt":"GO","pr":1100}</v>
      </c>
      <c r="AN3" t="str">
        <f ca="1">IF(AL3&lt;&gt;1,"",
"{"""&amp;A$1&amp;""":"&amp;A3
&amp;","""&amp;B$1&amp;""":"&amp;B3
&amp;IF(LEN(AA3)=0,"",","""&amp;AA$1&amp;""":"""&amp;AA3&amp;"""")
&amp;IF(LEN(AC3)=0,"",","""&amp;AC$1&amp;""":"""&amp;AC3&amp;"""")
&amp;IF(LEN(AD3)=0,"",","""&amp;AD$1&amp;""":"&amp;AD3)
&amp;IF(LEN(AE3)=0,"",","""&amp;AE$1&amp;""":"""&amp;AE3&amp;"""")
&amp;IF(LEN(AF3)=0,"",","""&amp;AF$1&amp;""":"&amp;AF3)
&amp;IF(LEN(AG3)=0,"",","""&amp;AG$1&amp;""":"&amp;AG3)&amp;"}")</f>
        <v>{"dy":1,"sl":1,"tp":"fe","vl":"Equip4102","cn":1,"pt":"GO","pr":1100}</v>
      </c>
      <c r="AP3" t="s">
        <v>83</v>
      </c>
      <c r="AQ3" t="s">
        <v>71</v>
      </c>
      <c r="AR3">
        <v>0</v>
      </c>
      <c r="AS3">
        <v>7</v>
      </c>
      <c r="AT3">
        <f t="shared" ca="1" si="0"/>
        <v>1</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1.3495276653171391E-2</v>
      </c>
      <c r="BQ3">
        <f t="shared" ref="BQ3:BQ66" ca="1" si="6">BN3/SUM(BN:BN)</f>
        <v>9.4250706880301613E-3</v>
      </c>
      <c r="BR3">
        <f t="shared" ref="BR3:BR66" ca="1" si="7">BO3/SUM(BO:BO)</f>
        <v>1.0193679918450561E-2</v>
      </c>
      <c r="BS3">
        <f t="shared" ref="BS3:BU66" ca="1" si="8">BS2+BP2</f>
        <v>1.3495276653171391E-2</v>
      </c>
      <c r="BT3">
        <f t="shared" ca="1" si="8"/>
        <v>9.4250706880301613E-3</v>
      </c>
      <c r="BU3">
        <f t="shared" ca="1" si="8"/>
        <v>1.0193679918450561E-2</v>
      </c>
      <c r="BV3" t="str">
        <f ca="1">OFFSET([1]EquipTable!$A$1,ROW()-1,0)</f>
        <v>Equip0002</v>
      </c>
      <c r="BX3">
        <f ca="1">IF(VLOOKUP($CA3,[2]ActorTable!$1:$1048576,MATCH("업데이트순번",[2]ActorTable!$1:$1,0),0)&lt;=$BY$1,1,0)
*IF(MID(CA3,7,1)="2",0.1,1)</f>
        <v>1</v>
      </c>
      <c r="BY3">
        <f t="shared" ref="BY3:BY45" ca="1" si="9">BX3/SUM(BX:BX)</f>
        <v>3.90625E-2</v>
      </c>
      <c r="BZ3">
        <f t="shared" ref="BZ3:BZ45" ca="1" si="10">BZ2+BY2</f>
        <v>3.90625E-3</v>
      </c>
      <c r="CA3" t="str">
        <f ca="1">OFFSET([2]ActorTable!$A$1,ROW()-1,0)</f>
        <v>Actor1002</v>
      </c>
      <c r="CB3" t="str">
        <f ca="1">VLOOKUP($CA3,[2]ActorTable!$1:$1048576,MATCH("이름참고",[2]ActorTable!$1:$1,0),0)</f>
        <v>소하</v>
      </c>
    </row>
    <row r="4" spans="1:82">
      <c r="A4">
        <v>1</v>
      </c>
      <c r="B4">
        <v>2</v>
      </c>
      <c r="C4">
        <f>IF(B4&lt;=9,0,
IF(B4=10,1,2))</f>
        <v>0</v>
      </c>
      <c r="D4">
        <f ca="1">RAND()</f>
        <v>0.2153693980596697</v>
      </c>
      <c r="E4">
        <f ca="1">RAND()</f>
        <v>0.2065066213908433</v>
      </c>
      <c r="F4">
        <f ca="1">RAND()</f>
        <v>0.58714198120927652</v>
      </c>
      <c r="G4">
        <f ca="1">RAND()</f>
        <v>0.17214355533253523</v>
      </c>
      <c r="H4">
        <f ca="1">RAND()</f>
        <v>0.9754499160325949</v>
      </c>
      <c r="I4">
        <f ca="1">RAND()</f>
        <v>0.58124196415388274</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20650</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5</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1500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{"dy":1,"sl":0,"tp":"upn","vl":"45765","cn":14,"pt":"GO","pr":4200},{"dy":1,"sl":1,"tp":"fe","vl":"Equip4102","cn":1,"pt":"GO","pr":1100},{"dy":1,"sl":2,"tp":"upn","vl":"56326","cn":5,"pt":"GO","pr":1500}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1</v>
      </c>
      <c r="AU4">
        <f t="shared" si="1"/>
        <v>0</v>
      </c>
      <c r="AV4">
        <f t="shared" ca="1" si="3"/>
        <v>0</v>
      </c>
      <c r="AW4">
        <f t="shared" si="4"/>
        <v>0</v>
      </c>
      <c r="AZ4">
        <v>149</v>
      </c>
      <c r="BE4" t="s">
        <v>189</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1.3495276653171391E-2</v>
      </c>
      <c r="BQ4">
        <f t="shared" ca="1" si="6"/>
        <v>9.4250706880301613E-3</v>
      </c>
      <c r="BR4">
        <f t="shared" ca="1" si="7"/>
        <v>1.0193679918450561E-2</v>
      </c>
      <c r="BS4">
        <f t="shared" ca="1" si="8"/>
        <v>2.6990553306342781E-2</v>
      </c>
      <c r="BT4">
        <f t="shared" ref="BT4:BT67" ca="1" si="11">BT3+BQ3</f>
        <v>1.8850141376060323E-2</v>
      </c>
      <c r="BU4">
        <f t="shared" ref="BU4:BU67" ca="1" si="12">BU3+BR3</f>
        <v>2.0387359836901122E-2</v>
      </c>
      <c r="BV4" t="str">
        <f ca="1">OFFSET([1]EquipTable!$A$1,ROW()-1,0)</f>
        <v>Equip0101</v>
      </c>
      <c r="BX4">
        <f ca="1">IF(VLOOKUP($CA4,[2]ActorTable!$1:$1048576,MATCH("업데이트순번",[2]ActorTable!$1:$1,0),0)&lt;=$BY$1,1,0)
*IF(MID(CA4,7,1)="2",0.1,1)</f>
        <v>1</v>
      </c>
      <c r="BY4">
        <f t="shared" ca="1" si="9"/>
        <v>3.90625E-2</v>
      </c>
      <c r="BZ4">
        <f t="shared" ca="1" si="10"/>
        <v>4.296875E-2</v>
      </c>
      <c r="CA4" t="str">
        <f ca="1">OFFSET([2]ActorTable!$A$1,ROW()-1,0)</f>
        <v>Actor2103</v>
      </c>
      <c r="CB4" t="str">
        <f ca="1">VLOOKUP($CA4,[2]ActorTable!$1:$1048576,MATCH("이름참고",[2]ActorTable!$1:$1,0),0)</f>
        <v>데브샤</v>
      </c>
    </row>
    <row r="5" spans="1:82">
      <c r="A5">
        <v>1</v>
      </c>
      <c r="B5">
        <v>3</v>
      </c>
      <c r="C5">
        <f>IF(B5&lt;=9,0,
IF(B5=10,1,2))</f>
        <v>0</v>
      </c>
      <c r="D5">
        <f ca="1">RAND()</f>
        <v>0.80000538106129848</v>
      </c>
      <c r="E5">
        <f ca="1">RAND()</f>
        <v>0.9442600972880123</v>
      </c>
      <c r="F5">
        <f ca="1">RAND()</f>
        <v>0.61515555258417254</v>
      </c>
      <c r="G5">
        <f ca="1">RAND()</f>
        <v>0.94174942406288253</v>
      </c>
      <c r="H5">
        <f ca="1">RAND()</f>
        <v>0.16573204774841055</v>
      </c>
      <c r="I5">
        <f ca="1">RAND()</f>
        <v>0.78989628586418548</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94426</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4200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463</v>
      </c>
      <c r="AD5">
        <v>1</v>
      </c>
      <c r="AE5" t="s">
        <v>129</v>
      </c>
      <c r="AF5">
        <v>199</v>
      </c>
      <c r="AG5">
        <v>79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나선형 단검</v>
      </c>
      <c r="AL5">
        <v>1</v>
      </c>
      <c r="AM5" t="str">
        <f ca="1">IF(ROW()=2,AN5,OFFSET(AM5,-1,0)&amp;IF(LEN(AN5)=0,"",","&amp;AN5))</f>
        <v>{"dy":1,"sl":0,"tp":"upn","vl":"45765","cn":14,"pt":"GO","pr":4200},{"dy":1,"sl":1,"tp":"fe","vl":"Equip4102","cn":1,"pt":"GO","pr":1100},{"dy":1,"sl":2,"tp":"upn","vl":"56326","cn":5,"pt":"GO","pr":1500},{"dy":1,"sl":3,"tp":"fe","vl":"Equip1402","cn":1,"pt":"DI","pp":199,"pr":79}</v>
      </c>
      <c r="AN5" t="str">
        <f ca="1">IF(AL5&lt;&gt;1,"",
"{"""&amp;A$1&amp;""":"&amp;A5
&amp;","""&amp;B$1&amp;""":"&amp;B5
&amp;IF(LEN(AA5)=0,"",","""&amp;AA$1&amp;""":"""&amp;AA5&amp;"""")
&amp;IF(LEN(AC5)=0,"",","""&amp;AC$1&amp;""":"""&amp;AC5&amp;"""")
&amp;IF(LEN(AD5)=0,"",","""&amp;AD$1&amp;""":"&amp;AD5)
&amp;IF(LEN(AE5)=0,"",","""&amp;AE$1&amp;""":"""&amp;AE5&amp;"""")
&amp;IF(LEN(AF5)=0,"",","""&amp;AF$1&amp;""":"&amp;AF5)
&amp;IF(LEN(AG5)=0,"",","""&amp;AG$1&amp;""":"&amp;AG5)&amp;"}")</f>
        <v>{"dy":1,"sl":3,"tp":"fe","vl":"Equip1402","cn":1,"pt":"DI","pp":199,"pr":79}</v>
      </c>
      <c r="AP5" t="s">
        <v>85</v>
      </c>
      <c r="AQ5" t="s">
        <v>73</v>
      </c>
      <c r="AR5">
        <v>8</v>
      </c>
      <c r="AS5">
        <v>11</v>
      </c>
      <c r="AT5">
        <f t="shared" ca="1" si="0"/>
        <v>0</v>
      </c>
      <c r="AU5">
        <f t="shared" si="1"/>
        <v>5</v>
      </c>
      <c r="AV5">
        <f t="shared" ca="1" si="3"/>
        <v>0</v>
      </c>
      <c r="AW5">
        <f t="shared" si="4"/>
        <v>0</v>
      </c>
      <c r="AZ5">
        <v>1</v>
      </c>
      <c r="BE5">
        <f ca="1">LEN(BE2)</f>
        <v>21516</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1.3495276653171391E-2</v>
      </c>
      <c r="BQ5">
        <f t="shared" ca="1" si="6"/>
        <v>9.4250706880301613E-3</v>
      </c>
      <c r="BR5">
        <f t="shared" ca="1" si="7"/>
        <v>1.0193679918450561E-2</v>
      </c>
      <c r="BS5">
        <f t="shared" ca="1" si="8"/>
        <v>4.048582995951417E-2</v>
      </c>
      <c r="BT5">
        <f t="shared" ca="1" si="11"/>
        <v>2.8275212064090484E-2</v>
      </c>
      <c r="BU5">
        <f t="shared" ca="1" si="12"/>
        <v>3.0581039755351681E-2</v>
      </c>
      <c r="BV5" t="str">
        <f ca="1">OFFSET([1]EquipTable!$A$1,ROW()-1,0)</f>
        <v>Equip0102</v>
      </c>
      <c r="BX5">
        <f ca="1">IF(VLOOKUP($CA5,[2]ActorTable!$1:$1048576,MATCH("업데이트순번",[2]ActorTable!$1:$1,0),0)&lt;=$BY$1,1,0)
*IF(MID(CA5,7,1)="2",0.1,1)</f>
        <v>1</v>
      </c>
      <c r="BY5">
        <f t="shared" ca="1" si="9"/>
        <v>3.90625E-2</v>
      </c>
      <c r="BZ5">
        <f t="shared" ca="1" si="10"/>
        <v>8.203125E-2</v>
      </c>
      <c r="CA5" t="str">
        <f ca="1">OFFSET([2]ActorTable!$A$1,ROW()-1,0)</f>
        <v>Actor0104</v>
      </c>
      <c r="CB5" t="str">
        <f ca="1">VLOOKUP($CA5,[2]ActorTable!$1:$1048576,MATCH("이름참고",[2]ActorTable!$1:$1,0),0)</f>
        <v>베이</v>
      </c>
    </row>
    <row r="6" spans="1:82">
      <c r="A6">
        <v>1</v>
      </c>
      <c r="B6">
        <v>4</v>
      </c>
      <c r="C6">
        <f>IF(B6&lt;=9,0,
IF(B6=10,1,2))</f>
        <v>0</v>
      </c>
      <c r="D6">
        <f ca="1">RAND()</f>
        <v>0.56098129900462312</v>
      </c>
      <c r="E6">
        <f ca="1">RAND()</f>
        <v>0.30828338298097646</v>
      </c>
      <c r="F6">
        <f ca="1">RAND()</f>
        <v>0.36724466865724303</v>
      </c>
      <c r="G6">
        <f ca="1">RAND()</f>
        <v>0.96672758782089474</v>
      </c>
      <c r="H6">
        <f ca="1">RAND()</f>
        <v>0.61603787854894454</v>
      </c>
      <c r="I6">
        <f ca="1">RAND()</f>
        <v>0.93525164514186432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30828</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6</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1800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4102","cn":1,"pt":"GO","pr":1100},{"dy":1,"sl":2,"tp":"upn","vl":"56326","cn":5,"pt":"GO","pr":1500},{"dy":1,"sl":3,"tp":"fe","vl":"Equip1402","cn":1,"pt":"DI","pp":199,"pr":79},{"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5</v>
      </c>
      <c r="AV6">
        <f t="shared" ca="1" si="3"/>
        <v>0</v>
      </c>
      <c r="AW6">
        <f t="shared" si="4"/>
        <v>0</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1.3495276653171391E-2</v>
      </c>
      <c r="BQ6">
        <f t="shared" ca="1" si="6"/>
        <v>9.4250706880301613E-3</v>
      </c>
      <c r="BR6">
        <f t="shared" ca="1" si="7"/>
        <v>1.0193679918450561E-2</v>
      </c>
      <c r="BS6">
        <f t="shared" ca="1" si="8"/>
        <v>5.3981106612685563E-2</v>
      </c>
      <c r="BT6">
        <f t="shared" ca="1" si="11"/>
        <v>3.7700282752120645E-2</v>
      </c>
      <c r="BU6">
        <f t="shared" ca="1" si="12"/>
        <v>4.0774719673802244E-2</v>
      </c>
      <c r="BV6" t="str">
        <f ca="1">OFFSET([1]EquipTable!$A$1,ROW()-1,0)</f>
        <v>Equip0201</v>
      </c>
      <c r="BX6">
        <f ca="1">IF(VLOOKUP($CA6,[2]ActorTable!$1:$1048576,MATCH("업데이트순번",[2]ActorTable!$1:$1,0),0)&lt;=$BY$1,1,0)
*IF(MID(CA6,7,1)="2",0.1,1)</f>
        <v>1</v>
      </c>
      <c r="BY6">
        <f t="shared" ca="1" si="9"/>
        <v>3.90625E-2</v>
      </c>
      <c r="BZ6">
        <f t="shared" ca="1" si="10"/>
        <v>0.12109375</v>
      </c>
      <c r="CA6" t="str">
        <f ca="1">OFFSET([2]ActorTable!$A$1,ROW()-1,0)</f>
        <v>Actor1005</v>
      </c>
      <c r="CB6" t="str">
        <f ca="1">VLOOKUP($CA6,[2]ActorTable!$1:$1048576,MATCH("이름참고",[2]ActorTable!$1:$1,0),0)</f>
        <v>젤리아</v>
      </c>
    </row>
    <row r="7" spans="1:82">
      <c r="A7">
        <v>1</v>
      </c>
      <c r="B7">
        <v>5</v>
      </c>
      <c r="C7">
        <f>IF(B7&lt;=9,0,
IF(B7=10,1,2))</f>
        <v>0</v>
      </c>
      <c r="D7">
        <f ca="1">RAND()</f>
        <v>0.86197719465019362</v>
      </c>
      <c r="E7">
        <f ca="1">RAND()</f>
        <v>0.84142948236038484</v>
      </c>
      <c r="F7">
        <f ca="1">RAND()</f>
        <v>0.90091150137547971</v>
      </c>
      <c r="G7">
        <f ca="1">RAND()</f>
        <v>0.49489378624540947</v>
      </c>
      <c r="H7">
        <f ca="1">RAND()</f>
        <v>5.537738415565685E-2</v>
      </c>
      <c r="I7">
        <f ca="1">RAND()</f>
        <v>0.79138130341964197</v>
      </c>
      <c r="M7" t="str">
        <f ca="1">IF(LEN(J7)&lt;&gt;0,J7,VLOOKUP(D7+$B7,$BJ:$BK,MATCH($BK$1,$BJ$1:$BK$1,0),1))</f>
        <v>안 지정 캐릭터 PP 일반등급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84142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13</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3900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458</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4102","cn":1,"pt":"GO","pr":1100},{"dy":1,"sl":2,"tp":"upn","vl":"56326","cn":5,"pt":"GO","pr":1500},{"dy":1,"sl":3,"tp":"fe","vl":"Equip1402","cn":1,"pt":"DI","pp":199,"pr":79},{"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6</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1.3495276653171391E-2</v>
      </c>
      <c r="BQ7">
        <f t="shared" ca="1" si="6"/>
        <v>9.4250706880301613E-3</v>
      </c>
      <c r="BR7">
        <f t="shared" ca="1" si="7"/>
        <v>1.0193679918450561E-2</v>
      </c>
      <c r="BS7">
        <f t="shared" ca="1" si="8"/>
        <v>6.7476383265856948E-2</v>
      </c>
      <c r="BT7">
        <f t="shared" ca="1" si="11"/>
        <v>4.7125353440150806E-2</v>
      </c>
      <c r="BU7">
        <f t="shared" ca="1" si="12"/>
        <v>5.0968399592252807E-2</v>
      </c>
      <c r="BV7" t="str">
        <f ca="1">OFFSET([1]EquipTable!$A$1,ROW()-1,0)</f>
        <v>Equip0202</v>
      </c>
      <c r="BX7">
        <f ca="1">IF(VLOOKUP($CA7,[2]ActorTable!$1:$1048576,MATCH("업데이트순번",[2]ActorTable!$1:$1,0),0)&lt;=$BY$1,1,0)
*IF(MID(CA7,7,1)="2",0.1,1)</f>
        <v>0</v>
      </c>
      <c r="BY7">
        <f t="shared" ca="1" si="9"/>
        <v>0</v>
      </c>
      <c r="BZ7">
        <f t="shared" ca="1" si="10"/>
        <v>0.16015625</v>
      </c>
      <c r="CA7" t="str">
        <f ca="1">OFFSET([2]ActorTable!$A$1,ROW()-1,0)</f>
        <v>Actor9906</v>
      </c>
      <c r="CB7" t="str">
        <f ca="1">VLOOKUP($CA7,[2]ActorTable!$1:$1048576,MATCH("이름참고",[2]ActorTable!$1:$1,0),0)</f>
        <v>스트링없음</v>
      </c>
    </row>
    <row r="8" spans="1:82">
      <c r="A8">
        <v>1</v>
      </c>
      <c r="B8">
        <v>6</v>
      </c>
      <c r="C8">
        <f>IF(B8&lt;=9,0,
IF(B8=10,1,2))</f>
        <v>0</v>
      </c>
      <c r="D8">
        <f ca="1">RAND()</f>
        <v>0.1410742937094901</v>
      </c>
      <c r="E8">
        <f ca="1">RAND()</f>
        <v>0.91642681119158853</v>
      </c>
      <c r="F8">
        <f ca="1">RAND()</f>
        <v>0.17489344739877188</v>
      </c>
      <c r="G8">
        <f ca="1">RAND()</f>
        <v>0.82620774602459379</v>
      </c>
      <c r="H8">
        <f ca="1">RAND()</f>
        <v>0.62244551307596052</v>
      </c>
      <c r="I8">
        <f ca="1">RAND()</f>
        <v>0.88499109813136601</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Equip7302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22900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255</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14,"pt":"GO","pr":4200},{"dy":1,"sl":1,"tp":"fe","vl":"Equip4102","cn":1,"pt":"GO","pr":1100},{"dy":1,"sl":2,"tp":"upn","vl":"56326","cn":5,"pt":"GO","pr":1500},{"dy":1,"sl":3,"tp":"fe","vl":"Equip1402","cn":1,"pt":"DI","pp":199,"pr":79},{"dy":1,"sl":4,"tp":"uph","vl":"71037","cn":10,"pt":"GO","pr":3000},{"dy":1,"sl":5,"tp":"fe","vl":"Equip6001","cn":1,"pt":"GO","pr":2200},{"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9</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1.3495276653171391E-2</v>
      </c>
      <c r="BQ8">
        <f t="shared" ca="1" si="6"/>
        <v>9.4250706880301613E-3</v>
      </c>
      <c r="BR8">
        <f t="shared" ca="1" si="7"/>
        <v>1.0193679918450561E-2</v>
      </c>
      <c r="BS8">
        <f t="shared" ca="1" si="8"/>
        <v>8.0971659919028341E-2</v>
      </c>
      <c r="BT8">
        <f t="shared" ca="1" si="11"/>
        <v>5.6550424128180968E-2</v>
      </c>
      <c r="BU8">
        <f t="shared" ca="1" si="12"/>
        <v>6.116207951070337E-2</v>
      </c>
      <c r="BV8" t="str">
        <f ca="1">OFFSET([1]EquipTable!$A$1,ROW()-1,0)</f>
        <v>Equip0301</v>
      </c>
      <c r="BX8">
        <f ca="1">IF(VLOOKUP($CA8,[2]ActorTable!$1:$1048576,MATCH("업데이트순번",[2]ActorTable!$1:$1,0),0)&lt;=$BY$1,1,0)
*IF(MID(CA8,7,1)="2",0.1,1)</f>
        <v>1</v>
      </c>
      <c r="BY8">
        <f t="shared" ca="1" si="9"/>
        <v>3.90625E-2</v>
      </c>
      <c r="BZ8">
        <f t="shared" ca="1" si="10"/>
        <v>0.16015625</v>
      </c>
      <c r="CA8" t="str">
        <f ca="1">OFFSET([2]ActorTable!$A$1,ROW()-1,0)</f>
        <v>Actor0007</v>
      </c>
      <c r="CB8" t="str">
        <f ca="1">VLOOKUP($CA8,[2]ActorTable!$1:$1048576,MATCH("이름참고",[2]ActorTable!$1:$1,0),0)</f>
        <v>헤르윈</v>
      </c>
    </row>
    <row r="9" spans="1:82">
      <c r="A9">
        <v>1</v>
      </c>
      <c r="B9">
        <v>7</v>
      </c>
      <c r="C9">
        <f>IF(B9&lt;=9,0,
IF(B9=10,1,2))</f>
        <v>0</v>
      </c>
      <c r="D9">
        <f ca="1">RAND()</f>
        <v>0.77305240777073292</v>
      </c>
      <c r="E9">
        <f ca="1">RAND()</f>
        <v>0.4398308141031213</v>
      </c>
      <c r="F9">
        <f ca="1">RAND()</f>
        <v>0.37950581604059908</v>
      </c>
      <c r="G9">
        <f ca="1">RAND()</f>
        <v>0.92659115403565828</v>
      </c>
      <c r="H9">
        <f ca="1">RAND()</f>
        <v>0.66122370522407892</v>
      </c>
      <c r="I9">
        <f ca="1">RAND()</f>
        <v>0.33140712688799012</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Equip5002</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700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237</v>
      </c>
      <c r="W9">
        <v>1</v>
      </c>
      <c r="X9" t="s">
        <v>125</v>
      </c>
      <c r="Z9">
        <v>7800</v>
      </c>
      <c r="AA9" t="str">
        <f ca="1">IF(ISBLANK(AB9),"",
VLOOKUP(AB9,OFFSET(INDIRECT("$A:$B"),0,MATCH(AB$1&amp;"_Verify",INDIRECT("$1:$1"),0)-1),2,0)
)</f>
        <v>fe</v>
      </c>
      <c r="AB9" t="s">
        <v>82</v>
      </c>
      <c r="AC9" t="s">
        <v>294</v>
      </c>
      <c r="AD9">
        <v>1</v>
      </c>
      <c r="AE9" t="s">
        <v>125</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14,"pt":"GO","pr":4200},{"dy":1,"sl":1,"tp":"fe","vl":"Equip4102","cn":1,"pt":"GO","pr":1100},{"dy":1,"sl":2,"tp":"upn","vl":"56326","cn":5,"pt":"GO","pr":1500},{"dy":1,"sl":3,"tp":"fe","vl":"Equip1402","cn":1,"pt":"DI","pp":199,"pr":79},{"dy":1,"sl":4,"tp":"uph","vl":"71037","cn":10,"pt":"GO","pr":3000},{"dy":1,"sl":5,"tp":"fe","vl":"Equip6001","cn":1,"pt":"GO","pr":2200},{"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9</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1.3495276653171391E-2</v>
      </c>
      <c r="BQ9">
        <f t="shared" ca="1" si="6"/>
        <v>9.4250706880301613E-3</v>
      </c>
      <c r="BR9">
        <f t="shared" ca="1" si="7"/>
        <v>1.0193679918450561E-2</v>
      </c>
      <c r="BS9">
        <f t="shared" ca="1" si="8"/>
        <v>9.4466936572199733E-2</v>
      </c>
      <c r="BT9">
        <f t="shared" ca="1" si="11"/>
        <v>6.5975494816211122E-2</v>
      </c>
      <c r="BU9">
        <f t="shared" ca="1" si="12"/>
        <v>7.1355759429153925E-2</v>
      </c>
      <c r="BV9" t="str">
        <f ca="1">OFFSET([1]EquipTable!$A$1,ROW()-1,0)</f>
        <v>Equip0302</v>
      </c>
      <c r="BX9">
        <f ca="1">IF(VLOOKUP($CA9,[2]ActorTable!$1:$1048576,MATCH("업데이트순번",[2]ActorTable!$1:$1,0),0)&lt;=$BY$1,1,0)
*IF(MID(CA9,7,1)="2",0.1,1)</f>
        <v>1</v>
      </c>
      <c r="BY9">
        <f t="shared" ca="1" si="9"/>
        <v>3.90625E-2</v>
      </c>
      <c r="BZ9">
        <f t="shared" ca="1" si="10"/>
        <v>0.19921875</v>
      </c>
      <c r="CA9" t="str">
        <f ca="1">OFFSET([2]ActorTable!$A$1,ROW()-1,0)</f>
        <v>Actor1108</v>
      </c>
      <c r="CB9" t="str">
        <f ca="1">VLOOKUP($CA9,[2]ActorTable!$1:$1048576,MATCH("이름참고",[2]ActorTable!$1:$1,0),0)</f>
        <v>테이슨</v>
      </c>
    </row>
    <row r="10" spans="1:82">
      <c r="A10">
        <v>1</v>
      </c>
      <c r="B10">
        <v>8</v>
      </c>
      <c r="C10">
        <f>IF(B10&lt;=9,0,
IF(B10=10,1,2))</f>
        <v>0</v>
      </c>
      <c r="D10">
        <f ca="1">RAND()</f>
        <v>0.30487208446858627</v>
      </c>
      <c r="E10">
        <f ca="1">RAND()</f>
        <v>0.70244321944265731</v>
      </c>
      <c r="F10">
        <f ca="1">RAND()</f>
        <v>6.0465726703234135E-2</v>
      </c>
      <c r="G10">
        <f ca="1">RAND()</f>
        <v>0.46880562891247257</v>
      </c>
      <c r="H10">
        <f ca="1">RAND()</f>
        <v>0.77604257064599824</v>
      </c>
      <c r="I10">
        <f ca="1">RAND()</f>
        <v>0.59721545491829309</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fl2</v>
      </c>
      <c r="AB10" t="s">
        <v>88</v>
      </c>
      <c r="AC10" t="s">
        <v>462</v>
      </c>
      <c r="AD10">
        <v>1</v>
      </c>
      <c r="AE10" t="s">
        <v>129</v>
      </c>
      <c r="AF10">
        <v>70</v>
      </c>
      <c r="AG10">
        <v>49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튤린</v>
      </c>
      <c r="AL10">
        <v>1</v>
      </c>
      <c r="AM10" t="str">
        <f ca="1">IF(ROW()=2,AN10,OFFSET(AM10,-1,0)&amp;IF(LEN(AN10)=0,"",","&amp;AN10))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v>
      </c>
      <c r="AN10" t="str">
        <f ca="1">IF(AL10&lt;&gt;1,"",
"{"""&amp;A$1&amp;""":"&amp;A10
&amp;","""&amp;B$1&amp;""":"&amp;B10
&amp;IF(LEN(AA10)=0,"",","""&amp;AA$1&amp;""":"""&amp;AA10&amp;"""")
&amp;IF(LEN(AC10)=0,"",","""&amp;AC$1&amp;""":"""&amp;AC10&amp;"""")
&amp;IF(LEN(AD10)=0,"",","""&amp;AD$1&amp;""":"&amp;AD10)
&amp;IF(LEN(AE10)=0,"",","""&amp;AE$1&amp;""":"""&amp;AE10&amp;"""")
&amp;IF(LEN(AF10)=0,"",","""&amp;AF$1&amp;""":"&amp;AF10)
&amp;IF(LEN(AG10)=0,"",","""&amp;AG$1&amp;""":"&amp;AG10)&amp;"}")</f>
        <v>{"dy":1,"sl":8,"tp":"fl2","vl":"Actor0037","cn":1,"pt":"DI","pp":70,"pr":49}</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1.3495276653171392E-3</v>
      </c>
      <c r="BQ10">
        <f t="shared" ca="1" si="6"/>
        <v>9.4250706880301622E-4</v>
      </c>
      <c r="BR10">
        <f t="shared" ca="1" si="7"/>
        <v>1.0193679918450561E-3</v>
      </c>
      <c r="BS10">
        <f t="shared" ca="1" si="8"/>
        <v>0.10796221322537113</v>
      </c>
      <c r="BT10">
        <f t="shared" ca="1" si="11"/>
        <v>7.540056550424129E-2</v>
      </c>
      <c r="BU10">
        <f t="shared" ca="1" si="12"/>
        <v>8.1549439347604488E-2</v>
      </c>
      <c r="BV10" t="str">
        <f ca="1">OFFSET([1]EquipTable!$A$1,ROW()-1,0)</f>
        <v>Equip0401</v>
      </c>
      <c r="BX10">
        <f ca="1">IF(VLOOKUP($CA10,[2]ActorTable!$1:$1048576,MATCH("업데이트순번",[2]ActorTable!$1:$1,0),0)&lt;=$BY$1,1,0)
*IF(MID(CA10,7,1)="2",0.1,1)</f>
        <v>1</v>
      </c>
      <c r="BY10">
        <f t="shared" ca="1" si="9"/>
        <v>3.90625E-2</v>
      </c>
      <c r="BZ10">
        <f t="shared" ca="1" si="10"/>
        <v>0.23828125</v>
      </c>
      <c r="CA10" t="str">
        <f ca="1">OFFSET([2]ActorTable!$A$1,ROW()-1,0)</f>
        <v>Actor1109</v>
      </c>
      <c r="CB10" t="str">
        <f ca="1">VLOOKUP($CA10,[2]ActorTable!$1:$1048576,MATCH("이름참고",[2]ActorTable!$1:$1,0),0)</f>
        <v>닉스</v>
      </c>
    </row>
    <row r="11" spans="1:82">
      <c r="A11">
        <v>1</v>
      </c>
      <c r="B11">
        <v>9</v>
      </c>
      <c r="C11">
        <f>IF(B11&lt;=9,0,
IF(B11=10,1,2))</f>
        <v>0</v>
      </c>
      <c r="D11">
        <f ca="1">RAND()</f>
        <v>0.65506317839819017</v>
      </c>
      <c r="E11">
        <f ca="1">RAND()</f>
        <v>0.22952828310340367</v>
      </c>
      <c r="F11">
        <f ca="1">RAND()</f>
        <v>0.22866588409892163</v>
      </c>
      <c r="G11">
        <f ca="1">RAND()</f>
        <v>0.8894864709428365</v>
      </c>
      <c r="H11">
        <f ca="1">RAND()</f>
        <v>0.2876339261597648</v>
      </c>
      <c r="I11">
        <f ca="1">RAND()</f>
        <v>0.34060239364788958</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fl3</v>
      </c>
      <c r="AB11" t="s">
        <v>89</v>
      </c>
      <c r="AC11" t="s">
        <v>462</v>
      </c>
      <c r="AD11">
        <v>1</v>
      </c>
      <c r="AE11" t="s">
        <v>129</v>
      </c>
      <c r="AF11">
        <v>70</v>
      </c>
      <c r="AG11">
        <v>49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튤린</v>
      </c>
      <c r="AL11">
        <v>1</v>
      </c>
      <c r="AM11" t="str">
        <f ca="1">IF(ROW()=2,AN11,OFFSET(AM11,-1,0)&amp;IF(LEN(AN11)=0,"",","&amp;AN11))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v>
      </c>
      <c r="AN11" t="str">
        <f ca="1">IF(AL11&lt;&gt;1,"",
"{"""&amp;A$1&amp;""":"&amp;A11
&amp;","""&amp;B$1&amp;""":"&amp;B11
&amp;IF(LEN(AA11)=0,"",","""&amp;AA$1&amp;""":"""&amp;AA11&amp;"""")
&amp;IF(LEN(AC11)=0,"",","""&amp;AC$1&amp;""":"""&amp;AC11&amp;"""")
&amp;IF(LEN(AD11)=0,"",","""&amp;AD$1&amp;""":"&amp;AD11)
&amp;IF(LEN(AE11)=0,"",","""&amp;AE$1&amp;""":"""&amp;AE11&amp;"""")
&amp;IF(LEN(AF11)=0,"",","""&amp;AF$1&amp;""":"&amp;AF11)
&amp;IF(LEN(AG11)=0,"",","""&amp;AG$1&amp;""":"&amp;AG11)&amp;"}")</f>
        <v>{"dy":1,"sl":9,"tp":"fl3","vl":"Actor0037","cn":1,"pt":"DI","pp":70,"pr":49}</v>
      </c>
      <c r="AP11" t="s">
        <v>286</v>
      </c>
      <c r="AQ11" t="s">
        <v>289</v>
      </c>
      <c r="AR11">
        <v>8</v>
      </c>
      <c r="AS11">
        <v>11</v>
      </c>
      <c r="AT11">
        <f t="shared" ca="1" si="14"/>
        <v>0</v>
      </c>
      <c r="AU11">
        <f t="shared" si="15"/>
        <v>0</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1.3495276653171392E-3</v>
      </c>
      <c r="BQ11">
        <f t="shared" ca="1" si="6"/>
        <v>9.4250706880301622E-4</v>
      </c>
      <c r="BR11">
        <f t="shared" ca="1" si="7"/>
        <v>1.0193679918450561E-3</v>
      </c>
      <c r="BS11">
        <f t="shared" ca="1" si="8"/>
        <v>0.10931174089068826</v>
      </c>
      <c r="BT11">
        <f t="shared" ca="1" si="11"/>
        <v>7.6343072573044304E-2</v>
      </c>
      <c r="BU11">
        <f t="shared" ca="1" si="12"/>
        <v>8.2568807339449546E-2</v>
      </c>
      <c r="BV11" t="str">
        <f ca="1">OFFSET([1]EquipTable!$A$1,ROW()-1,0)</f>
        <v>Equip0402</v>
      </c>
      <c r="BX11">
        <f ca="1">IF(VLOOKUP($CA11,[2]ActorTable!$1:$1048576,MATCH("업데이트순번",[2]ActorTable!$1:$1,0),0)&lt;=$BY$1,1,0)
*IF(MID(CA11,7,1)="2",0.1,1)</f>
        <v>1</v>
      </c>
      <c r="BY11">
        <f t="shared" ca="1" si="9"/>
        <v>3.90625E-2</v>
      </c>
      <c r="BZ11">
        <f t="shared" ca="1" si="10"/>
        <v>0.27734375</v>
      </c>
      <c r="CA11" t="str">
        <f ca="1">OFFSET([2]ActorTable!$A$1,ROW()-1,0)</f>
        <v>Actor2010</v>
      </c>
      <c r="CB11" t="str">
        <f ca="1">VLOOKUP($CA11,[2]ActorTable!$1:$1048576,MATCH("이름참고",[2]ActorTable!$1:$1,0),0)</f>
        <v>그루퍼스</v>
      </c>
    </row>
    <row r="12" spans="1:82">
      <c r="A12">
        <v>2</v>
      </c>
      <c r="B12">
        <v>0</v>
      </c>
      <c r="C12">
        <f>IF(B12&lt;=9,0,
IF(B12=10,1,2))</f>
        <v>0</v>
      </c>
      <c r="D12">
        <f ca="1">RAND()</f>
        <v>0.78065243095026582</v>
      </c>
      <c r="E12">
        <f ca="1">RAND()</f>
        <v>0.23335759209082041</v>
      </c>
      <c r="F12">
        <f ca="1">RAND()</f>
        <v>0.23312175589233575</v>
      </c>
      <c r="G12">
        <f ca="1">RAND()</f>
        <v>0.33816318906495491</v>
      </c>
      <c r="H12">
        <f ca="1">RAND()</f>
        <v>0.65258779500718178</v>
      </c>
      <c r="I12">
        <f ca="1">RAND()</f>
        <v>0.16824639245355977</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Equip2001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600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201</v>
      </c>
      <c r="W12">
        <v>1</v>
      </c>
      <c r="X12" t="s">
        <v>125</v>
      </c>
      <c r="Z12">
        <v>2000</v>
      </c>
      <c r="AA12" t="str">
        <f ca="1">IF(ISBLANK(AB12),"",
VLOOKUP(AB12,OFFSET(INDIRECT("$A:$B"),0,MATCH(AB$1&amp;"_Verify",INDIRECT("$1:$1"),0)-1),2,0)
)</f>
        <v>fe</v>
      </c>
      <c r="AB12" t="s">
        <v>82</v>
      </c>
      <c r="AC12" t="s">
        <v>470</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사파이어 대거</v>
      </c>
      <c r="AL12">
        <v>1</v>
      </c>
      <c r="AM12" t="str">
        <f ca="1">IF(ROW()=2,AN12,OFFSET(AM12,-1,0)&amp;IF(LEN(AN12)=0,"",","&amp;AN12))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{"dy":2,"sl":0,"tp":"fe","vl":"Equip1201","cn":1,"pt":"GO","pr":3300}</v>
      </c>
      <c r="AP12" t="s">
        <v>287</v>
      </c>
      <c r="AQ12" t="s">
        <v>290</v>
      </c>
      <c r="AR12">
        <v>8</v>
      </c>
      <c r="AS12">
        <v>11</v>
      </c>
      <c r="AT12">
        <f t="shared" ca="1" si="14"/>
        <v>0</v>
      </c>
      <c r="AU12">
        <f t="shared" si="15"/>
        <v>0</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0.1</v>
      </c>
      <c r="BN12">
        <f ca="1">IF(VLOOKUP($BV12,[1]EquipTable!$1:$1048576,MATCH("업데이트순번",[1]EquipTable!$1:$1,0),0)&lt;=$BP$1,1,0)
*IF(MID(BV12,7,1)="4",0.1,1)
*IF(AND(MID(BV12,7,1)&lt;&gt;"4",OR(MID(BV12,6,1)="6",MID(BV12,6,1)="7")),3,1)</f>
        <v>0.1</v>
      </c>
      <c r="BO12">
        <f ca="1">IF(VLOOKUP($BV12,[1]EquipTable!$1:$1048576,MATCH("업데이트순번",[1]EquipTable!$1:$1,0),0)&lt;=$BP$1,1,0)
*IF(MID(BV12,7,1)="4",0.1,1)
*IF(AND(MID(BV12,7,1)&lt;&gt;"4",MID(BV12,6,1)="8"),4,1)</f>
        <v>0.1</v>
      </c>
      <c r="BP12">
        <f t="shared" ca="1" si="5"/>
        <v>1.3495276653171392E-3</v>
      </c>
      <c r="BQ12">
        <f t="shared" ca="1" si="6"/>
        <v>9.4250706880301622E-4</v>
      </c>
      <c r="BR12">
        <f t="shared" ca="1" si="7"/>
        <v>1.0193679918450561E-3</v>
      </c>
      <c r="BS12">
        <f t="shared" ca="1" si="8"/>
        <v>0.1106612685560054</v>
      </c>
      <c r="BT12">
        <f t="shared" ca="1" si="11"/>
        <v>7.7285579641847318E-2</v>
      </c>
      <c r="BU12">
        <f t="shared" ca="1" si="12"/>
        <v>8.3588175331294604E-2</v>
      </c>
      <c r="BV12" t="str">
        <f ca="1">OFFSET([1]EquipTable!$A$1,ROW()-1,0)</f>
        <v>Equip0403</v>
      </c>
      <c r="BX12">
        <f ca="1">IF(VLOOKUP($CA12,[2]ActorTable!$1:$1048576,MATCH("업데이트순번",[2]ActorTable!$1:$1,0),0)&lt;=$BY$1,1,0)
*IF(MID(CA12,7,1)="2",0.1,1)</f>
        <v>1</v>
      </c>
      <c r="BY12">
        <f t="shared" ca="1" si="9"/>
        <v>3.90625E-2</v>
      </c>
      <c r="BZ12">
        <f t="shared" ca="1" si="10"/>
        <v>0.31640625</v>
      </c>
      <c r="CA12" t="str">
        <f ca="1">OFFSET([2]ActorTable!$A$1,ROW()-1,0)</f>
        <v>Actor2011</v>
      </c>
      <c r="CB12" t="str">
        <f ca="1">VLOOKUP($CA12,[2]ActorTable!$1:$1048576,MATCH("이름참고",[2]ActorTable!$1:$1,0),0)</f>
        <v>클라크</v>
      </c>
    </row>
    <row r="13" spans="1:82">
      <c r="A13">
        <v>2</v>
      </c>
      <c r="B13">
        <v>1</v>
      </c>
      <c r="C13">
        <f>IF(B13&lt;=9,0,
IF(B13=10,1,2))</f>
        <v>0</v>
      </c>
      <c r="D13">
        <f ca="1">RAND()</f>
        <v>0.44235555590809272</v>
      </c>
      <c r="E13">
        <f ca="1">RAND()</f>
        <v>0.12988676407654909</v>
      </c>
      <c r="F13">
        <f ca="1">RAND()</f>
        <v>8.8143800680468343E-2</v>
      </c>
      <c r="G13">
        <f ca="1">RAND()</f>
        <v>0.7349029793402504</v>
      </c>
      <c r="H13">
        <f ca="1">RAND()</f>
        <v>0.19483891411798926</v>
      </c>
      <c r="I13">
        <f ca="1">RAND()</f>
        <v>0.59006615425848918</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Equip1002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800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0.1</v>
      </c>
      <c r="BN13">
        <f ca="1">IF(VLOOKUP($BV13,[1]EquipTable!$1:$1048576,MATCH("업데이트순번",[1]EquipTable!$1:$1,0),0)&lt;=$BP$1,1,0)
*IF(MID(BV13,7,1)="4",0.1,1)
*IF(AND(MID(BV13,7,1)&lt;&gt;"4",OR(MID(BV13,6,1)="6",MID(BV13,6,1)="7")),3,1)</f>
        <v>0.1</v>
      </c>
      <c r="BO13">
        <f ca="1">IF(VLOOKUP($BV13,[1]EquipTable!$1:$1048576,MATCH("업데이트순번",[1]EquipTable!$1:$1,0),0)&lt;=$BP$1,1,0)
*IF(MID(BV13,7,1)="4",0.1,1)
*IF(AND(MID(BV13,7,1)&lt;&gt;"4",MID(BV13,6,1)="8"),4,1)</f>
        <v>0.1</v>
      </c>
      <c r="BP13">
        <f t="shared" ca="1" si="5"/>
        <v>1.3495276653171392E-3</v>
      </c>
      <c r="BQ13">
        <f t="shared" ca="1" si="6"/>
        <v>9.4250706880301622E-4</v>
      </c>
      <c r="BR13">
        <f t="shared" ca="1" si="7"/>
        <v>1.0193679918450561E-3</v>
      </c>
      <c r="BS13">
        <f t="shared" ca="1" si="8"/>
        <v>0.11201079622132254</v>
      </c>
      <c r="BT13">
        <f t="shared" ca="1" si="11"/>
        <v>7.8228086710650332E-2</v>
      </c>
      <c r="BU13">
        <f t="shared" ca="1" si="12"/>
        <v>8.4607543323139661E-2</v>
      </c>
      <c r="BV13" t="str">
        <f ca="1">OFFSET([1]EquipTable!$A$1,ROW()-1,0)</f>
        <v>Equip0404</v>
      </c>
      <c r="BX13">
        <f ca="1">IF(VLOOKUP($CA13,[2]ActorTable!$1:$1048576,MATCH("업데이트순번",[2]ActorTable!$1:$1,0),0)&lt;=$BY$1,1,0)
*IF(MID(CA13,7,1)="2",0.1,1)</f>
        <v>0</v>
      </c>
      <c r="BY13">
        <f t="shared" ca="1" si="9"/>
        <v>0</v>
      </c>
      <c r="BZ13">
        <f t="shared" ca="1" si="10"/>
        <v>0.35546875</v>
      </c>
      <c r="CA13" t="str">
        <f ca="1">OFFSET([2]ActorTable!$A$1,ROW()-1,0)</f>
        <v>Actor3212</v>
      </c>
      <c r="CB13" t="str">
        <f ca="1">VLOOKUP($CA13,[2]ActorTable!$1:$1048576,MATCH("이름참고",[2]ActorTable!$1:$1,0),0)</f>
        <v>메릴</v>
      </c>
    </row>
    <row r="14" spans="1:82">
      <c r="A14">
        <v>2</v>
      </c>
      <c r="B14">
        <v>2</v>
      </c>
      <c r="C14">
        <f>IF(B14&lt;=9,0,
IF(B14=10,1,2))</f>
        <v>0</v>
      </c>
      <c r="D14">
        <f ca="1">RAND()</f>
        <v>0.11987544783564763</v>
      </c>
      <c r="E14">
        <f ca="1">RAND()</f>
        <v>0.80096270839381734</v>
      </c>
      <c r="F14">
        <f ca="1">RAND()</f>
        <v>0.85918546119535022</v>
      </c>
      <c r="G14">
        <f ca="1">RAND()</f>
        <v>0.90832077691298663</v>
      </c>
      <c r="H14">
        <f ca="1">RAND()</f>
        <v>0.54413280498255701</v>
      </c>
      <c r="I14">
        <f ca="1">RAND()</f>
        <v>0.30538435470827396</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80096</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3600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405</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61</v>
      </c>
      <c r="AU14">
        <f t="shared" si="1"/>
        <v>57</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0.11336032388663968</v>
      </c>
      <c r="BT14">
        <f t="shared" ca="1" si="11"/>
        <v>7.9170593779453347E-2</v>
      </c>
      <c r="BU14">
        <f t="shared" ca="1" si="12"/>
        <v>8.5626911314984719E-2</v>
      </c>
      <c r="BV14" t="str">
        <f ca="1">OFFSET([1]EquipTable!$A$1,ROW()-1,0)</f>
        <v>Equip0405</v>
      </c>
      <c r="BX14">
        <f ca="1">IF(VLOOKUP($CA14,[2]ActorTable!$1:$1048576,MATCH("업데이트순번",[2]ActorTable!$1:$1,0),0)&lt;=$BY$1,1,0)
*IF(MID(CA14,7,1)="2",0.1,1)</f>
        <v>1</v>
      </c>
      <c r="BY14">
        <f t="shared" ca="1" si="9"/>
        <v>3.90625E-2</v>
      </c>
      <c r="BZ14">
        <f t="shared" ca="1" si="10"/>
        <v>0.35546875</v>
      </c>
      <c r="CA14" t="str">
        <f ca="1">OFFSET([2]ActorTable!$A$1,ROW()-1,0)</f>
        <v>Actor0113</v>
      </c>
      <c r="CB14" t="str">
        <f ca="1">VLOOKUP($CA14,[2]ActorTable!$1:$1048576,MATCH("이름참고",[2]ActorTable!$1:$1,0),0)</f>
        <v>케이저</v>
      </c>
    </row>
    <row r="15" spans="1:82">
      <c r="A15">
        <v>2</v>
      </c>
      <c r="B15">
        <v>3</v>
      </c>
      <c r="C15">
        <f>IF(B15&lt;=9,0,
IF(B15=10,1,2))</f>
        <v>0</v>
      </c>
      <c r="D15">
        <f ca="1">RAND()</f>
        <v>0.82684970777784272</v>
      </c>
      <c r="E15">
        <f ca="1">RAND()</f>
        <v>0.48707416453911656</v>
      </c>
      <c r="F15">
        <f ca="1">RAND()</f>
        <v>0.64106496853482586</v>
      </c>
      <c r="G15">
        <f ca="1">RAND()</f>
        <v>0.25409254690545513</v>
      </c>
      <c r="H15">
        <f ca="1">RAND()</f>
        <v>0.34626244707755871</v>
      </c>
      <c r="I15">
        <f ca="1">RAND()</f>
        <v>0.88616186337304015</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48707</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8</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2400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48</v>
      </c>
      <c r="AU15">
        <f t="shared" si="1"/>
        <v>38</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1.3495276653171391E-2</v>
      </c>
      <c r="BQ15">
        <f t="shared" ca="1" si="6"/>
        <v>9.4250706880301613E-3</v>
      </c>
      <c r="BR15">
        <f t="shared" ca="1" si="7"/>
        <v>1.0193679918450561E-2</v>
      </c>
      <c r="BS15">
        <f t="shared" ca="1" si="8"/>
        <v>0.11336032388663968</v>
      </c>
      <c r="BT15">
        <f t="shared" ca="1" si="11"/>
        <v>7.9170593779453347E-2</v>
      </c>
      <c r="BU15">
        <f t="shared" ca="1" si="12"/>
        <v>8.5626911314984719E-2</v>
      </c>
      <c r="BV15" t="str">
        <f ca="1">OFFSET([1]EquipTable!$A$1,ROW()-1,0)</f>
        <v>Equip1001</v>
      </c>
      <c r="BX15">
        <f ca="1">IF(VLOOKUP($CA15,[2]ActorTable!$1:$1048576,MATCH("업데이트순번",[2]ActorTable!$1:$1,0),0)&lt;=$BY$1,1,0)
*IF(MID(CA15,7,1)="2",0.1,1)</f>
        <v>1</v>
      </c>
      <c r="BY15">
        <f t="shared" ca="1" si="9"/>
        <v>3.90625E-2</v>
      </c>
      <c r="BZ15">
        <f t="shared" ca="1" si="10"/>
        <v>0.39453125</v>
      </c>
      <c r="CA15" t="str">
        <f ca="1">OFFSET([2]ActorTable!$A$1,ROW()-1,0)</f>
        <v>Actor3114</v>
      </c>
      <c r="CB15" t="str">
        <f ca="1">VLOOKUP($CA15,[2]ActorTable!$1:$1048576,MATCH("이름참고",[2]ActorTable!$1:$1,0),0)</f>
        <v>슬로니카</v>
      </c>
    </row>
    <row r="16" spans="1:82">
      <c r="A16">
        <v>2</v>
      </c>
      <c r="B16">
        <v>4</v>
      </c>
      <c r="C16">
        <f>IF(B16&lt;=9,0,
IF(B16=10,1,2))</f>
        <v>0</v>
      </c>
      <c r="D16">
        <f ca="1">RAND()</f>
        <v>0.83216643706313498</v>
      </c>
      <c r="E16">
        <f ca="1">RAND()</f>
        <v>0.89432612881884077</v>
      </c>
      <c r="F16">
        <f ca="1">RAND()</f>
        <v>0.79302446139666039</v>
      </c>
      <c r="G16">
        <f ca="1">RAND()</f>
        <v>0.45455514280932963</v>
      </c>
      <c r="H16">
        <f ca="1">RAND()</f>
        <v>0.19953690229526877</v>
      </c>
      <c r="I16">
        <f ca="1">RAND()</f>
        <v>0.10672278465427454</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89432</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471</v>
      </c>
      <c r="AD16">
        <v>1</v>
      </c>
      <c r="AE16" t="s">
        <v>125</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태양과 달과 별</v>
      </c>
      <c r="AL16">
        <v>1</v>
      </c>
      <c r="AM16" t="str">
        <f ca="1">IF(ROW()=2,AN16,OFFSET(AM16,-1,0)&amp;IF(LEN(AN16)=0,"",","&amp;AN16))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{"dy":2,"sl":4,"tp":"fe","vl":"Equip3302","cn":1,"pt":"GO","pr":7600}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1.3495276653171391E-2</v>
      </c>
      <c r="BQ16">
        <f t="shared" ca="1" si="6"/>
        <v>9.4250706880301613E-3</v>
      </c>
      <c r="BR16">
        <f t="shared" ca="1" si="7"/>
        <v>1.0193679918450561E-2</v>
      </c>
      <c r="BS16">
        <f t="shared" ca="1" si="8"/>
        <v>0.12685560053981107</v>
      </c>
      <c r="BT16">
        <f t="shared" ca="1" si="11"/>
        <v>8.8595664467483515E-2</v>
      </c>
      <c r="BU16">
        <f t="shared" ca="1" si="12"/>
        <v>9.5820591233435282E-2</v>
      </c>
      <c r="BV16" t="str">
        <f ca="1">OFFSET([1]EquipTable!$A$1,ROW()-1,0)</f>
        <v>Equip1002</v>
      </c>
      <c r="BX16">
        <f ca="1">IF(VLOOKUP($CA16,[2]ActorTable!$1:$1048576,MATCH("업데이트순번",[2]ActorTable!$1:$1,0),0)&lt;=$BY$1,1,0)
*IF(MID(CA16,7,1)="2",0.1,1)</f>
        <v>1</v>
      </c>
      <c r="BY16">
        <f t="shared" ca="1" si="9"/>
        <v>3.90625E-2</v>
      </c>
      <c r="BZ16">
        <f t="shared" ca="1" si="10"/>
        <v>0.43359375</v>
      </c>
      <c r="CA16" t="str">
        <f ca="1">OFFSET([2]ActorTable!$A$1,ROW()-1,0)</f>
        <v>Actor2015</v>
      </c>
      <c r="CB16" t="str">
        <f ca="1">VLOOKUP($CA16,[2]ActorTable!$1:$1048576,MATCH("이름참고",[2]ActorTable!$1:$1,0),0)</f>
        <v>솔</v>
      </c>
    </row>
    <row r="17" spans="1:80">
      <c r="A17">
        <v>2</v>
      </c>
      <c r="B17">
        <v>5</v>
      </c>
      <c r="C17">
        <f>IF(B17&lt;=9,0,
IF(B17=10,1,2))</f>
        <v>0</v>
      </c>
      <c r="D17">
        <f ca="1">RAND()</f>
        <v>0.3258816728520062</v>
      </c>
      <c r="E17">
        <f ca="1">RAND()</f>
        <v>7.6124891106867043E-2</v>
      </c>
      <c r="F17">
        <f ca="1">RAND()</f>
        <v>0.75735161339569257</v>
      </c>
      <c r="G17">
        <f ca="1">RAND()</f>
        <v>0.93079184614048094</v>
      </c>
      <c r="H17">
        <f ca="1">RAND()</f>
        <v>0.26271132254786334</v>
      </c>
      <c r="I17">
        <f ca="1">RAND()</f>
        <v>0.27312291616027995</v>
      </c>
      <c r="M17" t="str">
        <f ca="1">IF(LEN(J17)&lt;&gt;0,J17,VLOOKUP(D17+$B17,$BJ:$BK,MATCH($BK$1,$BJ$1:$BK$1,0),1))</f>
        <v>지정 장비</v>
      </c>
      <c r="N17" t="str">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Equip0202</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2800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13.333333333333334</v>
      </c>
      <c r="AU17">
        <f>(COUNTIFS(B:B,$AQ$18,AC:AC,"Equip????")-AU19-AU20-AU21)/6</f>
        <v>16.833333333333332</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1.3495276653171391E-2</v>
      </c>
      <c r="BQ17">
        <f t="shared" ca="1" si="6"/>
        <v>9.4250706880301613E-3</v>
      </c>
      <c r="BR17">
        <f t="shared" ca="1" si="7"/>
        <v>1.0193679918450561E-2</v>
      </c>
      <c r="BS17">
        <f t="shared" ca="1" si="8"/>
        <v>0.14035087719298245</v>
      </c>
      <c r="BT17">
        <f t="shared" ca="1" si="11"/>
        <v>9.8020735155513683E-2</v>
      </c>
      <c r="BU17">
        <f t="shared" ca="1" si="12"/>
        <v>0.10601427115188584</v>
      </c>
      <c r="BV17" t="str">
        <f ca="1">OFFSET([1]EquipTable!$A$1,ROW()-1,0)</f>
        <v>Equip1101</v>
      </c>
      <c r="BX17">
        <f ca="1">IF(VLOOKUP($CA17,[2]ActorTable!$1:$1048576,MATCH("업데이트순번",[2]ActorTable!$1:$1,0),0)&lt;=$BY$1,1,0)
*IF(MID(CA17,7,1)="2",0.1,1)</f>
        <v>0.1</v>
      </c>
      <c r="BY17">
        <f t="shared" ca="1" si="9"/>
        <v>3.90625E-3</v>
      </c>
      <c r="BZ17">
        <f t="shared" ca="1" si="10"/>
        <v>0.47265625</v>
      </c>
      <c r="CA17" t="str">
        <f ca="1">OFFSET([2]ActorTable!$A$1,ROW()-1,0)</f>
        <v>Actor1216</v>
      </c>
      <c r="CB17" t="str">
        <f ca="1">VLOOKUP($CA17,[2]ActorTable!$1:$1048576,MATCH("이름참고",[2]ActorTable!$1:$1,0),0)</f>
        <v>프로토27</v>
      </c>
    </row>
    <row r="18" spans="1:80">
      <c r="A18">
        <v>2</v>
      </c>
      <c r="B18">
        <v>6</v>
      </c>
      <c r="C18">
        <f>IF(B18&lt;=9,0,
IF(B18=10,1,2))</f>
        <v>0</v>
      </c>
      <c r="D18">
        <f ca="1">RAND()</f>
        <v>0.96342489576934576</v>
      </c>
      <c r="E18">
        <f ca="1">RAND()</f>
        <v>0.22126053781439137</v>
      </c>
      <c r="F18">
        <f ca="1">RAND()</f>
        <v>0.86282303175570862</v>
      </c>
      <c r="G18">
        <f ca="1">RAND()</f>
        <v>0.82384475426617099</v>
      </c>
      <c r="H18">
        <f ca="1">RAND()</f>
        <v>0.71817862844180602</v>
      </c>
      <c r="I18">
        <f ca="1">RAND()</f>
        <v>0.42917794203825244</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Equip2301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7400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202</v>
      </c>
      <c r="W18">
        <v>1</v>
      </c>
      <c r="X18" t="s">
        <v>125</v>
      </c>
      <c r="Z18">
        <v>9500</v>
      </c>
      <c r="AA18" t="str">
        <f ca="1">IF(ISBLANK(AB18),"",
VLOOKUP(AB18,OFFSET(INDIRECT("$A:$B"),0,MATCH(AB$1&amp;"_Verify",INDIRECT("$1:$1"),0)-1),2,0)
)</f>
        <v>fe</v>
      </c>
      <c r="AB18" t="s">
        <v>82</v>
      </c>
      <c r="AC18" t="s">
        <v>472</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80</v>
      </c>
      <c r="AU18">
        <f>COUNTIFS(B:B,$AQ$18,AC:AC,"Equip????")-AU19-AU20-AU21</f>
        <v>101</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1.3495276653171391E-2</v>
      </c>
      <c r="BQ18">
        <f t="shared" ca="1" si="6"/>
        <v>9.4250706880301613E-3</v>
      </c>
      <c r="BR18">
        <f t="shared" ca="1" si="7"/>
        <v>1.0193679918450561E-2</v>
      </c>
      <c r="BS18">
        <f t="shared" ca="1" si="8"/>
        <v>0.15384615384615383</v>
      </c>
      <c r="BT18">
        <f t="shared" ca="1" si="11"/>
        <v>0.10744580584354385</v>
      </c>
      <c r="BU18">
        <f t="shared" ca="1" si="12"/>
        <v>0.11620795107033641</v>
      </c>
      <c r="BV18" t="str">
        <f ca="1">OFFSET([1]EquipTable!$A$1,ROW()-1,0)</f>
        <v>Equip1102</v>
      </c>
      <c r="BX18">
        <f ca="1">IF(VLOOKUP($CA18,[2]ActorTable!$1:$1048576,MATCH("업데이트순번",[2]ActorTable!$1:$1,0),0)&lt;=$BY$1,1,0)
*IF(MID(CA18,7,1)="2",0.1,1)</f>
        <v>1</v>
      </c>
      <c r="BY18">
        <f t="shared" ca="1" si="9"/>
        <v>3.90625E-2</v>
      </c>
      <c r="BZ18">
        <f t="shared" ca="1" si="10"/>
        <v>0.4765625</v>
      </c>
      <c r="CA18" t="str">
        <f ca="1">OFFSET([2]ActorTable!$A$1,ROW()-1,0)</f>
        <v>Actor3117</v>
      </c>
      <c r="CB18" t="str">
        <f ca="1">VLOOKUP($CA18,[2]ActorTable!$1:$1048576,MATCH("이름참고",[2]ActorTable!$1:$1,0),0)</f>
        <v>카츄진</v>
      </c>
    </row>
    <row r="19" spans="1:80">
      <c r="A19">
        <v>2</v>
      </c>
      <c r="B19">
        <v>7</v>
      </c>
      <c r="C19">
        <f>IF(B19&lt;=9,0,
IF(B19=10,1,2))</f>
        <v>0</v>
      </c>
      <c r="D19">
        <f ca="1">RAND()</f>
        <v>0.62371001324853936</v>
      </c>
      <c r="E19">
        <f ca="1">RAND()</f>
        <v>8.2499808938781283E-2</v>
      </c>
      <c r="F19">
        <f ca="1">RAND()</f>
        <v>0.14650595022508672</v>
      </c>
      <c r="G19">
        <f ca="1">RAND()</f>
        <v>0.65846860861938183</v>
      </c>
      <c r="H19">
        <f ca="1">RAND()</f>
        <v>0.58074300867567064</v>
      </c>
      <c r="I19">
        <f ca="1">RAND()</f>
        <v>0.97916316013301385</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Equip0401</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28</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21</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전설</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18</v>
      </c>
      <c r="AU19">
        <f>COUNTIFS(B:B,$AQ$18,AC:AC,"Equip6???")</f>
        <v>19</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1.3495276653171391E-2</v>
      </c>
      <c r="BQ19">
        <f t="shared" ca="1" si="6"/>
        <v>9.4250706880301613E-3</v>
      </c>
      <c r="BR19">
        <f t="shared" ca="1" si="7"/>
        <v>1.0193679918450561E-2</v>
      </c>
      <c r="BS19">
        <f t="shared" ca="1" si="8"/>
        <v>0.16734143049932521</v>
      </c>
      <c r="BT19">
        <f t="shared" ca="1" si="11"/>
        <v>0.11687087653157402</v>
      </c>
      <c r="BU19">
        <f t="shared" ca="1" si="12"/>
        <v>0.12640163098878696</v>
      </c>
      <c r="BV19" t="str">
        <f ca="1">OFFSET([1]EquipTable!$A$1,ROW()-1,0)</f>
        <v>Equip1201</v>
      </c>
      <c r="BX19">
        <f ca="1">IF(VLOOKUP($CA19,[2]ActorTable!$1:$1048576,MATCH("업데이트순번",[2]ActorTable!$1:$1,0),0)&lt;=$BY$1,1,0)
*IF(MID(CA19,7,1)="2",0.1,1)</f>
        <v>0.1</v>
      </c>
      <c r="BY19">
        <f t="shared" ca="1" si="9"/>
        <v>3.90625E-3</v>
      </c>
      <c r="BZ19">
        <f t="shared" ca="1" si="10"/>
        <v>0.515625</v>
      </c>
      <c r="CA19" t="str">
        <f ca="1">OFFSET([2]ActorTable!$A$1,ROW()-1,0)</f>
        <v>Actor1218</v>
      </c>
      <c r="CB19" t="str">
        <f ca="1">VLOOKUP($CA19,[2]ActorTable!$1:$1048576,MATCH("이름참고",[2]ActorTable!$1:$1,0),0)</f>
        <v>메디아</v>
      </c>
    </row>
    <row r="20" spans="1:80">
      <c r="A20">
        <v>2</v>
      </c>
      <c r="B20">
        <v>8</v>
      </c>
      <c r="C20">
        <f>IF(B20&lt;=9,0,
IF(B20=10,1,2))</f>
        <v>0</v>
      </c>
      <c r="D20">
        <f ca="1">RAND()</f>
        <v>0.37805126369150011</v>
      </c>
      <c r="E20">
        <f ca="1">RAND()</f>
        <v>0.21444142033681579</v>
      </c>
      <c r="F20">
        <f ca="1">RAND()</f>
        <v>0.67681732394914362</v>
      </c>
      <c r="G20">
        <f ca="1">RAND()</f>
        <v>0.6846091459805469</v>
      </c>
      <c r="H20">
        <f ca="1">RAND()</f>
        <v>0.33584245720573702</v>
      </c>
      <c r="I20">
        <f ca="1">RAND()</f>
        <v>0.16288689483662222</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fl2</v>
      </c>
      <c r="AB20" t="s">
        <v>88</v>
      </c>
      <c r="AC20" t="s">
        <v>469</v>
      </c>
      <c r="AD20">
        <v>1</v>
      </c>
      <c r="AE20" t="s">
        <v>129</v>
      </c>
      <c r="AF20">
        <v>70</v>
      </c>
      <c r="AG20">
        <v>39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롤라</v>
      </c>
      <c r="AL20">
        <v>1</v>
      </c>
      <c r="AM20" t="str">
        <f ca="1">IF(ROW()=2,AN20,OFFSET(AM20,-1,0)&amp;IF(LEN(AN20)=0,"",","&amp;AN20))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v>
      </c>
      <c r="AN20" t="str">
        <f ca="1">IF(AL20&lt;&gt;1,"",
"{"""&amp;A$1&amp;""":"&amp;A20
&amp;","""&amp;B$1&amp;""":"&amp;B20
&amp;IF(LEN(AA20)=0,"",","""&amp;AA$1&amp;""":"""&amp;AA20&amp;"""")
&amp;IF(LEN(AC20)=0,"",","""&amp;AC$1&amp;""":"""&amp;AC20&amp;"""")
&amp;IF(LEN(AD20)=0,"",","""&amp;AD$1&amp;""":"&amp;AD20)
&amp;IF(LEN(AE20)=0,"",","""&amp;AE$1&amp;""":"""&amp;AE20&amp;"""")
&amp;IF(LEN(AF20)=0,"",","""&amp;AF$1&amp;""":"&amp;AF20)
&amp;IF(LEN(AG20)=0,"",","""&amp;AG$1&amp;""":"&amp;AG20)&amp;"}")</f>
        <v>{"dy":2,"sl":8,"tp":"fl2","vl":"Actor3019","cn":1,"pt":"DI","pp":70,"pr":39}</v>
      </c>
      <c r="AS20" t="s">
        <v>268</v>
      </c>
      <c r="AT20">
        <f ca="1">COUNTIFS(B:B,$AQ$18,N:N,"Equip7???")</f>
        <v>24</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1.3495276653171391E-2</v>
      </c>
      <c r="BQ20">
        <f t="shared" ca="1" si="6"/>
        <v>9.4250706880301613E-3</v>
      </c>
      <c r="BR20">
        <f t="shared" ca="1" si="7"/>
        <v>1.0193679918450561E-2</v>
      </c>
      <c r="BS20">
        <f t="shared" ca="1" si="8"/>
        <v>0.18083670715249658</v>
      </c>
      <c r="BT20">
        <f t="shared" ca="1" si="11"/>
        <v>0.12629594721960419</v>
      </c>
      <c r="BU20">
        <f t="shared" ca="1" si="12"/>
        <v>0.1365953109072375</v>
      </c>
      <c r="BV20" t="str">
        <f ca="1">OFFSET([1]EquipTable!$A$1,ROW()-1,0)</f>
        <v>Equip1202</v>
      </c>
      <c r="BX20">
        <f ca="1">IF(VLOOKUP($CA20,[2]ActorTable!$1:$1048576,MATCH("업데이트순번",[2]ActorTable!$1:$1,0),0)&lt;=$BY$1,1,0)
*IF(MID(CA20,7,1)="2",0.1,1)</f>
        <v>1</v>
      </c>
      <c r="BY20">
        <f t="shared" ca="1" si="9"/>
        <v>3.90625E-2</v>
      </c>
      <c r="BZ20">
        <f t="shared" ca="1" si="10"/>
        <v>0.51953125</v>
      </c>
      <c r="CA20" t="str">
        <f ca="1">OFFSET([2]ActorTable!$A$1,ROW()-1,0)</f>
        <v>Actor3019</v>
      </c>
      <c r="CB20" t="str">
        <f ca="1">VLOOKUP($CA20,[2]ActorTable!$1:$1048576,MATCH("이름참고",[2]ActorTable!$1:$1,0),0)</f>
        <v>롤라</v>
      </c>
    </row>
    <row r="21" spans="1:80">
      <c r="A21">
        <v>2</v>
      </c>
      <c r="B21">
        <v>9</v>
      </c>
      <c r="C21">
        <f>IF(B21&lt;=9,0,
IF(B21=10,1,2))</f>
        <v>0</v>
      </c>
      <c r="D21">
        <f ca="1">RAND()</f>
        <v>1.7950841088176683E-2</v>
      </c>
      <c r="E21">
        <f ca="1">RAND()</f>
        <v>0.42307452273627932</v>
      </c>
      <c r="F21">
        <f ca="1">RAND()</f>
        <v>0.83793981884503455</v>
      </c>
      <c r="G21">
        <f ca="1">RAND()</f>
        <v>0.5782936993054929</v>
      </c>
      <c r="H21">
        <f ca="1">RAND()</f>
        <v>0.89106671675975369</v>
      </c>
      <c r="I21">
        <f ca="1">RAND()</f>
        <v>0.68194954177020428</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fl3</v>
      </c>
      <c r="AB21" t="s">
        <v>89</v>
      </c>
      <c r="AC21" t="s">
        <v>469</v>
      </c>
      <c r="AD21">
        <v>1</v>
      </c>
      <c r="AE21" t="s">
        <v>129</v>
      </c>
      <c r="AF21">
        <v>70</v>
      </c>
      <c r="AG21">
        <v>39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롤라</v>
      </c>
      <c r="AL21">
        <v>1</v>
      </c>
      <c r="AM21" t="str">
        <f ca="1">IF(ROW()=2,AN21,OFFSET(AM21,-1,0)&amp;IF(LEN(AN21)=0,"",","&amp;AN21))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v>
      </c>
      <c r="AN21" t="str">
        <f ca="1">IF(AL21&lt;&gt;1,"",
"{"""&amp;A$1&amp;""":"&amp;A21
&amp;","""&amp;B$1&amp;""":"&amp;B21
&amp;IF(LEN(AA21)=0,"",","""&amp;AA$1&amp;""":"""&amp;AA21&amp;"""")
&amp;IF(LEN(AC21)=0,"",","""&amp;AC$1&amp;""":"""&amp;AC21&amp;"""")
&amp;IF(LEN(AD21)=0,"",","""&amp;AD$1&amp;""":"&amp;AD21)
&amp;IF(LEN(AE21)=0,"",","""&amp;AE$1&amp;""":"""&amp;AE21&amp;"""")
&amp;IF(LEN(AF21)=0,"",","""&amp;AF$1&amp;""":"&amp;AF21)
&amp;IF(LEN(AG21)=0,"",","""&amp;AG$1&amp;""":"&amp;AG21)&amp;"}")</f>
        <v>{"dy":2,"sl":9,"tp":"fl3","vl":"Actor3019","cn":1,"pt":"DI","pp":70,"pr":39}</v>
      </c>
      <c r="AS21" t="s">
        <v>265</v>
      </c>
      <c r="AT21">
        <f ca="1">COUNTIFS(B:B,$AQ$18,N:N,"Equip8???")</f>
        <v>15</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1.3495276653171391E-2</v>
      </c>
      <c r="BQ21">
        <f t="shared" ca="1" si="6"/>
        <v>9.4250706880301613E-3</v>
      </c>
      <c r="BR21">
        <f t="shared" ca="1" si="7"/>
        <v>1.0193679918450561E-2</v>
      </c>
      <c r="BS21">
        <f t="shared" ca="1" si="8"/>
        <v>0.19433198380566796</v>
      </c>
      <c r="BT21">
        <f t="shared" ca="1" si="11"/>
        <v>0.13572101790763436</v>
      </c>
      <c r="BU21">
        <f t="shared" ca="1" si="12"/>
        <v>0.14678899082568805</v>
      </c>
      <c r="BV21" t="str">
        <f ca="1">OFFSET([1]EquipTable!$A$1,ROW()-1,0)</f>
        <v>Equip1301</v>
      </c>
      <c r="BX21">
        <f ca="1">IF(VLOOKUP($CA21,[2]ActorTable!$1:$1048576,MATCH("업데이트순번",[2]ActorTable!$1:$1,0),0)&lt;=$BY$1,1,0)
*IF(MID(CA21,7,1)="2",0.1,1)</f>
        <v>1</v>
      </c>
      <c r="BY21">
        <f t="shared" ca="1" si="9"/>
        <v>3.90625E-2</v>
      </c>
      <c r="BZ21">
        <f t="shared" ca="1" si="10"/>
        <v>0.55859375</v>
      </c>
      <c r="CA21" t="str">
        <f ca="1">OFFSET([2]ActorTable!$A$1,ROW()-1,0)</f>
        <v>Actor2120</v>
      </c>
      <c r="CB21" t="str">
        <f ca="1">VLOOKUP($CA21,[2]ActorTable!$1:$1048576,MATCH("이름참고",[2]ActorTable!$1:$1,0),0)</f>
        <v>미네락</v>
      </c>
    </row>
    <row r="22" spans="1:80">
      <c r="A22">
        <v>3</v>
      </c>
      <c r="B22">
        <v>0</v>
      </c>
      <c r="C22">
        <f>IF(B22&lt;=9,0,
IF(B22=10,1,2))</f>
        <v>0</v>
      </c>
      <c r="D22">
        <f ca="1">RAND()</f>
        <v>0.78588024040284199</v>
      </c>
      <c r="E22">
        <f ca="1">RAND()</f>
        <v>0.70987594379149566</v>
      </c>
      <c r="F22">
        <f ca="1">RAND()</f>
        <v>1.690715726881431E-2</v>
      </c>
      <c r="G22">
        <f ca="1">RAND()</f>
        <v>0.3768018792365817</v>
      </c>
      <c r="H22">
        <f ca="1">RAND()</f>
        <v>0.325388623560529</v>
      </c>
      <c r="I22">
        <f ca="1">RAND()</f>
        <v>0.50954512913537975</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Equip6102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3500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1.3495276653171391E-2</v>
      </c>
      <c r="BQ22">
        <f t="shared" ca="1" si="6"/>
        <v>9.4250706880301613E-3</v>
      </c>
      <c r="BR22">
        <f t="shared" ca="1" si="7"/>
        <v>1.0193679918450561E-2</v>
      </c>
      <c r="BS22">
        <f t="shared" ca="1" si="8"/>
        <v>0.20782726045883934</v>
      </c>
      <c r="BT22">
        <f t="shared" ca="1" si="11"/>
        <v>0.14514608859566452</v>
      </c>
      <c r="BU22">
        <f t="shared" ca="1" si="12"/>
        <v>0.1569826707441386</v>
      </c>
      <c r="BV22" t="str">
        <f ca="1">OFFSET([1]EquipTable!$A$1,ROW()-1,0)</f>
        <v>Equip1302</v>
      </c>
      <c r="BX22">
        <f ca="1">IF(VLOOKUP($CA22,[2]ActorTable!$1:$1048576,MATCH("업데이트순번",[2]ActorTable!$1:$1,0),0)&lt;=$BY$1,1,0)
*IF(MID(CA22,7,1)="2",0.1,1)</f>
        <v>1</v>
      </c>
      <c r="BY22">
        <f t="shared" ca="1" si="9"/>
        <v>3.90625E-2</v>
      </c>
      <c r="BZ22">
        <f t="shared" ca="1" si="10"/>
        <v>0.59765625</v>
      </c>
      <c r="CA22" t="str">
        <f ca="1">OFFSET([2]ActorTable!$A$1,ROW()-1,0)</f>
        <v>Actor3021</v>
      </c>
      <c r="CB22" t="str">
        <f ca="1">VLOOKUP($CA22,[2]ActorTable!$1:$1048576,MATCH("이름참고",[2]ActorTable!$1:$1,0),0)</f>
        <v>무테이</v>
      </c>
    </row>
    <row r="23" spans="1:80">
      <c r="A23">
        <v>3</v>
      </c>
      <c r="B23">
        <v>1</v>
      </c>
      <c r="C23">
        <f>IF(B23&lt;=9,0,
IF(B23=10,1,2))</f>
        <v>0</v>
      </c>
      <c r="D23">
        <f ca="1">RAND()</f>
        <v>0.24172306941865684</v>
      </c>
      <c r="E23">
        <f ca="1">RAND()</f>
        <v>0.50620444066999326</v>
      </c>
      <c r="F23">
        <f ca="1">RAND()</f>
        <v>0.56753064249418728</v>
      </c>
      <c r="G23">
        <f ca="1">RAND()</f>
        <v>0.3396882339749292</v>
      </c>
      <c r="H23">
        <f ca="1">RAND()</f>
        <v>6.2508840880245553E-2</v>
      </c>
      <c r="I23">
        <f ca="1">RAND()</f>
        <v>0.40631470404488812</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Equip4201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4</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258</v>
      </c>
      <c r="W23">
        <v>1</v>
      </c>
      <c r="X23" t="s">
        <v>125</v>
      </c>
      <c r="Z23">
        <v>1100</v>
      </c>
      <c r="AA23" t="str">
        <f ca="1">IF(ISBLANK(AB23),"",
VLOOKUP(AB23,OFFSET(INDIRECT("$A:$B"),0,MATCH(AB$1&amp;"_Verify",INDIRECT("$1:$1"),0)-1),2,0)
)</f>
        <v>fe</v>
      </c>
      <c r="AB23" t="s">
        <v>82</v>
      </c>
      <c r="AC23" t="s">
        <v>473</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1.3495276653171392E-3</v>
      </c>
      <c r="BQ23">
        <f t="shared" ca="1" si="6"/>
        <v>9.4250706880301622E-4</v>
      </c>
      <c r="BR23">
        <f t="shared" ca="1" si="7"/>
        <v>1.0193679918450561E-3</v>
      </c>
      <c r="BS23">
        <f t="shared" ca="1" si="8"/>
        <v>0.22132253711201072</v>
      </c>
      <c r="BT23">
        <f t="shared" ca="1" si="11"/>
        <v>0.15457115928369469</v>
      </c>
      <c r="BU23">
        <f t="shared" ca="1" si="12"/>
        <v>0.16717635066258915</v>
      </c>
      <c r="BV23" t="str">
        <f ca="1">OFFSET([1]EquipTable!$A$1,ROW()-1,0)</f>
        <v>Equip1401</v>
      </c>
      <c r="BX23">
        <f ca="1">IF(VLOOKUP($CA23,[2]ActorTable!$1:$1048576,MATCH("업데이트순번",[2]ActorTable!$1:$1,0),0)&lt;=$BY$1,1,0)
*IF(MID(CA23,7,1)="2",0.1,1)</f>
        <v>1</v>
      </c>
      <c r="BY23">
        <f t="shared" ca="1" si="9"/>
        <v>3.90625E-2</v>
      </c>
      <c r="BZ23">
        <f t="shared" ca="1" si="10"/>
        <v>0.63671875</v>
      </c>
      <c r="CA23" t="str">
        <f ca="1">OFFSET([2]ActorTable!$A$1,ROW()-1,0)</f>
        <v>Actor3022</v>
      </c>
      <c r="CB23" t="str">
        <f ca="1">VLOOKUP($CA23,[2]ActorTable!$1:$1048576,MATCH("이름참고",[2]ActorTable!$1:$1,0),0)</f>
        <v>딘즈</v>
      </c>
    </row>
    <row r="24" spans="1:80">
      <c r="A24">
        <v>3</v>
      </c>
      <c r="B24">
        <v>2</v>
      </c>
      <c r="C24">
        <f>IF(B24&lt;=9,0,
IF(B24=10,1,2))</f>
        <v>0</v>
      </c>
      <c r="D24">
        <f ca="1">RAND()</f>
        <v>0.1691339421528929</v>
      </c>
      <c r="E24">
        <f ca="1">RAND()</f>
        <v>0.45916265403201295</v>
      </c>
      <c r="F24">
        <f ca="1">RAND()</f>
        <v>0.2379977548247203</v>
      </c>
      <c r="G24">
        <f ca="1">RAND()</f>
        <v>0.2290598576032471</v>
      </c>
      <c r="H24">
        <f ca="1">RAND()</f>
        <v>0.46152496832709033</v>
      </c>
      <c r="I24">
        <f ca="1">RAND()</f>
        <v>0.28426925879767262</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45916</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8</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2400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474</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1.3495276653171392E-3</v>
      </c>
      <c r="BQ24">
        <f t="shared" ca="1" si="6"/>
        <v>9.4250706880301622E-4</v>
      </c>
      <c r="BR24">
        <f t="shared" ca="1" si="7"/>
        <v>1.0193679918450561E-3</v>
      </c>
      <c r="BS24">
        <f t="shared" ca="1" si="8"/>
        <v>0.22267206477732787</v>
      </c>
      <c r="BT24">
        <f t="shared" ca="1" si="11"/>
        <v>0.15551366635249772</v>
      </c>
      <c r="BU24">
        <f t="shared" ca="1" si="12"/>
        <v>0.1681957186544342</v>
      </c>
      <c r="BV24" t="str">
        <f ca="1">OFFSET([1]EquipTable!$A$1,ROW()-1,0)</f>
        <v>Equip1402</v>
      </c>
      <c r="BX24">
        <f ca="1">IF(VLOOKUP($CA24,[2]ActorTable!$1:$1048576,MATCH("업데이트순번",[2]ActorTable!$1:$1,0),0)&lt;=$BY$1,1,0)
*IF(MID(CA24,7,1)="2",0.1,1)</f>
        <v>0</v>
      </c>
      <c r="BY24">
        <f t="shared" ca="1" si="9"/>
        <v>0</v>
      </c>
      <c r="BZ24">
        <f t="shared" ca="1" si="10"/>
        <v>0.67578125</v>
      </c>
      <c r="CA24" t="str">
        <f ca="1">OFFSET([2]ActorTable!$A$1,ROW()-1,0)</f>
        <v>Actor9923</v>
      </c>
      <c r="CB24" t="str">
        <f ca="1">VLOOKUP($CA24,[2]ActorTable!$1:$1048576,MATCH("이름참고",[2]ActorTable!$1:$1,0),0)</f>
        <v>스트링없음</v>
      </c>
    </row>
    <row r="25" spans="1:80">
      <c r="A25">
        <v>3</v>
      </c>
      <c r="B25">
        <v>3</v>
      </c>
      <c r="C25">
        <f>IF(B25&lt;=9,0,
IF(B25=10,1,2))</f>
        <v>0</v>
      </c>
      <c r="D25">
        <f ca="1">RAND()</f>
        <v>0.83918283376726532</v>
      </c>
      <c r="E25">
        <f ca="1">RAND()</f>
        <v>0.84573221459303716</v>
      </c>
      <c r="F25">
        <f ca="1">RAND()</f>
        <v>0.71701475741785214</v>
      </c>
      <c r="G25">
        <f ca="1">RAND()</f>
        <v>0.63496982596505702</v>
      </c>
      <c r="H25">
        <f ca="1">RAND()</f>
        <v>0.6533330202551566</v>
      </c>
      <c r="I25">
        <f ca="1">RAND()</f>
        <v>0.4809460129980454</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84573</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408</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떠오르는 태양</v>
      </c>
      <c r="AL25">
        <v>1</v>
      </c>
      <c r="AM25" t="str">
        <f ca="1">IF(ROW()=2,AN25,OFFSET(AM25,-1,0)&amp;IF(LEN(AN25)=0,"",","&amp;AN25))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{"dy":3,"sl":3,"tp":"fe","vl":"Equip3002","cn":1,"pt":"GO","pr":800}</v>
      </c>
      <c r="AS25" t="s">
        <v>273</v>
      </c>
      <c r="AT25">
        <v>17.943061840120663</v>
      </c>
      <c r="BM25">
        <f ca="1">IF(VLOOKUP($BV25,[1]EquipTable!$1:$1048576,MATCH("업데이트순번",[1]EquipTable!$1:$1,0),0)&lt;=$BP$1,1,0)
*IF(MID(BV25,7,1)="4",0.1,1)</f>
        <v>0.1</v>
      </c>
      <c r="BN25">
        <f ca="1">IF(VLOOKUP($BV25,[1]EquipTable!$1:$1048576,MATCH("업데이트순번",[1]EquipTable!$1:$1,0),0)&lt;=$BP$1,1,0)
*IF(MID(BV25,7,1)="4",0.1,1)
*IF(AND(MID(BV25,7,1)&lt;&gt;"4",OR(MID(BV25,6,1)="6",MID(BV25,6,1)="7")),3,1)</f>
        <v>0.1</v>
      </c>
      <c r="BO25">
        <f ca="1">IF(VLOOKUP($BV25,[1]EquipTable!$1:$1048576,MATCH("업데이트순번",[1]EquipTable!$1:$1,0),0)&lt;=$BP$1,1,0)
*IF(MID(BV25,7,1)="4",0.1,1)
*IF(AND(MID(BV25,7,1)&lt;&gt;"4",MID(BV25,6,1)="8"),4,1)</f>
        <v>0.1</v>
      </c>
      <c r="BP25">
        <f t="shared" ca="1" si="5"/>
        <v>1.3495276653171392E-3</v>
      </c>
      <c r="BQ25">
        <f t="shared" ca="1" si="6"/>
        <v>9.4250706880301622E-4</v>
      </c>
      <c r="BR25">
        <f t="shared" ca="1" si="7"/>
        <v>1.0193679918450561E-3</v>
      </c>
      <c r="BS25">
        <f t="shared" ca="1" si="8"/>
        <v>0.22402159244264502</v>
      </c>
      <c r="BT25">
        <f t="shared" ca="1" si="11"/>
        <v>0.15645617342130075</v>
      </c>
      <c r="BU25">
        <f t="shared" ca="1" si="12"/>
        <v>0.16921508664627924</v>
      </c>
      <c r="BV25" t="str">
        <f ca="1">OFFSET([1]EquipTable!$A$1,ROW()-1,0)</f>
        <v>Equip1403</v>
      </c>
      <c r="BX25">
        <f ca="1">IF(VLOOKUP($CA25,[2]ActorTable!$1:$1048576,MATCH("업데이트순번",[2]ActorTable!$1:$1,0),0)&lt;=$BY$1,1,0)
*IF(MID(CA25,7,1)="2",0.1,1)</f>
        <v>1</v>
      </c>
      <c r="BY25">
        <f t="shared" ca="1" si="9"/>
        <v>3.90625E-2</v>
      </c>
      <c r="BZ25">
        <f t="shared" ca="1" si="10"/>
        <v>0.67578125</v>
      </c>
      <c r="CA25" t="str">
        <f ca="1">OFFSET([2]ActorTable!$A$1,ROW()-1,0)</f>
        <v>Actor0024</v>
      </c>
      <c r="CB25" t="str">
        <f ca="1">VLOOKUP($CA25,[2]ActorTable!$1:$1048576,MATCH("이름참고",[2]ActorTable!$1:$1,0),0)</f>
        <v>러센트</v>
      </c>
    </row>
    <row r="26" spans="1:80">
      <c r="A26">
        <v>3</v>
      </c>
      <c r="B26">
        <v>4</v>
      </c>
      <c r="C26">
        <f>IF(B26&lt;=9,0,
IF(B26=10,1,2))</f>
        <v>0</v>
      </c>
      <c r="D26">
        <f ca="1">RAND()</f>
        <v>0.65272736120046204</v>
      </c>
      <c r="E26">
        <f ca="1">RAND()</f>
        <v>0.12252948095451766</v>
      </c>
      <c r="F26">
        <f ca="1">RAND()</f>
        <v>0.39536192406364168</v>
      </c>
      <c r="G26">
        <f ca="1">RAND()</f>
        <v>0.5060703058155982</v>
      </c>
      <c r="H26">
        <f ca="1">RAND()</f>
        <v>0.33476876243488429</v>
      </c>
      <c r="I26">
        <f ca="1">RAND()</f>
        <v>0.75812970581998884</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12252</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0.22537112010796218</v>
      </c>
      <c r="BT26">
        <f t="shared" ca="1" si="11"/>
        <v>0.15739868049010378</v>
      </c>
      <c r="BU26">
        <f t="shared" ca="1" si="12"/>
        <v>0.17023445463812428</v>
      </c>
      <c r="BV26" t="str">
        <f ca="1">OFFSET([1]EquipTable!$A$1,ROW()-1,0)</f>
        <v>Equip1404</v>
      </c>
      <c r="BX26">
        <f ca="1">IF(VLOOKUP($CA26,[2]ActorTable!$1:$1048576,MATCH("업데이트순번",[2]ActorTable!$1:$1,0),0)&lt;=$BY$1,1,0)
*IF(MID(CA26,7,1)="2",0.1,1)</f>
        <v>1</v>
      </c>
      <c r="BY26">
        <f t="shared" ca="1" si="9"/>
        <v>3.90625E-2</v>
      </c>
      <c r="BZ26">
        <f t="shared" ca="1" si="10"/>
        <v>0.71484375</v>
      </c>
      <c r="CA26" t="str">
        <f ca="1">OFFSET([2]ActorTable!$A$1,ROW()-1,0)</f>
        <v>Actor0125</v>
      </c>
      <c r="CB26" t="str">
        <f ca="1">VLOOKUP($CA26,[2]ActorTable!$1:$1048576,MATCH("이름참고",[2]ActorTable!$1:$1,0),0)</f>
        <v>프리스</v>
      </c>
    </row>
    <row r="27" spans="1:80">
      <c r="A27">
        <v>3</v>
      </c>
      <c r="B27">
        <v>5</v>
      </c>
      <c r="C27">
        <f>IF(B27&lt;=9,0,
IF(B27=10,1,2))</f>
        <v>0</v>
      </c>
      <c r="D27">
        <f ca="1">RAND()</f>
        <v>0.76781318135514498</v>
      </c>
      <c r="E27">
        <f ca="1">RAND()</f>
        <v>0.86154319705122373</v>
      </c>
      <c r="F27">
        <f ca="1">RAND()</f>
        <v>6.5471703567432038E-2</v>
      </c>
      <c r="G27">
        <f ca="1">RAND()</f>
        <v>0.79564960946875529</v>
      </c>
      <c r="H27">
        <f ca="1">RAND()</f>
        <v>0.54065930747371294</v>
      </c>
      <c r="I27">
        <f ca="1">RAND()</f>
        <v>0.81930384735788264</v>
      </c>
      <c r="M27" t="str">
        <f ca="1">IF(LEN(J27)&lt;&gt;0,J27,VLOOKUP(D27+$B27,$BJ:$BK,MATCH($BK$1,$BJ$1:$BK$1,0),1))</f>
        <v>안 지정 캐릭터 PP 일반등급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86154</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13</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193</v>
      </c>
      <c r="W27">
        <v>1</v>
      </c>
      <c r="X27" t="s">
        <v>125</v>
      </c>
      <c r="Z27">
        <v>800</v>
      </c>
      <c r="AA27" t="str">
        <f ca="1">IF(ISBLANK(AB27),"",
VLOOKUP(AB27,OFFSET(INDIRECT("$A:$B"),0,MATCH(AB$1&amp;"_Verify",INDIRECT("$1:$1"),0)-1),2,0)
)</f>
        <v>fe</v>
      </c>
      <c r="AB27" t="s">
        <v>82</v>
      </c>
      <c r="AC27" t="s">
        <v>381</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0.22537112010796218</v>
      </c>
      <c r="BT27">
        <f t="shared" ca="1" si="11"/>
        <v>0.15739868049010378</v>
      </c>
      <c r="BU27">
        <f t="shared" ca="1" si="12"/>
        <v>0.17023445463812428</v>
      </c>
      <c r="BV27" t="str">
        <f ca="1">OFFSET([1]EquipTable!$A$1,ROW()-1,0)</f>
        <v>Equip1405</v>
      </c>
      <c r="BX27">
        <f ca="1">IF(VLOOKUP($CA27,[2]ActorTable!$1:$1048576,MATCH("업데이트순번",[2]ActorTable!$1:$1,0),0)&lt;=$BY$1,1,0)
*IF(MID(CA27,7,1)="2",0.1,1)</f>
        <v>0</v>
      </c>
      <c r="BY27">
        <f t="shared" ca="1" si="9"/>
        <v>0</v>
      </c>
      <c r="BZ27">
        <f t="shared" ca="1" si="10"/>
        <v>0.75390625</v>
      </c>
      <c r="CA27" t="str">
        <f ca="1">OFFSET([2]ActorTable!$A$1,ROW()-1,0)</f>
        <v>Actor1226</v>
      </c>
      <c r="CB27" t="str">
        <f ca="1">VLOOKUP($CA27,[2]ActorTable!$1:$1048576,MATCH("이름참고",[2]ActorTable!$1:$1,0),0)</f>
        <v>엘리미나</v>
      </c>
    </row>
    <row r="28" spans="1:80">
      <c r="A28">
        <v>3</v>
      </c>
      <c r="B28">
        <v>6</v>
      </c>
      <c r="C28">
        <f>IF(B28&lt;=9,0,
IF(B28=10,1,2))</f>
        <v>0</v>
      </c>
      <c r="D28">
        <f ca="1">RAND()</f>
        <v>0.52897361451232439</v>
      </c>
      <c r="E28">
        <f ca="1">RAND()</f>
        <v>0.8180850725117913</v>
      </c>
      <c r="F28">
        <f ca="1">RAND()</f>
        <v>0.41524882036846233</v>
      </c>
      <c r="G28">
        <f ca="1">RAND()</f>
        <v>0.65084929322028606</v>
      </c>
      <c r="H28">
        <f ca="1">RAND()</f>
        <v>0.22251439468806233</v>
      </c>
      <c r="I28">
        <f ca="1">RAND()</f>
        <v>0.51792645221052569</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Equip7201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9400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1.3495276653171391E-2</v>
      </c>
      <c r="BQ28">
        <f t="shared" ca="1" si="6"/>
        <v>9.4250706880301613E-3</v>
      </c>
      <c r="BR28">
        <f t="shared" ca="1" si="7"/>
        <v>1.0193679918450561E-2</v>
      </c>
      <c r="BS28">
        <f t="shared" ca="1" si="8"/>
        <v>0.22537112010796218</v>
      </c>
      <c r="BT28">
        <f t="shared" ca="1" si="11"/>
        <v>0.15739868049010378</v>
      </c>
      <c r="BU28">
        <f t="shared" ca="1" si="12"/>
        <v>0.17023445463812428</v>
      </c>
      <c r="BV28" t="str">
        <f ca="1">OFFSET([1]EquipTable!$A$1,ROW()-1,0)</f>
        <v>Equip2001</v>
      </c>
      <c r="BX28">
        <f ca="1">IF(VLOOKUP($CA28,[2]ActorTable!$1:$1048576,MATCH("업데이트순번",[2]ActorTable!$1:$1,0),0)&lt;=$BY$1,1,0)
*IF(MID(CA28,7,1)="2",0.1,1)</f>
        <v>0</v>
      </c>
      <c r="BY28">
        <f t="shared" ca="1" si="9"/>
        <v>0</v>
      </c>
      <c r="BZ28">
        <f t="shared" ca="1" si="10"/>
        <v>0.75390625</v>
      </c>
      <c r="CA28" t="str">
        <f ca="1">OFFSET([2]ActorTable!$A$1,ROW()-1,0)</f>
        <v>Actor9927</v>
      </c>
      <c r="CB28" t="str">
        <f ca="1">VLOOKUP($CA28,[2]ActorTable!$1:$1048576,MATCH("이름참고",[2]ActorTable!$1:$1,0),0)</f>
        <v>스트링없음</v>
      </c>
    </row>
    <row r="29" spans="1:80">
      <c r="A29">
        <v>3</v>
      </c>
      <c r="B29">
        <v>7</v>
      </c>
      <c r="C29">
        <f>IF(B29&lt;=9,0,
IF(B29=10,1,2))</f>
        <v>0</v>
      </c>
      <c r="D29">
        <f ca="1">RAND()</f>
        <v>0.14487778828770004</v>
      </c>
      <c r="E29">
        <f ca="1">RAND()</f>
        <v>0.54024697254442899</v>
      </c>
      <c r="F29">
        <f ca="1">RAND()</f>
        <v>0.27865564733336423</v>
      </c>
      <c r="G29">
        <f ca="1">RAND()</f>
        <v>0.30428436257869695</v>
      </c>
      <c r="H29">
        <f ca="1">RAND()</f>
        <v>0.71207488281041587</v>
      </c>
      <c r="I29">
        <f ca="1">RAND()</f>
        <v>0.98319550799269106</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Equip6102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3900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253</v>
      </c>
      <c r="W29">
        <v>1</v>
      </c>
      <c r="X29" t="s">
        <v>125</v>
      </c>
      <c r="Z29">
        <v>3200</v>
      </c>
      <c r="AA29" t="str">
        <f ca="1">IF(ISBLANK(AB29),"",
VLOOKUP(AB29,OFFSET(INDIRECT("$A:$B"),0,MATCH(AB$1&amp;"_Verify",INDIRECT("$1:$1"),0)-1),2,0)
)</f>
        <v>fe</v>
      </c>
      <c r="AB29" t="s">
        <v>82</v>
      </c>
      <c r="AC29" t="s">
        <v>475</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1.3495276653171391E-2</v>
      </c>
      <c r="BQ29">
        <f t="shared" ca="1" si="6"/>
        <v>9.4250706880301613E-3</v>
      </c>
      <c r="BR29">
        <f t="shared" ca="1" si="7"/>
        <v>1.0193679918450561E-2</v>
      </c>
      <c r="BS29">
        <f t="shared" ca="1" si="8"/>
        <v>0.23886639676113355</v>
      </c>
      <c r="BT29">
        <f t="shared" ca="1" si="11"/>
        <v>0.16682375117813394</v>
      </c>
      <c r="BU29">
        <f t="shared" ca="1" si="12"/>
        <v>0.18042813455657483</v>
      </c>
      <c r="BV29" t="str">
        <f ca="1">OFFSET([1]EquipTable!$A$1,ROW()-1,0)</f>
        <v>Equip2002</v>
      </c>
      <c r="BX29">
        <f ca="1">IF(VLOOKUP($CA29,[2]ActorTable!$1:$1048576,MATCH("업데이트순번",[2]ActorTable!$1:$1,0),0)&lt;=$BY$1,1,0)
*IF(MID(CA29,7,1)="2",0.1,1)</f>
        <v>1</v>
      </c>
      <c r="BY29">
        <f t="shared" ca="1" si="9"/>
        <v>3.90625E-2</v>
      </c>
      <c r="BZ29">
        <f t="shared" ca="1" si="10"/>
        <v>0.75390625</v>
      </c>
      <c r="CA29" t="str">
        <f ca="1">OFFSET([2]ActorTable!$A$1,ROW()-1,0)</f>
        <v>Actor2128</v>
      </c>
      <c r="CB29" t="str">
        <f ca="1">VLOOKUP($CA29,[2]ActorTable!$1:$1048576,MATCH("이름참고",[2]ActorTable!$1:$1,0),0)</f>
        <v>원더</v>
      </c>
    </row>
    <row r="30" spans="1:80">
      <c r="A30">
        <v>3</v>
      </c>
      <c r="B30">
        <v>8</v>
      </c>
      <c r="C30">
        <f>IF(B30&lt;=9,0,
IF(B30=10,1,2))</f>
        <v>0</v>
      </c>
      <c r="D30">
        <f ca="1">RAND()</f>
        <v>0.60534463056039667</v>
      </c>
      <c r="E30">
        <f ca="1">RAND()</f>
        <v>0.98099829510762404</v>
      </c>
      <c r="F30">
        <f ca="1">RAND()</f>
        <v>0.56193463151624667</v>
      </c>
      <c r="G30">
        <f ca="1">RAND()</f>
        <v>0.21261899503996573</v>
      </c>
      <c r="H30">
        <f ca="1">RAND()</f>
        <v>0.77887681473158576</v>
      </c>
      <c r="I30">
        <f ca="1">RAND()</f>
        <v>0.94459883431816172</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1.3495276653171391E-2</v>
      </c>
      <c r="BQ30">
        <f t="shared" ca="1" si="6"/>
        <v>9.4250706880301613E-3</v>
      </c>
      <c r="BR30">
        <f t="shared" ca="1" si="7"/>
        <v>1.0193679918450561E-2</v>
      </c>
      <c r="BS30">
        <f t="shared" ca="1" si="8"/>
        <v>0.25236167341430493</v>
      </c>
      <c r="BT30">
        <f t="shared" ca="1" si="11"/>
        <v>0.17624882186616411</v>
      </c>
      <c r="BU30">
        <f t="shared" ca="1" si="12"/>
        <v>0.19062181447502538</v>
      </c>
      <c r="BV30" t="str">
        <f ca="1">OFFSET([1]EquipTable!$A$1,ROW()-1,0)</f>
        <v>Equip2101</v>
      </c>
      <c r="BX30">
        <f ca="1">IF(VLOOKUP($CA30,[2]ActorTable!$1:$1048576,MATCH("업데이트순번",[2]ActorTable!$1:$1,0),0)&lt;=$BY$1,1,0)
*IF(MID(CA30,7,1)="2",0.1,1)</f>
        <v>1</v>
      </c>
      <c r="BY30">
        <f t="shared" ca="1" si="9"/>
        <v>3.90625E-2</v>
      </c>
      <c r="BZ30">
        <f t="shared" ca="1" si="10"/>
        <v>0.79296875</v>
      </c>
      <c r="CA30" t="str">
        <f ca="1">OFFSET([2]ActorTable!$A$1,ROW()-1,0)</f>
        <v>Actor1029</v>
      </c>
      <c r="CB30" t="str">
        <f ca="1">VLOOKUP($CA30,[2]ActorTable!$1:$1048576,MATCH("이름참고",[2]ActorTable!$1:$1,0),0)</f>
        <v>에이잭</v>
      </c>
    </row>
    <row r="31" spans="1:80">
      <c r="A31">
        <v>3</v>
      </c>
      <c r="B31">
        <v>9</v>
      </c>
      <c r="C31">
        <f>IF(B31&lt;=9,0,
IF(B31=10,1,2))</f>
        <v>0</v>
      </c>
      <c r="D31">
        <f ca="1">RAND()</f>
        <v>8.9223485531759739E-2</v>
      </c>
      <c r="E31">
        <f ca="1">RAND()</f>
        <v>0.88686586789330024</v>
      </c>
      <c r="F31">
        <f ca="1">RAND()</f>
        <v>0.25093278604661573</v>
      </c>
      <c r="G31">
        <f ca="1">RAND()</f>
        <v>0.28041743475661518</v>
      </c>
      <c r="H31">
        <f ca="1">RAND()</f>
        <v>0.73319678232278107</v>
      </c>
      <c r="I31">
        <f ca="1">RAND()</f>
        <v>0.75682565403352653</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1.3495276653171391E-2</v>
      </c>
      <c r="BQ31">
        <f t="shared" ca="1" si="6"/>
        <v>9.4250706880301613E-3</v>
      </c>
      <c r="BR31">
        <f t="shared" ca="1" si="7"/>
        <v>1.0193679918450561E-2</v>
      </c>
      <c r="BS31">
        <f t="shared" ca="1" si="8"/>
        <v>0.26585695006747634</v>
      </c>
      <c r="BT31">
        <f t="shared" ca="1" si="11"/>
        <v>0.18567389255419428</v>
      </c>
      <c r="BU31">
        <f t="shared" ca="1" si="12"/>
        <v>0.20081549439347593</v>
      </c>
      <c r="BV31" t="str">
        <f ca="1">OFFSET([1]EquipTable!$A$1,ROW()-1,0)</f>
        <v>Equip2102</v>
      </c>
      <c r="BX31">
        <f ca="1">IF(VLOOKUP($CA31,[2]ActorTable!$1:$1048576,MATCH("업데이트순번",[2]ActorTable!$1:$1,0),0)&lt;=$BY$1,1,0)
*IF(MID(CA31,7,1)="2",0.1,1)</f>
        <v>1</v>
      </c>
      <c r="BY31">
        <f t="shared" ca="1" si="9"/>
        <v>3.90625E-2</v>
      </c>
      <c r="BZ31">
        <f t="shared" ca="1" si="10"/>
        <v>0.83203125</v>
      </c>
      <c r="CA31" t="str">
        <f ca="1">OFFSET([2]ActorTable!$A$1,ROW()-1,0)</f>
        <v>Actor0030</v>
      </c>
      <c r="CB31" t="str">
        <f ca="1">VLOOKUP($CA31,[2]ActorTable!$1:$1048576,MATCH("이름참고",[2]ActorTable!$1:$1,0),0)</f>
        <v>도스로프</v>
      </c>
    </row>
    <row r="32" spans="1:80">
      <c r="A32">
        <v>4</v>
      </c>
      <c r="B32">
        <v>0</v>
      </c>
      <c r="C32">
        <f>IF(B32&lt;=9,0,
IF(B32=10,1,2))</f>
        <v>0</v>
      </c>
      <c r="D32">
        <f ca="1">RAND()</f>
        <v>0.42677813999752956</v>
      </c>
      <c r="E32">
        <f ca="1">RAND()</f>
        <v>0.94276154905942022</v>
      </c>
      <c r="F32">
        <f ca="1">RAND()</f>
        <v>0.18383653733476657</v>
      </c>
      <c r="G32">
        <f ca="1">RAND()</f>
        <v>0.20076882059760237</v>
      </c>
      <c r="H32">
        <f ca="1">RAND()</f>
        <v>5.3356984902442894E-3</v>
      </c>
      <c r="I32">
        <f ca="1">RAND()</f>
        <v>7.8721705386330054E-2</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Equip8102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7500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476</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얼룩진 도끼</v>
      </c>
      <c r="AL32">
        <v>1</v>
      </c>
      <c r="AM32" t="str">
        <f ca="1">IF(ROW()=2,AN32,OFFSET(AM32,-1,0)&amp;IF(LEN(AN32)=0,"",","&amp;AN32))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{"dy":4,"sl":0,"tp":"fe","vl":"Equip0002","cn":1,"pt":"GO","pr":700}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1.3495276653171391E-2</v>
      </c>
      <c r="BQ32">
        <f t="shared" ca="1" si="6"/>
        <v>9.4250706880301613E-3</v>
      </c>
      <c r="BR32">
        <f t="shared" ca="1" si="7"/>
        <v>1.0193679918450561E-2</v>
      </c>
      <c r="BS32">
        <f t="shared" ca="1" si="8"/>
        <v>0.27935222672064774</v>
      </c>
      <c r="BT32">
        <f t="shared" ca="1" si="11"/>
        <v>0.19509896324222445</v>
      </c>
      <c r="BU32">
        <f t="shared" ca="1" si="12"/>
        <v>0.21100917431192648</v>
      </c>
      <c r="BV32" t="str">
        <f ca="1">OFFSET([1]EquipTable!$A$1,ROW()-1,0)</f>
        <v>Equip2201</v>
      </c>
      <c r="BX32">
        <f ca="1">IF(VLOOKUP($CA32,[2]ActorTable!$1:$1048576,MATCH("업데이트순번",[2]ActorTable!$1:$1,0),0)&lt;=$BY$1,1,0)
*IF(MID(CA32,7,1)="2",0.1,1)</f>
        <v>0.1</v>
      </c>
      <c r="BY32">
        <f t="shared" ca="1" si="9"/>
        <v>3.90625E-3</v>
      </c>
      <c r="BZ32">
        <f t="shared" ca="1" si="10"/>
        <v>0.87109375</v>
      </c>
      <c r="CA32" t="str">
        <f ca="1">OFFSET([2]ActorTable!$A$1,ROW()-1,0)</f>
        <v>Actor3231</v>
      </c>
      <c r="CB32" t="str">
        <f ca="1">VLOOKUP($CA32,[2]ActorTable!$1:$1048576,MATCH("이름참고",[2]ActorTable!$1:$1,0),0)</f>
        <v>라무무</v>
      </c>
    </row>
    <row r="33" spans="1:80">
      <c r="A33">
        <v>4</v>
      </c>
      <c r="B33">
        <v>1</v>
      </c>
      <c r="C33">
        <f>IF(B33&lt;=9,0,
IF(B33=10,1,2))</f>
        <v>0</v>
      </c>
      <c r="D33">
        <f ca="1">RAND()</f>
        <v>0.24386392213356944</v>
      </c>
      <c r="E33">
        <f ca="1">RAND()</f>
        <v>0.6214470110892657</v>
      </c>
      <c r="F33">
        <f ca="1">RAND()</f>
        <v>0.36840262231423859</v>
      </c>
      <c r="G33">
        <f ca="1">RAND()</f>
        <v>0.80821586089173947</v>
      </c>
      <c r="H33">
        <f ca="1">RAND()</f>
        <v>0.95312296060499235</v>
      </c>
      <c r="I33">
        <f ca="1">RAND()</f>
        <v>0.22513974233696799</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Equip5201</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2700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1.3495276653171391E-2</v>
      </c>
      <c r="BQ33">
        <f t="shared" ca="1" si="6"/>
        <v>9.4250706880301613E-3</v>
      </c>
      <c r="BR33">
        <f t="shared" ca="1" si="7"/>
        <v>1.0193679918450561E-2</v>
      </c>
      <c r="BS33">
        <f t="shared" ca="1" si="8"/>
        <v>0.29284750337381915</v>
      </c>
      <c r="BT33">
        <f t="shared" ca="1" si="11"/>
        <v>0.20452403393025462</v>
      </c>
      <c r="BU33">
        <f t="shared" ca="1" si="12"/>
        <v>0.22120285423037703</v>
      </c>
      <c r="BV33" t="str">
        <f ca="1">OFFSET([1]EquipTable!$A$1,ROW()-1,0)</f>
        <v>Equip2202</v>
      </c>
      <c r="BX33">
        <f ca="1">IF(VLOOKUP($CA33,[2]ActorTable!$1:$1048576,MATCH("업데이트순번",[2]ActorTable!$1:$1,0),0)&lt;=$BY$1,1,0)
*IF(MID(CA33,7,1)="2",0.1,1)</f>
        <v>0</v>
      </c>
      <c r="BY33">
        <f t="shared" ca="1" si="9"/>
        <v>0</v>
      </c>
      <c r="BZ33">
        <f t="shared" ca="1" si="10"/>
        <v>0.875</v>
      </c>
      <c r="CA33" t="str">
        <f ca="1">OFFSET([2]ActorTable!$A$1,ROW()-1,0)</f>
        <v>Actor9932</v>
      </c>
      <c r="CB33" t="str">
        <f ca="1">VLOOKUP($CA33,[2]ActorTable!$1:$1048576,MATCH("이름참고",[2]ActorTable!$1:$1,0),0)</f>
        <v>스트링없음</v>
      </c>
    </row>
    <row r="34" spans="1:80">
      <c r="A34">
        <v>4</v>
      </c>
      <c r="B34">
        <v>2</v>
      </c>
      <c r="C34">
        <f>IF(B34&lt;=9,0,
IF(B34=10,1,2))</f>
        <v>0</v>
      </c>
      <c r="D34">
        <f ca="1">RAND()</f>
        <v>0.34995889501013699</v>
      </c>
      <c r="E34">
        <f ca="1">RAND()</f>
        <v>0.30964281714293229</v>
      </c>
      <c r="F34">
        <f ca="1">RAND()</f>
        <v>0.98971939337534187</v>
      </c>
      <c r="G34">
        <f ca="1">RAND()</f>
        <v>0.20321060199286911</v>
      </c>
      <c r="H34">
        <f ca="1">RAND()</f>
        <v>4.4578582833940117E-2</v>
      </c>
      <c r="I34">
        <f ca="1">RAND()</f>
        <v>0.60538602431837019</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30964</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6</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1800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407</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1.3495276653171391E-2</v>
      </c>
      <c r="BQ34">
        <f t="shared" ca="1" si="6"/>
        <v>9.4250706880301613E-3</v>
      </c>
      <c r="BR34">
        <f t="shared" ca="1" si="7"/>
        <v>1.0193679918450561E-2</v>
      </c>
      <c r="BS34">
        <f t="shared" ca="1" si="8"/>
        <v>0.30634278002699056</v>
      </c>
      <c r="BT34">
        <f t="shared" ca="1" si="11"/>
        <v>0.21394910461828479</v>
      </c>
      <c r="BU34">
        <f t="shared" ca="1" si="12"/>
        <v>0.23139653414882758</v>
      </c>
      <c r="BV34" t="str">
        <f ca="1">OFFSET([1]EquipTable!$A$1,ROW()-1,0)</f>
        <v>Equip2301</v>
      </c>
      <c r="BX34">
        <f ca="1">IF(VLOOKUP($CA34,[2]ActorTable!$1:$1048576,MATCH("업데이트순번",[2]ActorTable!$1:$1,0),0)&lt;=$BY$1,1,0)
*IF(MID(CA34,7,1)="2",0.1,1)</f>
        <v>0</v>
      </c>
      <c r="BY34">
        <f t="shared" ca="1" si="9"/>
        <v>0</v>
      </c>
      <c r="BZ34">
        <f t="shared" ca="1" si="10"/>
        <v>0.875</v>
      </c>
      <c r="CA34" t="str">
        <f ca="1">OFFSET([2]ActorTable!$A$1,ROW()-1,0)</f>
        <v>Actor0233</v>
      </c>
      <c r="CB34" t="str">
        <f ca="1">VLOOKUP($CA34,[2]ActorTable!$1:$1048576,MATCH("이름참고",[2]ActorTable!$1:$1,0),0)</f>
        <v>시리아</v>
      </c>
    </row>
    <row r="35" spans="1:80">
      <c r="A35">
        <v>4</v>
      </c>
      <c r="B35">
        <v>3</v>
      </c>
      <c r="C35">
        <f>IF(B35&lt;=9,0,
IF(B35=10,1,2))</f>
        <v>0</v>
      </c>
      <c r="D35">
        <f ca="1">RAND()</f>
        <v>0.41570811740333058</v>
      </c>
      <c r="E35">
        <f ca="1">RAND()</f>
        <v>0.67032432776305662</v>
      </c>
      <c r="F35">
        <f ca="1">RAND()</f>
        <v>0.80925699877001278</v>
      </c>
      <c r="G35">
        <f ca="1">RAND()</f>
        <v>0.72343414965941621</v>
      </c>
      <c r="H35">
        <f ca="1">RAND()</f>
        <v>0.13643649128277546</v>
      </c>
      <c r="I35">
        <f ca="1">RAND()</f>
        <v>0.91304553095659857</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67032</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1.3495276653171391E-2</v>
      </c>
      <c r="BQ35">
        <f t="shared" ca="1" si="6"/>
        <v>9.4250706880301613E-3</v>
      </c>
      <c r="BR35">
        <f t="shared" ca="1" si="7"/>
        <v>1.0193679918450561E-2</v>
      </c>
      <c r="BS35">
        <f t="shared" ca="1" si="8"/>
        <v>0.31983805668016196</v>
      </c>
      <c r="BT35">
        <f t="shared" ca="1" si="11"/>
        <v>0.22337417530631495</v>
      </c>
      <c r="BU35">
        <f t="shared" ca="1" si="12"/>
        <v>0.24159021406727813</v>
      </c>
      <c r="BV35" t="str">
        <f ca="1">OFFSET([1]EquipTable!$A$1,ROW()-1,0)</f>
        <v>Equip2302</v>
      </c>
      <c r="BX35">
        <f ca="1">IF(VLOOKUP($CA35,[2]ActorTable!$1:$1048576,MATCH("업데이트순번",[2]ActorTable!$1:$1,0),0)&lt;=$BY$1,1,0)
*IF(MID(CA35,7,1)="2",0.1,1)</f>
        <v>0</v>
      </c>
      <c r="BY35">
        <f t="shared" ca="1" si="9"/>
        <v>0</v>
      </c>
      <c r="BZ35">
        <f t="shared" ca="1" si="10"/>
        <v>0.875</v>
      </c>
      <c r="CA35" t="str">
        <f ca="1">OFFSET([2]ActorTable!$A$1,ROW()-1,0)</f>
        <v>Actor9934</v>
      </c>
      <c r="CB35" t="str">
        <f ca="1">VLOOKUP($CA35,[2]ActorTable!$1:$1048576,MATCH("이름참고",[2]ActorTable!$1:$1,0),0)</f>
        <v>스트링없음</v>
      </c>
    </row>
    <row r="36" spans="1:80">
      <c r="A36">
        <v>4</v>
      </c>
      <c r="B36">
        <v>4</v>
      </c>
      <c r="C36">
        <f>IF(B36&lt;=9,0,
IF(B36=10,1,2))</f>
        <v>0</v>
      </c>
      <c r="D36">
        <f ca="1">RAND()</f>
        <v>0.17878914605673135</v>
      </c>
      <c r="E36">
        <f ca="1">RAND()</f>
        <v>0.86065277219959513</v>
      </c>
      <c r="F36">
        <f ca="1">RAND()</f>
        <v>0.54462444109777075</v>
      </c>
      <c r="G36">
        <f ca="1">RAND()</f>
        <v>0.31434778598431401</v>
      </c>
      <c r="H36">
        <f ca="1">RAND()</f>
        <v>0.81825592395217017</v>
      </c>
      <c r="I36">
        <f ca="1">RAND()</f>
        <v>0.91538059330431776</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86065</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277</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ca="1">IF(ROW()=2,AN36,OFFSET(AM36,-1,0)&amp;IF(LEN(AN36)=0,"",","&amp;AN36))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1.3495276653171392E-3</v>
      </c>
      <c r="BQ36">
        <f t="shared" ca="1" si="6"/>
        <v>9.4250706880301622E-4</v>
      </c>
      <c r="BR36">
        <f t="shared" ca="1" si="7"/>
        <v>1.0193679918450561E-3</v>
      </c>
      <c r="BS36">
        <f t="shared" ca="1" si="8"/>
        <v>0.33333333333333337</v>
      </c>
      <c r="BT36">
        <f t="shared" ca="1" si="11"/>
        <v>0.23279924599434512</v>
      </c>
      <c r="BU36">
        <f t="shared" ca="1" si="12"/>
        <v>0.2517838939857287</v>
      </c>
      <c r="BV36" t="str">
        <f ca="1">OFFSET([1]EquipTable!$A$1,ROW()-1,0)</f>
        <v>Equip2401</v>
      </c>
      <c r="BX36">
        <f ca="1">IF(VLOOKUP($CA36,[2]ActorTable!$1:$1048576,MATCH("업데이트순번",[2]ActorTable!$1:$1,0),0)&lt;=$BY$1,1,0)
*IF(MID(CA36,7,1)="2",0.1,1)</f>
        <v>0</v>
      </c>
      <c r="BY36">
        <f t="shared" ca="1" si="9"/>
        <v>0</v>
      </c>
      <c r="BZ36">
        <f t="shared" ca="1" si="10"/>
        <v>0.875</v>
      </c>
      <c r="CA36" t="str">
        <f ca="1">OFFSET([2]ActorTable!$A$1,ROW()-1,0)</f>
        <v>Actor2235</v>
      </c>
      <c r="CB36" t="str">
        <f ca="1">VLOOKUP($CA36,[2]ActorTable!$1:$1048576,MATCH("이름참고",[2]ActorTable!$1:$1,0),0)</f>
        <v>린하이</v>
      </c>
    </row>
    <row r="37" spans="1:80">
      <c r="A37">
        <v>4</v>
      </c>
      <c r="B37">
        <v>5</v>
      </c>
      <c r="C37">
        <f>IF(B37&lt;=9,0,
IF(B37=10,1,2))</f>
        <v>0</v>
      </c>
      <c r="D37">
        <f ca="1">RAND()</f>
        <v>0.44020543815591617</v>
      </c>
      <c r="E37">
        <f ca="1">RAND()</f>
        <v>0.7774319092575781</v>
      </c>
      <c r="F37">
        <f ca="1">RAND()</f>
        <v>0.3729899098515751</v>
      </c>
      <c r="G37">
        <f ca="1">RAND()</f>
        <v>1.988935234749456E-2</v>
      </c>
      <c r="H37">
        <f ca="1">RAND()</f>
        <v>0.46153996339533521</v>
      </c>
      <c r="I37">
        <f ca="1">RAND()</f>
        <v>0.83922586709735514</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Equip6402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DI</v>
      </c>
      <c r="Q37">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84</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65</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전설</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1.3495276653171392E-3</v>
      </c>
      <c r="BQ37">
        <f t="shared" ca="1" si="6"/>
        <v>9.4250706880301622E-4</v>
      </c>
      <c r="BR37">
        <f t="shared" ca="1" si="7"/>
        <v>1.0193679918450561E-3</v>
      </c>
      <c r="BS37">
        <f t="shared" ca="1" si="8"/>
        <v>0.33468286099865052</v>
      </c>
      <c r="BT37">
        <f t="shared" ca="1" si="11"/>
        <v>0.23374175306314815</v>
      </c>
      <c r="BU37">
        <f t="shared" ca="1" si="12"/>
        <v>0.25280326197757375</v>
      </c>
      <c r="BV37" t="str">
        <f ca="1">OFFSET([1]EquipTable!$A$1,ROW()-1,0)</f>
        <v>Equip2402</v>
      </c>
      <c r="BX37">
        <f ca="1">IF(VLOOKUP($CA37,[2]ActorTable!$1:$1048576,MATCH("업데이트순번",[2]ActorTable!$1:$1,0),0)&lt;=$BY$1,1,0)
*IF(MID(CA37,7,1)="2",0.1,1)</f>
        <v>0</v>
      </c>
      <c r="BY37">
        <f t="shared" ca="1" si="9"/>
        <v>0</v>
      </c>
      <c r="BZ37">
        <f t="shared" ca="1" si="10"/>
        <v>0.875</v>
      </c>
      <c r="CA37" t="str">
        <f ca="1">OFFSET([2]ActorTable!$A$1,ROW()-1,0)</f>
        <v>Actor0236</v>
      </c>
      <c r="CB37" t="str">
        <f ca="1">VLOOKUP($CA37,[2]ActorTable!$1:$1048576,MATCH("이름참고",[2]ActorTable!$1:$1,0),0)</f>
        <v>나인</v>
      </c>
    </row>
    <row r="38" spans="1:80">
      <c r="A38">
        <v>4</v>
      </c>
      <c r="B38">
        <v>6</v>
      </c>
      <c r="C38">
        <f>IF(B38&lt;=9,0,
IF(B38=10,1,2))</f>
        <v>0</v>
      </c>
      <c r="D38">
        <f ca="1">RAND()</f>
        <v>0.37102888967419545</v>
      </c>
      <c r="E38">
        <f ca="1">RAND()</f>
        <v>0.27871299935420346</v>
      </c>
      <c r="F38">
        <f ca="1">RAND()</f>
        <v>0.52134323884658507</v>
      </c>
      <c r="G38">
        <f ca="1">RAND()</f>
        <v>0.94339714679667308</v>
      </c>
      <c r="H38">
        <f ca="1">RAND()</f>
        <v>0.8612529171413783</v>
      </c>
      <c r="I38">
        <f ca="1">RAND()</f>
        <v>0.70640335979903224</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Equip3201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3200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244</v>
      </c>
      <c r="W38">
        <v>1</v>
      </c>
      <c r="X38" t="s">
        <v>129</v>
      </c>
      <c r="Z38">
        <v>15</v>
      </c>
      <c r="AA38" t="str">
        <f ca="1">IF(ISBLANK(AB38),"",
VLOOKUP(AB38,OFFSET(INDIRECT("$A:$B"),0,MATCH(AB$1&amp;"_Verify",INDIRECT("$1:$1"),0)-1),2,0)
)</f>
        <v>fe</v>
      </c>
      <c r="AB38" t="s">
        <v>82</v>
      </c>
      <c r="AC38" t="s">
        <v>477</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0.33603238866396767</v>
      </c>
      <c r="BT38">
        <f t="shared" ca="1" si="11"/>
        <v>0.23468426013195118</v>
      </c>
      <c r="BU38">
        <f t="shared" ca="1" si="12"/>
        <v>0.25382262996941879</v>
      </c>
      <c r="BV38" t="str">
        <f ca="1">OFFSET([1]EquipTable!$A$1,ROW()-1,0)</f>
        <v>Equip2403</v>
      </c>
      <c r="BX38">
        <f ca="1">IF(VLOOKUP($CA38,[2]ActorTable!$1:$1048576,MATCH("업데이트순번",[2]ActorTable!$1:$1,0),0)&lt;=$BY$1,1,0)
*IF(MID(CA38,7,1)="2",0.1,1)</f>
        <v>1</v>
      </c>
      <c r="BY38">
        <f t="shared" ca="1" si="9"/>
        <v>3.90625E-2</v>
      </c>
      <c r="BZ38">
        <f t="shared" ca="1" si="10"/>
        <v>0.875</v>
      </c>
      <c r="CA38" t="str">
        <f ca="1">OFFSET([2]ActorTable!$A$1,ROW()-1,0)</f>
        <v>Actor0037</v>
      </c>
      <c r="CB38" t="str">
        <f ca="1">VLOOKUP($CA38,[2]ActorTable!$1:$1048576,MATCH("이름참고",[2]ActorTable!$1:$1,0),0)</f>
        <v>튤린</v>
      </c>
    </row>
    <row r="39" spans="1:80">
      <c r="A39">
        <v>4</v>
      </c>
      <c r="B39">
        <v>7</v>
      </c>
      <c r="C39">
        <f>IF(B39&lt;=9,0,
IF(B39=10,1,2))</f>
        <v>0</v>
      </c>
      <c r="D39">
        <f ca="1">RAND()</f>
        <v>0.10366192891431891</v>
      </c>
      <c r="E39">
        <f ca="1">RAND()</f>
        <v>0.6578077007403722</v>
      </c>
      <c r="F39">
        <f ca="1">RAND()</f>
        <v>0.83824713554331354</v>
      </c>
      <c r="G39">
        <f ca="1">RAND()</f>
        <v>0.93951226052068282</v>
      </c>
      <c r="H39">
        <f ca="1">RAND()</f>
        <v>0.80516136140841388</v>
      </c>
      <c r="I39">
        <f ca="1">RAND()</f>
        <v>0.65570587882223874</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Equip7301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22700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237</v>
      </c>
      <c r="W39">
        <v>1</v>
      </c>
      <c r="X39" t="s">
        <v>125</v>
      </c>
      <c r="Z39">
        <v>7800</v>
      </c>
      <c r="AA39" t="str">
        <f ca="1">IF(ISBLANK(AB39),"",
VLOOKUP(AB39,OFFSET(INDIRECT("$A:$B"),0,MATCH(AB$1&amp;"_Verify",INDIRECT("$1:$1"),0)-1),2,0)
)</f>
        <v>fe</v>
      </c>
      <c r="AB39" t="s">
        <v>82</v>
      </c>
      <c r="AC39" t="s">
        <v>478</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까마귀 리볼버</v>
      </c>
      <c r="AL39">
        <v>1</v>
      </c>
      <c r="AM39" t="str">
        <f ca="1">IF(ROW()=2,AN39,OFFSET(AM39,-1,0)&amp;IF(LEN(AN39)=0,"",","&amp;AN39))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{"dy":4,"sl":7,"tp":"fe","vl":"Equip6001","cn":1,"pt":"GO","pr":1900}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0.33603238866396767</v>
      </c>
      <c r="BT39">
        <f t="shared" ca="1" si="11"/>
        <v>0.23468426013195118</v>
      </c>
      <c r="BU39">
        <f t="shared" ca="1" si="12"/>
        <v>0.25382262996941879</v>
      </c>
      <c r="BV39" t="str">
        <f ca="1">OFFSET([1]EquipTable!$A$1,ROW()-1,0)</f>
        <v>Equip2404</v>
      </c>
      <c r="BX39">
        <f ca="1">IF(VLOOKUP($CA39,[2]ActorTable!$1:$1048576,MATCH("업데이트순번",[2]ActorTable!$1:$1,0),0)&lt;=$BY$1,1,0)
*IF(MID(CA39,7,1)="2",0.1,1)</f>
        <v>0.1</v>
      </c>
      <c r="BY39">
        <f t="shared" ca="1" si="9"/>
        <v>3.90625E-3</v>
      </c>
      <c r="BZ39">
        <f t="shared" ca="1" si="10"/>
        <v>0.9140625</v>
      </c>
      <c r="CA39" t="str">
        <f ca="1">OFFSET([2]ActorTable!$A$1,ROW()-1,0)</f>
        <v>Actor2238</v>
      </c>
      <c r="CB39" t="str">
        <f ca="1">VLOOKUP($CA39,[2]ActorTable!$1:$1048576,MATCH("이름참고",[2]ActorTable!$1:$1,0),0)</f>
        <v>니엘</v>
      </c>
    </row>
    <row r="40" spans="1:80">
      <c r="A40">
        <v>4</v>
      </c>
      <c r="B40">
        <v>8</v>
      </c>
      <c r="C40">
        <f>IF(B40&lt;=9,0,
IF(B40=10,1,2))</f>
        <v>0</v>
      </c>
      <c r="D40">
        <f ca="1">RAND()</f>
        <v>2.6763358196344567E-2</v>
      </c>
      <c r="E40">
        <f ca="1">RAND()</f>
        <v>0.19987520425139971</v>
      </c>
      <c r="F40">
        <f ca="1">RAND()</f>
        <v>0.46661142338468431</v>
      </c>
      <c r="G40">
        <f ca="1">RAND()</f>
        <v>0.92300282329113492</v>
      </c>
      <c r="H40">
        <f ca="1">RAND()</f>
        <v>0.76512256757562835</v>
      </c>
      <c r="I40">
        <f ca="1">RAND()</f>
        <v>0.97982370600494528</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fl2</v>
      </c>
      <c r="AB40" t="s">
        <v>88</v>
      </c>
      <c r="AC40" t="s">
        <v>479</v>
      </c>
      <c r="AD40">
        <v>1</v>
      </c>
      <c r="AE40" t="s">
        <v>129</v>
      </c>
      <c r="AF40">
        <v>70</v>
      </c>
      <c r="AG40">
        <v>39</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에이잭</v>
      </c>
      <c r="AL40">
        <v>1</v>
      </c>
      <c r="AM40" t="str">
        <f ca="1">IF(ROW()=2,AN40,OFFSET(AM40,-1,0)&amp;IF(LEN(AN40)=0,"",","&amp;AN40))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v>
      </c>
      <c r="AN40" t="str">
        <f ca="1">IF(AL40&lt;&gt;1,"",
"{"""&amp;A$1&amp;""":"&amp;A40
&amp;","""&amp;B$1&amp;""":"&amp;B40
&amp;IF(LEN(AA40)=0,"",","""&amp;AA$1&amp;""":"""&amp;AA40&amp;"""")
&amp;IF(LEN(AC40)=0,"",","""&amp;AC$1&amp;""":"""&amp;AC40&amp;"""")
&amp;IF(LEN(AD40)=0,"",","""&amp;AD$1&amp;""":"&amp;AD40)
&amp;IF(LEN(AE40)=0,"",","""&amp;AE$1&amp;""":"""&amp;AE40&amp;"""")
&amp;IF(LEN(AF40)=0,"",","""&amp;AF$1&amp;""":"&amp;AF40)
&amp;IF(LEN(AG40)=0,"",","""&amp;AG$1&amp;""":"&amp;AG40)&amp;"}")</f>
        <v>{"dy":4,"sl":8,"tp":"fl2","vl":"Actor1029","cn":1,"pt":"DI","pp":70,"pr":39}</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0.33603238866396767</v>
      </c>
      <c r="BT40">
        <f t="shared" ca="1" si="11"/>
        <v>0.23468426013195118</v>
      </c>
      <c r="BU40">
        <f t="shared" ca="1" si="12"/>
        <v>0.25382262996941879</v>
      </c>
      <c r="BV40" t="str">
        <f ca="1">OFFSET([1]EquipTable!$A$1,ROW()-1,0)</f>
        <v>Equip2405</v>
      </c>
      <c r="BX40">
        <f ca="1">IF(VLOOKUP($CA40,[2]ActorTable!$1:$1048576,MATCH("업데이트순번",[2]ActorTable!$1:$1,0),0)&lt;=$BY$1,1,0)
*IF(MID(CA40,7,1)="2",0.1,1)</f>
        <v>1</v>
      </c>
      <c r="BY40">
        <f t="shared" ca="1" si="9"/>
        <v>3.90625E-2</v>
      </c>
      <c r="BZ40">
        <f t="shared" ca="1" si="10"/>
        <v>0.91796875</v>
      </c>
      <c r="CA40" t="str">
        <f ca="1">OFFSET([2]ActorTable!$A$1,ROW()-1,0)</f>
        <v>Actor1039</v>
      </c>
      <c r="CB40" t="str">
        <f ca="1">VLOOKUP($CA40,[2]ActorTable!$1:$1048576,MATCH("이름참고",[2]ActorTable!$1:$1,0),0)</f>
        <v>플랜도</v>
      </c>
    </row>
    <row r="41" spans="1:80">
      <c r="A41">
        <v>4</v>
      </c>
      <c r="B41">
        <v>9</v>
      </c>
      <c r="C41">
        <f>IF(B41&lt;=9,0,
IF(B41=10,1,2))</f>
        <v>0</v>
      </c>
      <c r="D41">
        <f ca="1">RAND()</f>
        <v>0.59542650876926817</v>
      </c>
      <c r="E41">
        <f ca="1">RAND()</f>
        <v>0.80505735606608808</v>
      </c>
      <c r="F41">
        <f ca="1">RAND()</f>
        <v>2.0692211015669426E-2</v>
      </c>
      <c r="G41">
        <f ca="1">RAND()</f>
        <v>0.11307756767661348</v>
      </c>
      <c r="H41">
        <f ca="1">RAND()</f>
        <v>0.38952977081903628</v>
      </c>
      <c r="I41">
        <f ca="1">RAND()</f>
        <v>0.20465403302061069</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fl3</v>
      </c>
      <c r="AB41" t="s">
        <v>89</v>
      </c>
      <c r="AC41" t="s">
        <v>479</v>
      </c>
      <c r="AD41">
        <v>1</v>
      </c>
      <c r="AE41" t="s">
        <v>129</v>
      </c>
      <c r="AF41">
        <v>70</v>
      </c>
      <c r="AG41">
        <v>39</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에이잭</v>
      </c>
      <c r="AL41">
        <v>1</v>
      </c>
      <c r="AM41" t="str">
        <f ca="1">IF(ROW()=2,AN41,OFFSET(AM41,-1,0)&amp;IF(LEN(AN41)=0,"",","&amp;AN41))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v>
      </c>
      <c r="AN41" t="str">
        <f ca="1">IF(AL41&lt;&gt;1,"",
"{"""&amp;A$1&amp;""":"&amp;A41
&amp;","""&amp;B$1&amp;""":"&amp;B41
&amp;IF(LEN(AA41)=0,"",","""&amp;AA$1&amp;""":"""&amp;AA41&amp;"""")
&amp;IF(LEN(AC41)=0,"",","""&amp;AC$1&amp;""":"""&amp;AC41&amp;"""")
&amp;IF(LEN(AD41)=0,"",","""&amp;AD$1&amp;""":"&amp;AD41)
&amp;IF(LEN(AE41)=0,"",","""&amp;AE$1&amp;""":"""&amp;AE41&amp;"""")
&amp;IF(LEN(AF41)=0,"",","""&amp;AF$1&amp;""":"&amp;AF41)
&amp;IF(LEN(AG41)=0,"",","""&amp;AG$1&amp;""":"&amp;AG41)&amp;"}")</f>
        <v>{"dy":4,"sl":9,"tp":"fl3","vl":"Actor1029","cn":1,"pt":"DI","pp":70,"pr":39}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1.3495276653171391E-2</v>
      </c>
      <c r="BQ41">
        <f t="shared" ca="1" si="6"/>
        <v>9.4250706880301613E-3</v>
      </c>
      <c r="BR41">
        <f t="shared" ca="1" si="7"/>
        <v>1.0193679918450561E-2</v>
      </c>
      <c r="BS41">
        <f t="shared" ca="1" si="8"/>
        <v>0.33603238866396767</v>
      </c>
      <c r="BT41">
        <f t="shared" ca="1" si="11"/>
        <v>0.23468426013195118</v>
      </c>
      <c r="BU41">
        <f t="shared" ca="1" si="12"/>
        <v>0.25382262996941879</v>
      </c>
      <c r="BV41" t="str">
        <f ca="1">OFFSET([1]EquipTable!$A$1,ROW()-1,0)</f>
        <v>Equip3001</v>
      </c>
      <c r="BX41">
        <f ca="1">IF(VLOOKUP($CA41,[2]ActorTable!$1:$1048576,MATCH("업데이트순번",[2]ActorTable!$1:$1,0),0)&lt;=$BY$1,1,0)
*IF(MID(CA41,7,1)="2",0.1,1)</f>
        <v>0.1</v>
      </c>
      <c r="BY41">
        <f t="shared" ca="1" si="9"/>
        <v>3.90625E-3</v>
      </c>
      <c r="BZ41">
        <f t="shared" ca="1" si="10"/>
        <v>0.95703125</v>
      </c>
      <c r="CA41" t="str">
        <f ca="1">OFFSET([2]ActorTable!$A$1,ROW()-1,0)</f>
        <v>Actor0240</v>
      </c>
      <c r="CB41" t="str">
        <f ca="1">VLOOKUP($CA41,[2]ActorTable!$1:$1048576,MATCH("이름참고",[2]ActorTable!$1:$1,0),0)</f>
        <v>클레타</v>
      </c>
    </row>
    <row r="42" spans="1:80">
      <c r="A42">
        <v>5</v>
      </c>
      <c r="B42">
        <v>0</v>
      </c>
      <c r="C42">
        <f>IF(B42&lt;=9,0,
IF(B42=10,1,2))</f>
        <v>0</v>
      </c>
      <c r="D42">
        <f ca="1">RAND()</f>
        <v>0.55548831888083716</v>
      </c>
      <c r="E42">
        <f ca="1">RAND()</f>
        <v>0.33695468129115924</v>
      </c>
      <c r="F42">
        <f ca="1">RAND()</f>
        <v>0.3759665247865619</v>
      </c>
      <c r="G42">
        <f ca="1">RAND()</f>
        <v>0.22608128789269122</v>
      </c>
      <c r="H42">
        <f ca="1">RAND()</f>
        <v>0.31269865227293614</v>
      </c>
      <c r="I42">
        <f ca="1">RAND()</f>
        <v>0.44876365819189645</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Equip3001</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700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205</v>
      </c>
      <c r="W42">
        <v>1</v>
      </c>
      <c r="X42" t="s">
        <v>125</v>
      </c>
      <c r="Z42">
        <v>3800</v>
      </c>
      <c r="AA42" t="str">
        <f ca="1">IF(ISBLANK(AB42),"",
VLOOKUP(AB42,OFFSET(INDIRECT("$A:$B"),0,MATCH(AB$1&amp;"_Verify",INDIRECT("$1:$1"),0)-1),2,0)
)</f>
        <v>fe</v>
      </c>
      <c r="AB42" t="s">
        <v>82</v>
      </c>
      <c r="AC42" t="s">
        <v>408</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ca="1">IF(ROW()=2,AN42,OFFSET(AM42,-1,0)&amp;IF(LEN(AN42)=0,"",","&amp;AN42))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1.3495276653171391E-2</v>
      </c>
      <c r="BQ42">
        <f t="shared" ca="1" si="6"/>
        <v>9.4250706880301613E-3</v>
      </c>
      <c r="BR42">
        <f t="shared" ca="1" si="7"/>
        <v>1.0193679918450561E-2</v>
      </c>
      <c r="BS42">
        <f t="shared" ca="1" si="8"/>
        <v>0.34952766531713908</v>
      </c>
      <c r="BT42">
        <f t="shared" ca="1" si="11"/>
        <v>0.24410933081998135</v>
      </c>
      <c r="BU42">
        <f t="shared" ca="1" si="12"/>
        <v>0.26401630988786934</v>
      </c>
      <c r="BV42" t="str">
        <f ca="1">OFFSET([1]EquipTable!$A$1,ROW()-1,0)</f>
        <v>Equip3002</v>
      </c>
      <c r="BX42">
        <f ca="1">IF(VLOOKUP($CA42,[2]ActorTable!$1:$1048576,MATCH("업데이트순번",[2]ActorTable!$1:$1,0),0)&lt;=$BY$1,1,0)
*IF(MID(CA42,7,1)="2",0.1,1)</f>
        <v>1</v>
      </c>
      <c r="BY42">
        <f t="shared" ca="1" si="9"/>
        <v>3.90625E-2</v>
      </c>
      <c r="BZ42">
        <f t="shared" ca="1" si="10"/>
        <v>0.9609375</v>
      </c>
      <c r="CA42" t="str">
        <f ca="1">OFFSET([2]ActorTable!$A$1,ROW()-1,0)</f>
        <v>Actor1141</v>
      </c>
      <c r="CB42" t="str">
        <f ca="1">VLOOKUP($CA42,[2]ActorTable!$1:$1048576,MATCH("이름참고",[2]ActorTable!$1:$1,0),0)</f>
        <v>오비우스</v>
      </c>
    </row>
    <row r="43" spans="1:80">
      <c r="A43">
        <v>5</v>
      </c>
      <c r="B43">
        <v>1</v>
      </c>
      <c r="C43">
        <f>IF(B43&lt;=9,0,
IF(B43=10,1,2))</f>
        <v>0</v>
      </c>
      <c r="D43">
        <f ca="1">RAND()</f>
        <v>0.46693677651985732</v>
      </c>
      <c r="E43">
        <f ca="1">RAND()</f>
        <v>0.54142510134832167</v>
      </c>
      <c r="F43">
        <f ca="1">RAND()</f>
        <v>0.55241918314120619</v>
      </c>
      <c r="G43">
        <f ca="1">RAND()</f>
        <v>0.21042912948960046</v>
      </c>
      <c r="H43">
        <f ca="1">RAND()</f>
        <v>0.31316640418730612</v>
      </c>
      <c r="I43">
        <f ca="1">RAND()</f>
        <v>0.56872059525698682</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Equip4302</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11</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409</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ca="1">IF(ROW()=2,AN43,OFFSET(AM43,-1,0)&amp;IF(LEN(AN43)=0,"",","&amp;AN43))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1.3495276653171391E-2</v>
      </c>
      <c r="BQ43">
        <f t="shared" ca="1" si="6"/>
        <v>9.4250706880301613E-3</v>
      </c>
      <c r="BR43">
        <f t="shared" ca="1" si="7"/>
        <v>1.0193679918450561E-2</v>
      </c>
      <c r="BS43">
        <f t="shared" ca="1" si="8"/>
        <v>0.36302294197031049</v>
      </c>
      <c r="BT43">
        <f t="shared" ca="1" si="11"/>
        <v>0.25353440150801149</v>
      </c>
      <c r="BU43">
        <f t="shared" ca="1" si="12"/>
        <v>0.27420998980631989</v>
      </c>
      <c r="BV43" t="str">
        <f ca="1">OFFSET([1]EquipTable!$A$1,ROW()-1,0)</f>
        <v>Equip3101</v>
      </c>
      <c r="BX43">
        <f ca="1">IF(VLOOKUP($CA43,[2]ActorTable!$1:$1048576,MATCH("업데이트순번",[2]ActorTable!$1:$1,0),0)&lt;=$BY$1,1,0)
*IF(MID(CA43,7,1)="2",0.1,1)</f>
        <v>0</v>
      </c>
      <c r="BY43">
        <f t="shared" ca="1" si="9"/>
        <v>0</v>
      </c>
      <c r="BZ43">
        <f t="shared" ca="1" si="10"/>
        <v>1</v>
      </c>
      <c r="CA43" t="str">
        <f ca="1">OFFSET([2]ActorTable!$A$1,ROW()-1,0)</f>
        <v>Actor3242</v>
      </c>
      <c r="CB43" t="str">
        <f ca="1">VLOOKUP($CA43,[2]ActorTable!$1:$1048576,MATCH("이름참고",[2]ActorTable!$1:$1,0),0)</f>
        <v>앰비엘라</v>
      </c>
    </row>
    <row r="44" spans="1:80">
      <c r="A44">
        <v>5</v>
      </c>
      <c r="B44">
        <v>2</v>
      </c>
      <c r="C44">
        <f>IF(B44&lt;=9,0,
IF(B44=10,1,2))</f>
        <v>0</v>
      </c>
      <c r="D44">
        <f ca="1">RAND()</f>
        <v>0.10135254090831436</v>
      </c>
      <c r="E44">
        <f ca="1">RAND()</f>
        <v>0.68384536230024162</v>
      </c>
      <c r="F44">
        <f ca="1">RAND()</f>
        <v>0.75384066742201106</v>
      </c>
      <c r="G44">
        <f ca="1">RAND()</f>
        <v>8.5092908198791006E-2</v>
      </c>
      <c r="H44">
        <f ca="1">RAND()</f>
        <v>0.62597970903227718</v>
      </c>
      <c r="I44">
        <f ca="1">RAND()</f>
        <v>8.5823394276890452E-3</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68384</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3300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1.3495276653171391E-2</v>
      </c>
      <c r="BQ44">
        <f t="shared" ca="1" si="6"/>
        <v>9.4250706880301613E-3</v>
      </c>
      <c r="BR44">
        <f t="shared" ca="1" si="7"/>
        <v>1.0193679918450561E-2</v>
      </c>
      <c r="BS44">
        <f t="shared" ca="1" si="8"/>
        <v>0.37651821862348189</v>
      </c>
      <c r="BT44">
        <f t="shared" ca="1" si="11"/>
        <v>0.26295947219604165</v>
      </c>
      <c r="BU44">
        <f t="shared" ca="1" si="12"/>
        <v>0.28440366972477044</v>
      </c>
      <c r="BV44" t="str">
        <f ca="1">OFFSET([1]EquipTable!$A$1,ROW()-1,0)</f>
        <v>Equip3102</v>
      </c>
      <c r="BX44">
        <f>IF(VLOOKUP($CA44,[2]ActorTable!$1:$1048576,MATCH("업데이트순번",[2]ActorTable!$1:$1,0),0)&lt;=$BY$1,1,0)
*IF(MID(CA44,7,1)="2",0.1,1)</f>
        <v>0</v>
      </c>
      <c r="BY44">
        <f t="shared" ca="1" si="9"/>
        <v>0</v>
      </c>
      <c r="BZ44">
        <f t="shared" ca="1" si="10"/>
        <v>1</v>
      </c>
      <c r="CA44" t="s">
        <v>206</v>
      </c>
      <c r="CB44" t="str">
        <f>VLOOKUP($CA44,[2]ActorTable!$1:$1048576,MATCH("이름참고",[2]ActorTable!$1:$1,0),0)</f>
        <v>레나</v>
      </c>
    </row>
    <row r="45" spans="1:80">
      <c r="A45">
        <v>5</v>
      </c>
      <c r="B45">
        <v>3</v>
      </c>
      <c r="C45">
        <f>IF(B45&lt;=9,0,
IF(B45=10,1,2))</f>
        <v>0</v>
      </c>
      <c r="D45">
        <f ca="1">RAND()</f>
        <v>0.73951614924941078</v>
      </c>
      <c r="E45">
        <f ca="1">RAND()</f>
        <v>2.5967764850485242E-3</v>
      </c>
      <c r="F45">
        <f ca="1">RAND()</f>
        <v>0.98911095253245851</v>
      </c>
      <c r="G45">
        <f ca="1">RAND()</f>
        <v>0.23941433407811075</v>
      </c>
      <c r="H45">
        <f ca="1">RAND()</f>
        <v>0.18565229754431001</v>
      </c>
      <c r="I45">
        <f ca="1">RAND()</f>
        <v>5.3424415212556808E-2</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259</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468</v>
      </c>
      <c r="AD45">
        <v>1</v>
      </c>
      <c r="AE45" t="s">
        <v>399</v>
      </c>
      <c r="AF45">
        <v>209</v>
      </c>
      <c r="AG45">
        <v>149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요정왕의 활</v>
      </c>
      <c r="AL45">
        <v>1</v>
      </c>
      <c r="AM45" t="str">
        <f ca="1">IF(ROW()=2,AN45,OFFSET(AM45,-1,0)&amp;IF(LEN(AN45)=0,"",","&amp;AN45))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v>
      </c>
      <c r="AN45" t="str">
        <f ca="1">IF(AL45&lt;&gt;1,"",
"{"""&amp;A$1&amp;""":"&amp;A45
&amp;","""&amp;B$1&amp;""":"&amp;B45
&amp;IF(LEN(AA45)=0,"",","""&amp;AA$1&amp;""":"""&amp;AA45&amp;"""")
&amp;IF(LEN(AC45)=0,"",","""&amp;AC$1&amp;""":"""&amp;AC45&amp;"""")
&amp;IF(LEN(AD45)=0,"",","""&amp;AD$1&amp;""":"&amp;AD45)
&amp;IF(LEN(AE45)=0,"",","""&amp;AE$1&amp;""":"""&amp;AE45&amp;"""")
&amp;IF(LEN(AF45)=0,"",","""&amp;AF$1&amp;""":"&amp;AF45)
&amp;IF(LEN(AG45)=0,"",","""&amp;AG$1&amp;""":"&amp;AG45)&amp;"}")</f>
        <v>{"dy":5,"sl":3,"tp":"fe","vl":"Equip2402","cn":1,"pt":"DI","pp":209,"pr":149}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1.3495276653171391E-2</v>
      </c>
      <c r="BQ45">
        <f t="shared" ca="1" si="6"/>
        <v>9.4250706880301613E-3</v>
      </c>
      <c r="BR45">
        <f t="shared" ca="1" si="7"/>
        <v>1.0193679918450561E-2</v>
      </c>
      <c r="BS45">
        <f t="shared" ca="1" si="8"/>
        <v>0.3900134952766533</v>
      </c>
      <c r="BT45">
        <f t="shared" ca="1" si="11"/>
        <v>0.27238454288407182</v>
      </c>
      <c r="BU45">
        <f t="shared" ca="1" si="12"/>
        <v>0.29459734964322098</v>
      </c>
      <c r="BV45" t="str">
        <f ca="1">OFFSET([1]EquipTable!$A$1,ROW()-1,0)</f>
        <v>Equip3201</v>
      </c>
      <c r="BX45">
        <f>IF(VLOOKUP($CA45,[2]ActorTable!$1:$1048576,MATCH("업데이트순번",[2]ActorTable!$1:$1,0),0)&lt;=$BY$1,1,0)
*IF(MID(CA45,7,1)="2",0.1,1)</f>
        <v>0</v>
      </c>
      <c r="BY45">
        <f t="shared" ca="1" si="9"/>
        <v>0</v>
      </c>
      <c r="BZ45">
        <f t="shared" ca="1" si="10"/>
        <v>1</v>
      </c>
      <c r="CA45" t="s">
        <v>207</v>
      </c>
      <c r="CB45" t="str">
        <f>VLOOKUP($CA45,[2]ActorTable!$1:$1048576,MATCH("이름참고",[2]ActorTable!$1:$1,0),0)</f>
        <v>서린</v>
      </c>
    </row>
    <row r="46" spans="1:80">
      <c r="A46">
        <v>5</v>
      </c>
      <c r="B46">
        <v>4</v>
      </c>
      <c r="C46">
        <f>IF(B46&lt;=9,0,
IF(B46=10,1,2))</f>
        <v>0</v>
      </c>
      <c r="D46">
        <f ca="1">RAND()</f>
        <v>0.42633089421778414</v>
      </c>
      <c r="E46">
        <f ca="1">RAND()</f>
        <v>0.27606229359310552</v>
      </c>
      <c r="F46">
        <f ca="1">RAND()</f>
        <v>0.2667864891617765</v>
      </c>
      <c r="G46">
        <f ca="1">RAND()</f>
        <v>0.15265260959959348</v>
      </c>
      <c r="H46">
        <f ca="1">RAND()</f>
        <v>0.59679805644786266</v>
      </c>
      <c r="I46">
        <f ca="1">RAND()</f>
        <v>0.54307357463667993</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27606</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6</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1800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398</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1.3495276653171391E-2</v>
      </c>
      <c r="BQ46">
        <f t="shared" ca="1" si="6"/>
        <v>9.4250706880301613E-3</v>
      </c>
      <c r="BR46">
        <f t="shared" ca="1" si="7"/>
        <v>1.0193679918450561E-2</v>
      </c>
      <c r="BS46">
        <f t="shared" ca="1" si="8"/>
        <v>0.40350877192982471</v>
      </c>
      <c r="BT46">
        <f t="shared" ca="1" si="11"/>
        <v>0.28180961357210199</v>
      </c>
      <c r="BU46">
        <f t="shared" ca="1" si="12"/>
        <v>0.30479102956167153</v>
      </c>
      <c r="BV46" t="str">
        <f ca="1">OFFSET([1]EquipTable!$A$1,ROW()-1,0)</f>
        <v>Equip3202</v>
      </c>
    </row>
    <row r="47" spans="1:80">
      <c r="A47">
        <v>5</v>
      </c>
      <c r="B47">
        <v>5</v>
      </c>
      <c r="C47">
        <f>IF(B47&lt;=9,0,
IF(B47=10,1,2))</f>
        <v>0</v>
      </c>
      <c r="D47">
        <f ca="1">RAND()</f>
        <v>0.62398217813248003</v>
      </c>
      <c r="E47">
        <f ca="1">RAND()</f>
        <v>0.10323734699245091</v>
      </c>
      <c r="F47">
        <f ca="1">RAND()</f>
        <v>0.32264251555969559</v>
      </c>
      <c r="G47">
        <f ca="1">RAND()</f>
        <v>0.26895350833119247</v>
      </c>
      <c r="H47">
        <f ca="1">RAND()</f>
        <v>0.46141999568250547</v>
      </c>
      <c r="I47">
        <f ca="1">RAND()</f>
        <v>0.57366239336120217</v>
      </c>
      <c r="M47" t="str">
        <f ca="1">IF(LEN(J47)&lt;&gt;0,J47,VLOOKUP(D47+$B47,$BJ:$BK,MATCH($BK$1,$BJ$1:$BK$1,0),1))</f>
        <v>안 지정 캐릭터 PP 영웅등급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10323</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4</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1200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1.3495276653171391E-2</v>
      </c>
      <c r="BQ47">
        <f t="shared" ca="1" si="6"/>
        <v>9.4250706880301613E-3</v>
      </c>
      <c r="BR47">
        <f t="shared" ca="1" si="7"/>
        <v>1.0193679918450561E-2</v>
      </c>
      <c r="BS47">
        <f t="shared" ca="1" si="8"/>
        <v>0.41700404858299611</v>
      </c>
      <c r="BT47">
        <f t="shared" ca="1" si="11"/>
        <v>0.29123468426013216</v>
      </c>
      <c r="BU47">
        <f t="shared" ca="1" si="12"/>
        <v>0.31498470948012208</v>
      </c>
      <c r="BV47" t="str">
        <f ca="1">OFFSET([1]EquipTable!$A$1,ROW()-1,0)</f>
        <v>Equip3301</v>
      </c>
    </row>
    <row r="48" spans="1:80">
      <c r="A48">
        <v>5</v>
      </c>
      <c r="B48">
        <v>6</v>
      </c>
      <c r="C48">
        <f>IF(B48&lt;=9,0,
IF(B48=10,1,2))</f>
        <v>0</v>
      </c>
      <c r="D48">
        <f ca="1">RAND()</f>
        <v>0.3978149342951236</v>
      </c>
      <c r="E48">
        <f ca="1">RAND()</f>
        <v>8.3994193266844874E-2</v>
      </c>
      <c r="F48">
        <f ca="1">RAND()</f>
        <v>0.5624814736980146</v>
      </c>
      <c r="G48">
        <f ca="1">RAND()</f>
        <v>0.94965298096279405</v>
      </c>
      <c r="H48">
        <f ca="1">RAND()</f>
        <v>0.46283877180074617</v>
      </c>
      <c r="I48">
        <f ca="1">RAND()</f>
        <v>0.63197962013770803</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Equip1001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800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192</v>
      </c>
      <c r="W48">
        <v>1</v>
      </c>
      <c r="X48" t="s">
        <v>125</v>
      </c>
      <c r="Z48">
        <v>800</v>
      </c>
      <c r="AA48" t="str">
        <f ca="1">IF(ISBLANK(AB48),"",
VLOOKUP(AB48,OFFSET(INDIRECT("$A:$B"),0,MATCH(AB$1&amp;"_Verify",INDIRECT("$1:$1"),0)-1),2,0)
)</f>
        <v>uph</v>
      </c>
      <c r="AB48" t="s">
        <v>91</v>
      </c>
      <c r="AC48">
        <v>68754</v>
      </c>
      <c r="AD48">
        <v>13</v>
      </c>
      <c r="AE48" t="s">
        <v>399</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1.3495276653171391E-2</v>
      </c>
      <c r="BQ48">
        <f t="shared" ca="1" si="6"/>
        <v>9.4250706880301613E-3</v>
      </c>
      <c r="BR48">
        <f t="shared" ca="1" si="7"/>
        <v>1.0193679918450561E-2</v>
      </c>
      <c r="BS48">
        <f t="shared" ca="1" si="8"/>
        <v>0.43049932523616752</v>
      </c>
      <c r="BT48">
        <f t="shared" ca="1" si="11"/>
        <v>0.30065975494816233</v>
      </c>
      <c r="BU48">
        <f t="shared" ca="1" si="12"/>
        <v>0.32517838939857263</v>
      </c>
      <c r="BV48" t="str">
        <f ca="1">OFFSET([1]EquipTable!$A$1,ROW()-1,0)</f>
        <v>Equip3302</v>
      </c>
    </row>
    <row r="49" spans="1:74">
      <c r="A49">
        <v>5</v>
      </c>
      <c r="B49">
        <v>7</v>
      </c>
      <c r="C49">
        <f>IF(B49&lt;=9,0,
IF(B49=10,1,2))</f>
        <v>0</v>
      </c>
      <c r="D49">
        <f ca="1">RAND()</f>
        <v>0.87005561558547329</v>
      </c>
      <c r="E49">
        <f ca="1">RAND()</f>
        <v>0.94656458115286468</v>
      </c>
      <c r="F49">
        <f ca="1">RAND()</f>
        <v>0.52681977116052736</v>
      </c>
      <c r="G49">
        <f ca="1">RAND()</f>
        <v>0.19700154290067218</v>
      </c>
      <c r="H49">
        <f ca="1">RAND()</f>
        <v>0.53153426136008552</v>
      </c>
      <c r="I49">
        <f ca="1">RAND()</f>
        <v>7.9709167969016725E-2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Equip8301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89</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250</v>
      </c>
      <c r="W49">
        <v>1</v>
      </c>
      <c r="X49" t="s">
        <v>125</v>
      </c>
      <c r="Z49">
        <v>700</v>
      </c>
      <c r="AA49" t="str">
        <f ca="1">IF(ISBLANK(AB49),"",
VLOOKUP(AB49,OFFSET(INDIRECT("$A:$B"),0,MATCH(AB$1&amp;"_Verify",INDIRECT("$1:$1"),0)-1),2,0)
)</f>
        <v>fe</v>
      </c>
      <c r="AB49" t="s">
        <v>82</v>
      </c>
      <c r="AC49" t="s">
        <v>380</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1.3495276653171392E-3</v>
      </c>
      <c r="BQ49">
        <f t="shared" ca="1" si="6"/>
        <v>9.4250706880301622E-4</v>
      </c>
      <c r="BR49">
        <f t="shared" ca="1" si="7"/>
        <v>1.0193679918450561E-3</v>
      </c>
      <c r="BS49">
        <f t="shared" ca="1" si="8"/>
        <v>0.44399460188933892</v>
      </c>
      <c r="BT49">
        <f t="shared" ca="1" si="11"/>
        <v>0.3100848256361925</v>
      </c>
      <c r="BU49">
        <f t="shared" ca="1" si="12"/>
        <v>0.33537206931702318</v>
      </c>
      <c r="BV49" t="str">
        <f ca="1">OFFSET([1]EquipTable!$A$1,ROW()-1,0)</f>
        <v>Equip3401</v>
      </c>
    </row>
    <row r="50" spans="1:74">
      <c r="A50">
        <v>5</v>
      </c>
      <c r="B50">
        <v>8</v>
      </c>
      <c r="C50">
        <f>IF(B50&lt;=9,0,
IF(B50=10,1,2))</f>
        <v>0</v>
      </c>
      <c r="D50">
        <f ca="1">RAND()</f>
        <v>0.85576639547876343</v>
      </c>
      <c r="E50">
        <f ca="1">RAND()</f>
        <v>0.14684815540638785</v>
      </c>
      <c r="F50">
        <f ca="1">RAND()</f>
        <v>0.93754175962389752</v>
      </c>
      <c r="G50">
        <f ca="1">RAND()</f>
        <v>0.85515542897742169</v>
      </c>
      <c r="H50">
        <f ca="1">RAND()</f>
        <v>0.71932194058263543</v>
      </c>
      <c r="I50">
        <f ca="1">RAND()</f>
        <v>0.69522528687694873</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1.3495276653171392E-3</v>
      </c>
      <c r="BQ50">
        <f t="shared" ca="1" si="6"/>
        <v>9.4250706880301622E-4</v>
      </c>
      <c r="BR50">
        <f t="shared" ca="1" si="7"/>
        <v>1.0193679918450561E-3</v>
      </c>
      <c r="BS50">
        <f t="shared" ca="1" si="8"/>
        <v>0.44534412955465608</v>
      </c>
      <c r="BT50">
        <f t="shared" ca="1" si="11"/>
        <v>0.3110273327049955</v>
      </c>
      <c r="BU50">
        <f t="shared" ca="1" si="12"/>
        <v>0.33639143730886822</v>
      </c>
      <c r="BV50" t="str">
        <f ca="1">OFFSET([1]EquipTable!$A$1,ROW()-1,0)</f>
        <v>Equip3402</v>
      </c>
    </row>
    <row r="51" spans="1:74">
      <c r="A51">
        <v>5</v>
      </c>
      <c r="B51">
        <v>9</v>
      </c>
      <c r="C51">
        <f>IF(B51&lt;=9,0,
IF(B51=10,1,2))</f>
        <v>0</v>
      </c>
      <c r="D51">
        <f ca="1">RAND()</f>
        <v>0.69562253720304679</v>
      </c>
      <c r="E51">
        <f ca="1">RAND()</f>
        <v>0.50227581297859136</v>
      </c>
      <c r="F51">
        <f ca="1">RAND()</f>
        <v>0.40781727406595736</v>
      </c>
      <c r="G51">
        <f ca="1">RAND()</f>
        <v>0.18012481522039525</v>
      </c>
      <c r="H51">
        <f ca="1">RAND()</f>
        <v>0.80443178564583318</v>
      </c>
      <c r="I51">
        <f ca="1">RAND()</f>
        <v>0.73748875747444342</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0.44669365721997323</v>
      </c>
      <c r="BT51">
        <f t="shared" ca="1" si="11"/>
        <v>0.3119698397737985</v>
      </c>
      <c r="BU51">
        <f t="shared" ca="1" si="12"/>
        <v>0.33741080530071327</v>
      </c>
      <c r="BV51" t="str">
        <f ca="1">OFFSET([1]EquipTable!$A$1,ROW()-1,0)</f>
        <v>Equip3403</v>
      </c>
    </row>
    <row r="52" spans="1:74">
      <c r="A52">
        <v>6</v>
      </c>
      <c r="B52">
        <v>0</v>
      </c>
      <c r="C52">
        <f>IF(B52&lt;=9,0,
IF(B52=10,1,2))</f>
        <v>0</v>
      </c>
      <c r="D52">
        <f ca="1">RAND()</f>
        <v>3.2971354819233745E-2</v>
      </c>
      <c r="E52">
        <f ca="1">RAND()</f>
        <v>9.7981795601996047E-2</v>
      </c>
      <c r="F52">
        <f ca="1">RAND()</f>
        <v>0.78198568889005715</v>
      </c>
      <c r="G52">
        <f ca="1">RAND()</f>
        <v>0.27448660531755187</v>
      </c>
      <c r="H52">
        <f ca="1">RAND()</f>
        <v>0.18078764411918469</v>
      </c>
      <c r="I52">
        <f ca="1">RAND()</f>
        <v>0.92885334640285666</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Equip0302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12</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0.44669365721997323</v>
      </c>
      <c r="BT52">
        <f t="shared" ca="1" si="11"/>
        <v>0.3119698397737985</v>
      </c>
      <c r="BU52">
        <f t="shared" ca="1" si="12"/>
        <v>0.33741080530071327</v>
      </c>
      <c r="BV52" t="str">
        <f ca="1">OFFSET([1]EquipTable!$A$1,ROW()-1,0)</f>
        <v>Equip3404</v>
      </c>
    </row>
    <row r="53" spans="1:74">
      <c r="A53">
        <v>6</v>
      </c>
      <c r="B53">
        <v>1</v>
      </c>
      <c r="C53">
        <f>IF(B53&lt;=9,0,
IF(B53=10,1,2))</f>
        <v>0</v>
      </c>
      <c r="D53">
        <f ca="1">RAND()</f>
        <v>0.21351808749954748</v>
      </c>
      <c r="E53">
        <f ca="1">RAND()</f>
        <v>0.84129804456434165</v>
      </c>
      <c r="F53">
        <f ca="1">RAND()</f>
        <v>0.21362950646612811</v>
      </c>
      <c r="G53">
        <f ca="1">RAND()</f>
        <v>0.97920204130818711</v>
      </c>
      <c r="H53">
        <f ca="1">RAND()</f>
        <v>0.86386522128736654</v>
      </c>
      <c r="I53">
        <f ca="1">RAND()</f>
        <v>0.10032597211364813</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Equip7201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9000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194</v>
      </c>
      <c r="W53">
        <v>1</v>
      </c>
      <c r="X53" t="s">
        <v>125</v>
      </c>
      <c r="Z53">
        <v>7000</v>
      </c>
      <c r="AA53" t="str">
        <f ca="1">IF(ISBLANK(AB53),"",
VLOOKUP(AB53,OFFSET(INDIRECT("$A:$B"),0,MATCH(AB$1&amp;"_Verify",INDIRECT("$1:$1"),0)-1),2,0)
)</f>
        <v>fe</v>
      </c>
      <c r="AB53" t="s">
        <v>82</v>
      </c>
      <c r="AC53" t="s">
        <v>482</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이중 날개 활</v>
      </c>
      <c r="AL53">
        <v>1</v>
      </c>
      <c r="AM53" t="str">
        <f ca="1">IF(ROW()=2,AN53,OFFSET(AM53,-1,0)&amp;IF(LEN(AN53)=0,"",","&amp;AN53))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{"dy":6,"sl":1,"tp":"fe","vl":"Equip2201","cn":1,"pt":"DI","pr":4}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0.44669365721997323</v>
      </c>
      <c r="BT53">
        <f t="shared" ca="1" si="11"/>
        <v>0.3119698397737985</v>
      </c>
      <c r="BU53">
        <f t="shared" ca="1" si="12"/>
        <v>0.33741080530071327</v>
      </c>
      <c r="BV53" t="str">
        <f ca="1">OFFSET([1]EquipTable!$A$1,ROW()-1,0)</f>
        <v>Equip3405</v>
      </c>
    </row>
    <row r="54" spans="1:74">
      <c r="A54">
        <v>6</v>
      </c>
      <c r="B54">
        <v>2</v>
      </c>
      <c r="C54">
        <f>IF(B54&lt;=9,0,
IF(B54=10,1,2))</f>
        <v>0</v>
      </c>
      <c r="D54">
        <f ca="1">RAND()</f>
        <v>0.71711497601817364</v>
      </c>
      <c r="E54">
        <f ca="1">RAND()</f>
        <v>0.59596368367602781</v>
      </c>
      <c r="F54">
        <f ca="1">RAND()</f>
        <v>0.254629135711265</v>
      </c>
      <c r="G54">
        <f ca="1">RAND()</f>
        <v>0.65045920422836778</v>
      </c>
      <c r="H54">
        <f ca="1">RAND()</f>
        <v>0.1663548016772135</v>
      </c>
      <c r="I54">
        <f ca="1">RAND()</f>
        <v>0.58865961447530235</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59596</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10</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3000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483</v>
      </c>
      <c r="AD54">
        <v>1</v>
      </c>
      <c r="AE54" t="s">
        <v>400</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ca="1">IF(ROW()=2,AN54,OFFSET(AM54,-1,0)&amp;IF(LEN(AN54)=0,"",","&amp;AN54))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1.3495276653171391E-2</v>
      </c>
      <c r="BQ54">
        <f t="shared" ca="1" si="6"/>
        <v>9.4250706880301613E-3</v>
      </c>
      <c r="BR54">
        <f t="shared" ca="1" si="7"/>
        <v>1.0193679918450561E-2</v>
      </c>
      <c r="BS54">
        <f t="shared" ca="1" si="8"/>
        <v>0.44669365721997323</v>
      </c>
      <c r="BT54">
        <f t="shared" ca="1" si="11"/>
        <v>0.3119698397737985</v>
      </c>
      <c r="BU54">
        <f t="shared" ca="1" si="12"/>
        <v>0.33741080530071327</v>
      </c>
      <c r="BV54" t="str">
        <f ca="1">OFFSET([1]EquipTable!$A$1,ROW()-1,0)</f>
        <v>Equip4001</v>
      </c>
    </row>
    <row r="55" spans="1:74">
      <c r="A55">
        <v>6</v>
      </c>
      <c r="B55">
        <v>3</v>
      </c>
      <c r="C55">
        <f>IF(B55&lt;=9,0,
IF(B55=10,1,2))</f>
        <v>0</v>
      </c>
      <c r="D55">
        <f ca="1">RAND()</f>
        <v>0.13063374361844893</v>
      </c>
      <c r="E55">
        <f ca="1">RAND()</f>
        <v>0.29967738715036396</v>
      </c>
      <c r="F55">
        <f ca="1">RAND()</f>
        <v>0.77815870671033704</v>
      </c>
      <c r="G55">
        <f ca="1">RAND()</f>
        <v>0.50640084643903238</v>
      </c>
      <c r="H55">
        <f ca="1">RAND()</f>
        <v>0.58726575889476718</v>
      </c>
      <c r="I55">
        <f ca="1">RAND()</f>
        <v>0.56969267320483985</v>
      </c>
      <c r="M55" t="str">
        <f ca="1">IF(LEN(J55)&lt;&gt;0,J55,VLOOKUP(D55+$B55,$BJ:$BK,MATCH($BK$1,$BJ$1:$BK$1,0),1))</f>
        <v>안 지정 캐릭터 PP 영웅등급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29967</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6</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1800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480</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1.3495276653171391E-2</v>
      </c>
      <c r="BQ55">
        <f t="shared" ca="1" si="6"/>
        <v>9.4250706880301613E-3</v>
      </c>
      <c r="BR55">
        <f t="shared" ca="1" si="7"/>
        <v>1.0193679918450561E-2</v>
      </c>
      <c r="BS55">
        <f t="shared" ca="1" si="8"/>
        <v>0.46018893387314463</v>
      </c>
      <c r="BT55">
        <f t="shared" ca="1" si="11"/>
        <v>0.32139491046182866</v>
      </c>
      <c r="BU55">
        <f t="shared" ca="1" si="12"/>
        <v>0.34760448521916382</v>
      </c>
      <c r="BV55" t="str">
        <f ca="1">OFFSET([1]EquipTable!$A$1,ROW()-1,0)</f>
        <v>Equip4002</v>
      </c>
    </row>
    <row r="56" spans="1:74">
      <c r="A56">
        <v>6</v>
      </c>
      <c r="B56">
        <v>4</v>
      </c>
      <c r="C56">
        <f>IF(B56&lt;=9,0,
IF(B56=10,1,2))</f>
        <v>0</v>
      </c>
      <c r="D56">
        <f ca="1">RAND()</f>
        <v>0.60298976761977252</v>
      </c>
      <c r="E56">
        <f ca="1">RAND()</f>
        <v>8.238931348410361E-3</v>
      </c>
      <c r="F56">
        <f ca="1">RAND()</f>
        <v>0.41071373045613324</v>
      </c>
      <c r="G56">
        <f ca="1">RAND()</f>
        <v>0.90380389715028986</v>
      </c>
      <c r="H56">
        <f ca="1">RAND()</f>
        <v>0.45859536916588961</v>
      </c>
      <c r="I56">
        <f ca="1">RAND()</f>
        <v>0.12609635368108341</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823</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427</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1.3495276653171391E-2</v>
      </c>
      <c r="BQ56">
        <f t="shared" ca="1" si="6"/>
        <v>9.4250706880301613E-3</v>
      </c>
      <c r="BR56">
        <f t="shared" ca="1" si="7"/>
        <v>1.0193679918450561E-2</v>
      </c>
      <c r="BS56">
        <f t="shared" ca="1" si="8"/>
        <v>0.47368421052631604</v>
      </c>
      <c r="BT56">
        <f t="shared" ca="1" si="11"/>
        <v>0.33081998114985883</v>
      </c>
      <c r="BU56">
        <f t="shared" ca="1" si="12"/>
        <v>0.35779816513761437</v>
      </c>
      <c r="BV56" t="str">
        <f ca="1">OFFSET([1]EquipTable!$A$1,ROW()-1,0)</f>
        <v>Equip4101</v>
      </c>
    </row>
    <row r="57" spans="1:74">
      <c r="A57">
        <v>6</v>
      </c>
      <c r="B57">
        <v>5</v>
      </c>
      <c r="C57">
        <f>IF(B57&lt;=9,0,
IF(B57=10,1,2))</f>
        <v>0</v>
      </c>
      <c r="D57">
        <f ca="1">RAND()</f>
        <v>2.2872244765475114E-2</v>
      </c>
      <c r="E57">
        <f ca="1">RAND()</f>
        <v>0.47463643295377211</v>
      </c>
      <c r="F57">
        <f ca="1">RAND()</f>
        <v>0.4257239049078263</v>
      </c>
      <c r="G57">
        <f ca="1">RAND()</f>
        <v>0.59832298790689764</v>
      </c>
      <c r="H57">
        <f ca="1">RAND()</f>
        <v>0.13688457632498552</v>
      </c>
      <c r="I57">
        <f ca="1">RAND()</f>
        <v>0.76787739480196227</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Equip4101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1400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484</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1.3495276653171391E-2</v>
      </c>
      <c r="BQ57">
        <f t="shared" ca="1" si="6"/>
        <v>9.4250706880301613E-3</v>
      </c>
      <c r="BR57">
        <f t="shared" ca="1" si="7"/>
        <v>1.0193679918450561E-2</v>
      </c>
      <c r="BS57">
        <f t="shared" ca="1" si="8"/>
        <v>0.48717948717948745</v>
      </c>
      <c r="BT57">
        <f t="shared" ca="1" si="11"/>
        <v>0.340245051837889</v>
      </c>
      <c r="BU57">
        <f t="shared" ca="1" si="12"/>
        <v>0.36799184505606491</v>
      </c>
      <c r="BV57" t="str">
        <f ca="1">OFFSET([1]EquipTable!$A$1,ROW()-1,0)</f>
        <v>Equip4102</v>
      </c>
    </row>
    <row r="58" spans="1:74">
      <c r="A58">
        <v>6</v>
      </c>
      <c r="B58">
        <v>6</v>
      </c>
      <c r="C58">
        <f>IF(B58&lt;=9,0,
IF(B58=10,1,2))</f>
        <v>0</v>
      </c>
      <c r="D58">
        <f ca="1">RAND()</f>
        <v>0.97002313721964739</v>
      </c>
      <c r="E58">
        <f ca="1">RAND()</f>
        <v>0.7639353747936769</v>
      </c>
      <c r="F58">
        <f ca="1">RAND()</f>
        <v>9.4138844548180445E-2</v>
      </c>
      <c r="G58">
        <f ca="1">RAND()</f>
        <v>0.76511608859632907</v>
      </c>
      <c r="H58">
        <f ca="1">RAND()</f>
        <v>0.68770709755204507</v>
      </c>
      <c r="I58">
        <f ca="1">RAND()</f>
        <v>0.29985411127528849</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Equip7101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3300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1.3495276653171391E-2</v>
      </c>
      <c r="BQ58">
        <f t="shared" ca="1" si="6"/>
        <v>9.4250706880301613E-3</v>
      </c>
      <c r="BR58">
        <f t="shared" ca="1" si="7"/>
        <v>1.0193679918450561E-2</v>
      </c>
      <c r="BS58">
        <f t="shared" ca="1" si="8"/>
        <v>0.50067476383265885</v>
      </c>
      <c r="BT58">
        <f t="shared" ca="1" si="11"/>
        <v>0.34967012252591917</v>
      </c>
      <c r="BU58">
        <f t="shared" ca="1" si="12"/>
        <v>0.37818552497451546</v>
      </c>
      <c r="BV58" t="str">
        <f ca="1">OFFSET([1]EquipTable!$A$1,ROW()-1,0)</f>
        <v>Equip4201</v>
      </c>
    </row>
    <row r="59" spans="1:74">
      <c r="A59">
        <v>6</v>
      </c>
      <c r="B59">
        <v>7</v>
      </c>
      <c r="C59">
        <f>IF(B59&lt;=9,0,
IF(B59=10,1,2))</f>
        <v>0</v>
      </c>
      <c r="D59">
        <f ca="1">RAND()</f>
        <v>0.61046458952059113</v>
      </c>
      <c r="E59">
        <f ca="1">RAND()</f>
        <v>0.79225446537355393</v>
      </c>
      <c r="F59">
        <f ca="1">RAND()</f>
        <v>0.32930696125777403</v>
      </c>
      <c r="G59">
        <f ca="1">RAND()</f>
        <v>0.66315817386826681</v>
      </c>
      <c r="H59">
        <f ca="1">RAND()</f>
        <v>0.29873514527404454</v>
      </c>
      <c r="I59">
        <f ca="1">RAND()</f>
        <v>0.3260930120294504</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Equip8101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7800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187</v>
      </c>
      <c r="W59">
        <v>1</v>
      </c>
      <c r="X59" t="s">
        <v>125</v>
      </c>
      <c r="Z59">
        <v>7700</v>
      </c>
      <c r="AA59" t="str">
        <f ca="1">IF(ISBLANK(AB59),"",
VLOOKUP(AB59,OFFSET(INDIRECT("$A:$B"),0,MATCH(AB$1&amp;"_Verify",INDIRECT("$1:$1"),0)-1),2,0)
)</f>
        <v>fe</v>
      </c>
      <c r="AB59" t="s">
        <v>82</v>
      </c>
      <c r="AC59" t="s">
        <v>433</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1.3495276653171391E-2</v>
      </c>
      <c r="BQ59">
        <f t="shared" ca="1" si="6"/>
        <v>9.4250706880301613E-3</v>
      </c>
      <c r="BR59">
        <f t="shared" ca="1" si="7"/>
        <v>1.0193679918450561E-2</v>
      </c>
      <c r="BS59">
        <f t="shared" ca="1" si="8"/>
        <v>0.51417004048583026</v>
      </c>
      <c r="BT59">
        <f t="shared" ca="1" si="11"/>
        <v>0.35909519321394934</v>
      </c>
      <c r="BU59">
        <f t="shared" ca="1" si="12"/>
        <v>0.38837920489296601</v>
      </c>
      <c r="BV59" t="str">
        <f ca="1">OFFSET([1]EquipTable!$A$1,ROW()-1,0)</f>
        <v>Equip4202</v>
      </c>
    </row>
    <row r="60" spans="1:74">
      <c r="A60">
        <v>6</v>
      </c>
      <c r="B60">
        <v>8</v>
      </c>
      <c r="C60">
        <f>IF(B60&lt;=9,0,
IF(B60=10,1,2))</f>
        <v>0</v>
      </c>
      <c r="D60">
        <f ca="1">RAND()</f>
        <v>0.41376444763206699</v>
      </c>
      <c r="E60">
        <f ca="1">RAND()</f>
        <v>0.34076560095815545</v>
      </c>
      <c r="F60">
        <f ca="1">RAND()</f>
        <v>0.4580172537093975</v>
      </c>
      <c r="G60">
        <f ca="1">RAND()</f>
        <v>0.87062332274847687</v>
      </c>
      <c r="H60">
        <f ca="1">RAND()</f>
        <v>2.2277482338582622E-2</v>
      </c>
      <c r="I60">
        <f ca="1">RAND()</f>
        <v>0.78310368276164299</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1.3495276653171391E-2</v>
      </c>
      <c r="BQ60">
        <f t="shared" ca="1" si="6"/>
        <v>9.4250706880301613E-3</v>
      </c>
      <c r="BR60">
        <f t="shared" ca="1" si="7"/>
        <v>1.0193679918450561E-2</v>
      </c>
      <c r="BS60">
        <f t="shared" ca="1" si="8"/>
        <v>0.52766531713900167</v>
      </c>
      <c r="BT60">
        <f t="shared" ca="1" si="11"/>
        <v>0.36852026390197951</v>
      </c>
      <c r="BU60">
        <f t="shared" ca="1" si="12"/>
        <v>0.39857288481141656</v>
      </c>
      <c r="BV60" t="str">
        <f ca="1">OFFSET([1]EquipTable!$A$1,ROW()-1,0)</f>
        <v>Equip4301</v>
      </c>
    </row>
    <row r="61" spans="1:74">
      <c r="A61">
        <v>6</v>
      </c>
      <c r="B61">
        <v>9</v>
      </c>
      <c r="C61">
        <f>IF(B61&lt;=9,0,
IF(B61=10,1,2))</f>
        <v>0</v>
      </c>
      <c r="D61">
        <f ca="1">RAND()</f>
        <v>0.99603240295753948</v>
      </c>
      <c r="E61">
        <f ca="1">RAND()</f>
        <v>0.44840107431400189</v>
      </c>
      <c r="F61">
        <f ca="1">RAND()</f>
        <v>0.8783254477949155</v>
      </c>
      <c r="G61">
        <f ca="1">RAND()</f>
        <v>0.6505909722844565</v>
      </c>
      <c r="H61">
        <f ca="1">RAND()</f>
        <v>0.17938747916884346</v>
      </c>
      <c r="I61">
        <f ca="1">RAND()</f>
        <v>0.36197574127473875</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1.3495276653171391E-2</v>
      </c>
      <c r="BQ61">
        <f t="shared" ca="1" si="6"/>
        <v>9.4250706880301613E-3</v>
      </c>
      <c r="BR61">
        <f t="shared" ca="1" si="7"/>
        <v>1.0193679918450561E-2</v>
      </c>
      <c r="BS61">
        <f t="shared" ca="1" si="8"/>
        <v>0.54116059379217307</v>
      </c>
      <c r="BT61">
        <f t="shared" ca="1" si="11"/>
        <v>0.37794533459000967</v>
      </c>
      <c r="BU61">
        <f t="shared" ca="1" si="12"/>
        <v>0.40876656472986711</v>
      </c>
      <c r="BV61" t="str">
        <f ca="1">OFFSET([1]EquipTable!$A$1,ROW()-1,0)</f>
        <v>Equip4302</v>
      </c>
    </row>
    <row r="62" spans="1:74">
      <c r="A62">
        <v>7</v>
      </c>
      <c r="B62">
        <v>0</v>
      </c>
      <c r="C62">
        <f>IF(B62&lt;=9,0,
IF(B62=10,1,2))</f>
        <v>0</v>
      </c>
      <c r="D62">
        <f ca="1">RAND()</f>
        <v>0.7859893343839256</v>
      </c>
      <c r="E62">
        <f ca="1">RAND()</f>
        <v>0.46462346186179149</v>
      </c>
      <c r="F62">
        <f ca="1">RAND()</f>
        <v>0.67571657985915368</v>
      </c>
      <c r="G62">
        <f ca="1">RAND()</f>
        <v>0.31479348432349286</v>
      </c>
      <c r="H62">
        <f ca="1">RAND()</f>
        <v>0.56708484600411702</v>
      </c>
      <c r="I62">
        <f ca="1">RAND()</f>
        <v>0.53891115126795852</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Equip4002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800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199</v>
      </c>
      <c r="W62">
        <v>1</v>
      </c>
      <c r="X62" t="s">
        <v>129</v>
      </c>
      <c r="Z62">
        <v>5</v>
      </c>
      <c r="AA62" t="str">
        <f ca="1">IF(ISBLANK(AB62),"",
VLOOKUP(AB62,OFFSET(INDIRECT("$A:$B"),0,MATCH(AB$1&amp;"_Verify",INDIRECT("$1:$1"),0)-1),2,0)
)</f>
        <v>fe</v>
      </c>
      <c r="AB62" t="s">
        <v>82</v>
      </c>
      <c r="AC62" t="s">
        <v>449</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1.3495276653171392E-3</v>
      </c>
      <c r="BQ62">
        <f t="shared" ca="1" si="6"/>
        <v>9.4250706880301622E-4</v>
      </c>
      <c r="BR62">
        <f t="shared" ca="1" si="7"/>
        <v>1.0193679918450561E-3</v>
      </c>
      <c r="BS62">
        <f t="shared" ca="1" si="8"/>
        <v>0.55465587044534448</v>
      </c>
      <c r="BT62">
        <f t="shared" ca="1" si="11"/>
        <v>0.38737040527803984</v>
      </c>
      <c r="BU62">
        <f t="shared" ca="1" si="12"/>
        <v>0.41896024464831766</v>
      </c>
      <c r="BV62" t="str">
        <f ca="1">OFFSET([1]EquipTable!$A$1,ROW()-1,0)</f>
        <v>Equip4401</v>
      </c>
    </row>
    <row r="63" spans="1:74">
      <c r="A63">
        <v>7</v>
      </c>
      <c r="B63">
        <v>1</v>
      </c>
      <c r="C63">
        <f>IF(B63&lt;=9,0,
IF(B63=10,1,2))</f>
        <v>0</v>
      </c>
      <c r="D63">
        <f ca="1">RAND()</f>
        <v>0.33332131925277608</v>
      </c>
      <c r="E63">
        <f ca="1">RAND()</f>
        <v>0.51000871398515413</v>
      </c>
      <c r="F63">
        <f ca="1">RAND()</f>
        <v>0.37820770463936471</v>
      </c>
      <c r="G63">
        <f ca="1">RAND()</f>
        <v>0.39188053056402816</v>
      </c>
      <c r="H63">
        <f ca="1">RAND()</f>
        <v>0.32888883767007093</v>
      </c>
      <c r="I63">
        <f ca="1">RAND()</f>
        <v>0.4355495492901641</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Equip4201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4</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1.3495276653171392E-3</v>
      </c>
      <c r="BQ63">
        <f t="shared" ca="1" si="6"/>
        <v>9.4250706880301622E-4</v>
      </c>
      <c r="BR63">
        <f t="shared" ca="1" si="7"/>
        <v>1.0193679918450561E-3</v>
      </c>
      <c r="BS63">
        <f t="shared" ca="1" si="8"/>
        <v>0.55600539811066163</v>
      </c>
      <c r="BT63">
        <f t="shared" ca="1" si="11"/>
        <v>0.38831291234684284</v>
      </c>
      <c r="BU63">
        <f t="shared" ca="1" si="12"/>
        <v>0.4199796126401627</v>
      </c>
      <c r="BV63" t="str">
        <f ca="1">OFFSET([1]EquipTable!$A$1,ROW()-1,0)</f>
        <v>Equip4402</v>
      </c>
    </row>
    <row r="64" spans="1:74">
      <c r="A64">
        <v>7</v>
      </c>
      <c r="B64">
        <v>2</v>
      </c>
      <c r="C64">
        <f>IF(B64&lt;=9,0,
IF(B64=10,1,2))</f>
        <v>0</v>
      </c>
      <c r="D64">
        <f ca="1">RAND()</f>
        <v>0.13450708295277947</v>
      </c>
      <c r="E64">
        <f ca="1">RAND()</f>
        <v>0.40455419328066278</v>
      </c>
      <c r="F64">
        <f ca="1">RAND()</f>
        <v>0.93079570776283271</v>
      </c>
      <c r="G64">
        <f ca="1">RAND()</f>
        <v>0.25933839123967461</v>
      </c>
      <c r="H64">
        <f ca="1">RAND()</f>
        <v>0.88744484745346386</v>
      </c>
      <c r="I64">
        <f ca="1">RAND()</f>
        <v>0.12657244903088238</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40455</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7</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2100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0.55735492577597878</v>
      </c>
      <c r="BT64">
        <f t="shared" ca="1" si="11"/>
        <v>0.38925541941564584</v>
      </c>
      <c r="BU64">
        <f t="shared" ca="1" si="12"/>
        <v>0.42099898063200775</v>
      </c>
      <c r="BV64" t="str">
        <f ca="1">OFFSET([1]EquipTable!$A$1,ROW()-1,0)</f>
        <v>Equip4403</v>
      </c>
    </row>
    <row r="65" spans="1:74">
      <c r="A65">
        <v>7</v>
      </c>
      <c r="B65">
        <v>3</v>
      </c>
      <c r="C65">
        <f>IF(B65&lt;=9,0,
IF(B65=10,1,2))</f>
        <v>0</v>
      </c>
      <c r="D65">
        <f ca="1">RAND()</f>
        <v>0.60282220215449089</v>
      </c>
      <c r="E65">
        <f ca="1">RAND()</f>
        <v>4.4210775379392109E-2</v>
      </c>
      <c r="F65">
        <f ca="1">RAND()</f>
        <v>0.24419483350901161</v>
      </c>
      <c r="G65">
        <f ca="1">RAND()</f>
        <v>7.6968469634052905E-2</v>
      </c>
      <c r="H65">
        <f ca="1">RAND()</f>
        <v>0.28323742141021147</v>
      </c>
      <c r="I65">
        <f ca="1">RAND()</f>
        <v>0.9245787573253953</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4421</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403</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0.55735492577597878</v>
      </c>
      <c r="BT65">
        <f t="shared" ca="1" si="11"/>
        <v>0.38925541941564584</v>
      </c>
      <c r="BU65">
        <f t="shared" ca="1" si="12"/>
        <v>0.42099898063200775</v>
      </c>
      <c r="BV65" t="str">
        <f ca="1">OFFSET([1]EquipTable!$A$1,ROW()-1,0)</f>
        <v>Equip4404</v>
      </c>
    </row>
    <row r="66" spans="1:74">
      <c r="A66">
        <v>7</v>
      </c>
      <c r="B66">
        <v>4</v>
      </c>
      <c r="C66">
        <f>IF(B66&lt;=9,0,
IF(B66=10,1,2))</f>
        <v>0</v>
      </c>
      <c r="D66">
        <f ca="1">RAND()</f>
        <v>0.96374235316233492</v>
      </c>
      <c r="E66">
        <f ca="1">RAND()</f>
        <v>2.2715849751474337E-2</v>
      </c>
      <c r="F66">
        <f ca="1">RAND()</f>
        <v>0.45764766042620442</v>
      </c>
      <c r="G66">
        <f ca="1">RAND()</f>
        <v>0.78641800517914973</v>
      </c>
      <c r="H66">
        <f ca="1">RAND()</f>
        <v>0.46126107267784688</v>
      </c>
      <c r="I66">
        <f ca="1">RAND()</f>
        <v>6.3285537057161778E-2</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2271</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481</v>
      </c>
      <c r="AD66">
        <v>1</v>
      </c>
      <c r="AE66" t="s">
        <v>125</v>
      </c>
      <c r="AG66">
        <v>2900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미스틱 해머</v>
      </c>
      <c r="AL66">
        <v>1</v>
      </c>
      <c r="AM66" t="str">
        <f ca="1">IF(ROW()=2,AN66,OFFSET(AM66,-1,0)&amp;IF(LEN(AN66)=0,"",","&amp;AN66))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{"dy":7,"sl":4,"tp":"fe","vl":"Equip4202","cn":1,"pt":"GO","pr":2900}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0.55735492577597878</v>
      </c>
      <c r="BT66">
        <f t="shared" ca="1" si="11"/>
        <v>0.38925541941564584</v>
      </c>
      <c r="BU66">
        <f t="shared" ca="1" si="12"/>
        <v>0.42099898063200775</v>
      </c>
      <c r="BV66" t="str">
        <f ca="1">OFFSET([1]EquipTable!$A$1,ROW()-1,0)</f>
        <v>Equip4405</v>
      </c>
    </row>
    <row r="67" spans="1:74">
      <c r="A67">
        <v>7</v>
      </c>
      <c r="B67">
        <v>5</v>
      </c>
      <c r="C67">
        <f>IF(B67&lt;=9,0,
IF(B67=10,1,2))</f>
        <v>0</v>
      </c>
      <c r="D67">
        <f ca="1">RAND()</f>
        <v>3.9514762857704611E-2</v>
      </c>
      <c r="E67">
        <f ca="1">RAND()</f>
        <v>0.56244288344262272</v>
      </c>
      <c r="F67">
        <f ca="1">RAND()</f>
        <v>0.71158686710216101</v>
      </c>
      <c r="G67">
        <f ca="1">RAND()</f>
        <v>9.5541425820009018E-2</v>
      </c>
      <c r="H67">
        <f ca="1">RAND()</f>
        <v>0.24122434384082592</v>
      </c>
      <c r="I67">
        <f ca="1">RAND()</f>
        <v>0.55810801009247368</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Equip5001</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800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404</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ca="1">IF(ROW()=2,AN67,OFFSET(AM67,-1,0)&amp;IF(LEN(AN67)=0,"",","&amp;AN67))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0.55735492577597878</v>
      </c>
      <c r="BT67">
        <f t="shared" ca="1" si="11"/>
        <v>0.38925541941564584</v>
      </c>
      <c r="BU67">
        <f t="shared" ca="1" si="12"/>
        <v>0.42099898063200775</v>
      </c>
      <c r="BV67" t="str">
        <f ca="1">OFFSET([1]EquipTable!$A$1,ROW()-1,0)</f>
        <v>후보</v>
      </c>
    </row>
    <row r="68" spans="1:74">
      <c r="A68">
        <v>7</v>
      </c>
      <c r="B68">
        <v>6</v>
      </c>
      <c r="C68">
        <f>IF(B68&lt;=9,0,
IF(B68=10,1,2))</f>
        <v>0</v>
      </c>
      <c r="D68">
        <f ca="1">RAND()</f>
        <v>0.47060220120579754</v>
      </c>
      <c r="E68">
        <f ca="1">RAND()</f>
        <v>0.72155871547916217</v>
      </c>
      <c r="F68">
        <f ca="1">RAND()</f>
        <v>2.6477178317699579E-2</v>
      </c>
      <c r="G68">
        <f ca="1">RAND()</f>
        <v>9.1880812789750577E-2</v>
      </c>
      <c r="H68">
        <f ca="1">RAND()</f>
        <v>0.24622632322428339</v>
      </c>
      <c r="I68">
        <f ca="1">RAND()</f>
        <v>0.48423154622299069</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Equip7001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2000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252</v>
      </c>
      <c r="W68">
        <v>1</v>
      </c>
      <c r="X68" t="s">
        <v>125</v>
      </c>
      <c r="Z68">
        <v>7600</v>
      </c>
      <c r="AA68" t="str">
        <f ca="1">IF(ISBLANK(AB68),"",
VLOOKUP(AB68,OFFSET(INDIRECT("$A:$B"),0,MATCH(AB$1&amp;"_Verify",INDIRECT("$1:$1"),0)-1),2,0)
)</f>
        <v>fe</v>
      </c>
      <c r="AB68" t="s">
        <v>82</v>
      </c>
      <c r="AC68" t="s">
        <v>424</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1.3495276653171391E-2</v>
      </c>
      <c r="BQ68">
        <f t="shared" ca="1" si="17"/>
        <v>9.4250706880301613E-3</v>
      </c>
      <c r="BR68">
        <f t="shared" ca="1" si="18"/>
        <v>1.0193679918450561E-2</v>
      </c>
      <c r="BS68">
        <f t="shared" ca="1" si="19"/>
        <v>0.55735492577597878</v>
      </c>
      <c r="BT68">
        <f t="shared" ref="BT68:BT128" ca="1" si="20">BT67+BQ67</f>
        <v>0.38925541941564584</v>
      </c>
      <c r="BU68">
        <f t="shared" ref="BU68:BU128" ca="1" si="21">BU67+BR67</f>
        <v>0.42099898063200775</v>
      </c>
      <c r="BV68" t="str">
        <f ca="1">OFFSET([1]EquipTable!$A$1,ROW()-1,0)</f>
        <v>Equip5001</v>
      </c>
    </row>
    <row r="69" spans="1:74">
      <c r="A69">
        <v>7</v>
      </c>
      <c r="B69">
        <v>7</v>
      </c>
      <c r="C69">
        <f>IF(B69&lt;=9,0,
IF(B69=10,1,2))</f>
        <v>0</v>
      </c>
      <c r="D69">
        <f ca="1">RAND()</f>
        <v>0.34041280089772097</v>
      </c>
      <c r="E69">
        <f ca="1">RAND()</f>
        <v>0.17298858386138216</v>
      </c>
      <c r="F69">
        <f ca="1">RAND()</f>
        <v>0.66799152020533481</v>
      </c>
      <c r="G69">
        <f ca="1">RAND()</f>
        <v>0.81046133835145684</v>
      </c>
      <c r="H69">
        <f ca="1">RAND()</f>
        <v>0.50040772797053512</v>
      </c>
      <c r="I69">
        <f ca="1">RAND()</f>
        <v>0.98566012353587507</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Equip2001</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900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1.3495276653171391E-2</v>
      </c>
      <c r="BQ69">
        <f t="shared" ca="1" si="17"/>
        <v>9.4250706880301613E-3</v>
      </c>
      <c r="BR69">
        <f t="shared" ca="1" si="18"/>
        <v>1.0193679918450561E-2</v>
      </c>
      <c r="BS69">
        <f t="shared" ca="1" si="19"/>
        <v>0.57085020242915019</v>
      </c>
      <c r="BT69">
        <f t="shared" ca="1" si="20"/>
        <v>0.39868049010367601</v>
      </c>
      <c r="BU69">
        <f t="shared" ca="1" si="21"/>
        <v>0.4311926605504583</v>
      </c>
      <c r="BV69" t="str">
        <f ca="1">OFFSET([1]EquipTable!$A$1,ROW()-1,0)</f>
        <v>Equip5002</v>
      </c>
    </row>
    <row r="70" spans="1:74">
      <c r="A70">
        <v>7</v>
      </c>
      <c r="B70">
        <v>8</v>
      </c>
      <c r="C70">
        <f>IF(B70&lt;=9,0,
IF(B70=10,1,2))</f>
        <v>0</v>
      </c>
      <c r="D70">
        <f ca="1">RAND()</f>
        <v>0.86639070152503084</v>
      </c>
      <c r="E70">
        <f ca="1">RAND()</f>
        <v>7.0945501604328443E-2</v>
      </c>
      <c r="F70">
        <f ca="1">RAND()</f>
        <v>0.61719665720926031</v>
      </c>
      <c r="G70">
        <f ca="1">RAND()</f>
        <v>0.82130919897769761</v>
      </c>
      <c r="H70">
        <f ca="1">RAND()</f>
        <v>0.77411815766435932</v>
      </c>
      <c r="I70">
        <f ca="1">RAND()</f>
        <v>0.15993797702695467</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fl2</v>
      </c>
      <c r="AB70" t="s">
        <v>88</v>
      </c>
      <c r="AC70" t="s">
        <v>485</v>
      </c>
      <c r="AD70">
        <v>1</v>
      </c>
      <c r="AE70" t="s">
        <v>129</v>
      </c>
      <c r="AF70">
        <v>70</v>
      </c>
      <c r="AG70">
        <v>49</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도스로프</v>
      </c>
      <c r="AL70">
        <v>1</v>
      </c>
      <c r="AM70" t="str">
        <f ca="1">IF(ROW()=2,AN70,OFFSET(AM70,-1,0)&amp;IF(LEN(AN70)=0,"",","&amp;AN70))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v>
      </c>
      <c r="AN70" t="str">
        <f ca="1">IF(AL70&lt;&gt;1,"",
"{"""&amp;A$1&amp;""":"&amp;A70
&amp;","""&amp;B$1&amp;""":"&amp;B70
&amp;IF(LEN(AA70)=0,"",","""&amp;AA$1&amp;""":"""&amp;AA70&amp;"""")
&amp;IF(LEN(AC70)=0,"",","""&amp;AC$1&amp;""":"""&amp;AC70&amp;"""")
&amp;IF(LEN(AD70)=0,"",","""&amp;AD$1&amp;""":"&amp;AD70)
&amp;IF(LEN(AE70)=0,"",","""&amp;AE$1&amp;""":"""&amp;AE70&amp;"""")
&amp;IF(LEN(AF70)=0,"",","""&amp;AF$1&amp;""":"&amp;AF70)
&amp;IF(LEN(AG70)=0,"",","""&amp;AG$1&amp;""":"&amp;AG70)&amp;"}")</f>
        <v>{"dy":7,"sl":8,"tp":"fl2","vl":"Actor0030","cn":1,"pt":"DI","pp":70,"pr":49}</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1.3495276653171391E-2</v>
      </c>
      <c r="BQ70">
        <f t="shared" ca="1" si="17"/>
        <v>9.4250706880301613E-3</v>
      </c>
      <c r="BR70">
        <f t="shared" ca="1" si="18"/>
        <v>1.0193679918450561E-2</v>
      </c>
      <c r="BS70">
        <f t="shared" ca="1" si="19"/>
        <v>0.58434547908232159</v>
      </c>
      <c r="BT70">
        <f t="shared" ca="1" si="20"/>
        <v>0.40810556079170618</v>
      </c>
      <c r="BU70">
        <f t="shared" ca="1" si="21"/>
        <v>0.44138634046890884</v>
      </c>
      <c r="BV70" t="str">
        <f ca="1">OFFSET([1]EquipTable!$A$1,ROW()-1,0)</f>
        <v>Equip5101</v>
      </c>
    </row>
    <row r="71" spans="1:74">
      <c r="A71">
        <v>7</v>
      </c>
      <c r="B71">
        <v>9</v>
      </c>
      <c r="C71">
        <f>IF(B71&lt;=9,0,
IF(B71=10,1,2))</f>
        <v>0</v>
      </c>
      <c r="D71">
        <f ca="1">RAND()</f>
        <v>0.11988213373359913</v>
      </c>
      <c r="E71">
        <f ca="1">RAND()</f>
        <v>0.2795910173801982</v>
      </c>
      <c r="F71">
        <f ca="1">RAND()</f>
        <v>0.66103127298138487</v>
      </c>
      <c r="G71">
        <f ca="1">RAND()</f>
        <v>0.52518646690737081</v>
      </c>
      <c r="H71">
        <f ca="1">RAND()</f>
        <v>0.87987161025273863</v>
      </c>
      <c r="I71">
        <f ca="1">RAND()</f>
        <v>6.3256386929734454E-2</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fl3</v>
      </c>
      <c r="AB71" t="s">
        <v>89</v>
      </c>
      <c r="AC71" t="s">
        <v>485</v>
      </c>
      <c r="AD71">
        <v>1</v>
      </c>
      <c r="AE71" t="s">
        <v>129</v>
      </c>
      <c r="AF71">
        <v>70</v>
      </c>
      <c r="AG71">
        <v>49</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도스로프</v>
      </c>
      <c r="AL71">
        <v>1</v>
      </c>
      <c r="AM71" t="str">
        <f ca="1">IF(ROW()=2,AN71,OFFSET(AM71,-1,0)&amp;IF(LEN(AN71)=0,"",","&amp;AN71))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v>
      </c>
      <c r="AN71" t="str">
        <f ca="1">IF(AL71&lt;&gt;1,"",
"{"""&amp;A$1&amp;""":"&amp;A71
&amp;","""&amp;B$1&amp;""":"&amp;B71
&amp;IF(LEN(AA71)=0,"",","""&amp;AA$1&amp;""":"""&amp;AA71&amp;"""")
&amp;IF(LEN(AC71)=0,"",","""&amp;AC$1&amp;""":"""&amp;AC71&amp;"""")
&amp;IF(LEN(AD71)=0,"",","""&amp;AD$1&amp;""":"&amp;AD71)
&amp;IF(LEN(AE71)=0,"",","""&amp;AE$1&amp;""":"""&amp;AE71&amp;"""")
&amp;IF(LEN(AF71)=0,"",","""&amp;AF$1&amp;""":"&amp;AF71)
&amp;IF(LEN(AG71)=0,"",","""&amp;AG$1&amp;""":"&amp;AG71)&amp;"}")</f>
        <v>{"dy":7,"sl":9,"tp":"fl3","vl":"Actor0030","cn":1,"pt":"DI","pp":70,"pr":49}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1.3495276653171391E-2</v>
      </c>
      <c r="BQ71">
        <f t="shared" ca="1" si="17"/>
        <v>9.4250706880301613E-3</v>
      </c>
      <c r="BR71">
        <f t="shared" ca="1" si="18"/>
        <v>1.0193679918450561E-2</v>
      </c>
      <c r="BS71">
        <f t="shared" ca="1" si="19"/>
        <v>0.597840755735493</v>
      </c>
      <c r="BT71">
        <f t="shared" ca="1" si="20"/>
        <v>0.41753063147973635</v>
      </c>
      <c r="BU71">
        <f t="shared" ca="1" si="21"/>
        <v>0.45158002038735939</v>
      </c>
      <c r="BV71" t="str">
        <f ca="1">OFFSET([1]EquipTable!$A$1,ROW()-1,0)</f>
        <v>Equip5102</v>
      </c>
    </row>
    <row r="72" spans="1:74">
      <c r="A72">
        <v>8</v>
      </c>
      <c r="B72">
        <v>0</v>
      </c>
      <c r="C72">
        <f>IF(B72&lt;=9,0,
IF(B72=10,1,2))</f>
        <v>0</v>
      </c>
      <c r="D72">
        <f ca="1">RAND()</f>
        <v>0.51406429114353591</v>
      </c>
      <c r="E72">
        <f ca="1">RAND()</f>
        <v>0.48696753985916719</v>
      </c>
      <c r="F72">
        <f ca="1">RAND()</f>
        <v>9.9124341221505041E-2</v>
      </c>
      <c r="G72">
        <f ca="1">RAND()</f>
        <v>0.47636773157862178</v>
      </c>
      <c r="H72">
        <f ca="1">RAND()</f>
        <v>0.77474123387815808</v>
      </c>
      <c r="I72">
        <f ca="1">RAND()</f>
        <v>0.20241645519293483</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Equip4101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1100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400</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1.3495276653171391E-2</v>
      </c>
      <c r="BQ72">
        <f t="shared" ca="1" si="17"/>
        <v>9.4250706880301613E-3</v>
      </c>
      <c r="BR72">
        <f t="shared" ca="1" si="18"/>
        <v>1.0193679918450561E-2</v>
      </c>
      <c r="BS72">
        <f t="shared" ca="1" si="19"/>
        <v>0.61133603238866441</v>
      </c>
      <c r="BT72">
        <f t="shared" ca="1" si="20"/>
        <v>0.42695570216776652</v>
      </c>
      <c r="BU72">
        <f t="shared" ca="1" si="21"/>
        <v>0.46177370030580994</v>
      </c>
      <c r="BV72" t="str">
        <f ca="1">OFFSET([1]EquipTable!$A$1,ROW()-1,0)</f>
        <v>Equip5201</v>
      </c>
    </row>
    <row r="73" spans="1:74">
      <c r="A73">
        <v>8</v>
      </c>
      <c r="B73">
        <v>1</v>
      </c>
      <c r="C73">
        <f>IF(B73&lt;=9,0,
IF(B73=10,1,2))</f>
        <v>0</v>
      </c>
      <c r="D73">
        <f ca="1">RAND()</f>
        <v>0.10293474933384594</v>
      </c>
      <c r="E73">
        <f ca="1">RAND()</f>
        <v>1.8667226116175883E-2</v>
      </c>
      <c r="F73">
        <f ca="1">RAND()</f>
        <v>0.99492244429067556</v>
      </c>
      <c r="G73">
        <f ca="1">RAND()</f>
        <v>0.17048324929848635</v>
      </c>
      <c r="H73">
        <f ca="1">RAND()</f>
        <v>9.0043554935837489E-2</v>
      </c>
      <c r="I73">
        <f ca="1">RAND()</f>
        <v>0.68396515950907089</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Equip0002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800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241</v>
      </c>
      <c r="W73">
        <v>1</v>
      </c>
      <c r="X73" t="s">
        <v>125</v>
      </c>
      <c r="Z73">
        <v>7000</v>
      </c>
      <c r="AA73" t="str">
        <f ca="1">IF(ISBLANK(AB73),"",
VLOOKUP(AB73,OFFSET(INDIRECT("$A:$B"),0,MATCH(AB$1&amp;"_Verify",INDIRECT("$1:$1"),0)-1),2,0)
)</f>
        <v>fe</v>
      </c>
      <c r="AB73" t="s">
        <v>82</v>
      </c>
      <c r="AC73" t="s">
        <v>402</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1.3495276653171391E-2</v>
      </c>
      <c r="BQ73">
        <f t="shared" ca="1" si="17"/>
        <v>9.4250706880301613E-3</v>
      </c>
      <c r="BR73">
        <f t="shared" ca="1" si="18"/>
        <v>1.0193679918450561E-2</v>
      </c>
      <c r="BS73">
        <f t="shared" ca="1" si="19"/>
        <v>0.62483130904183581</v>
      </c>
      <c r="BT73">
        <f t="shared" ca="1" si="20"/>
        <v>0.43638077285579668</v>
      </c>
      <c r="BU73">
        <f t="shared" ca="1" si="21"/>
        <v>0.47196738022426049</v>
      </c>
      <c r="BV73" t="str">
        <f ca="1">OFFSET([1]EquipTable!$A$1,ROW()-1,0)</f>
        <v>Equip5202</v>
      </c>
    </row>
    <row r="74" spans="1:74">
      <c r="A74">
        <v>8</v>
      </c>
      <c r="B74">
        <v>2</v>
      </c>
      <c r="C74">
        <f>IF(B74&lt;=9,0,
IF(B74=10,1,2))</f>
        <v>0</v>
      </c>
      <c r="D74">
        <f ca="1">RAND()</f>
        <v>1.5733711758071145E-2</v>
      </c>
      <c r="E74">
        <f ca="1">RAND()</f>
        <v>0.26140027307156621</v>
      </c>
      <c r="F74">
        <f ca="1">RAND()</f>
        <v>0.18423860911951506</v>
      </c>
      <c r="G74">
        <f ca="1">RAND()</f>
        <v>1.3922376144232418E-2</v>
      </c>
      <c r="H74">
        <f ca="1">RAND()</f>
        <v>1.5559874234425064E-2</v>
      </c>
      <c r="I74">
        <f ca="1">RAND()</f>
        <v>0.60691355470478314</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26140</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388</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1.3495276653171391E-2</v>
      </c>
      <c r="BQ74">
        <f t="shared" ca="1" si="17"/>
        <v>9.4250706880301613E-3</v>
      </c>
      <c r="BR74">
        <f t="shared" ca="1" si="18"/>
        <v>1.0193679918450561E-2</v>
      </c>
      <c r="BS74">
        <f t="shared" ca="1" si="19"/>
        <v>0.63832658569500722</v>
      </c>
      <c r="BT74">
        <f t="shared" ca="1" si="20"/>
        <v>0.44580584354382685</v>
      </c>
      <c r="BU74">
        <f t="shared" ca="1" si="21"/>
        <v>0.48216106014271104</v>
      </c>
      <c r="BV74" t="str">
        <f ca="1">OFFSET([1]EquipTable!$A$1,ROW()-1,0)</f>
        <v>Equip5301</v>
      </c>
    </row>
    <row r="75" spans="1:74">
      <c r="A75">
        <v>8</v>
      </c>
      <c r="B75">
        <v>3</v>
      </c>
      <c r="C75">
        <f>IF(B75&lt;=9,0,
IF(B75=10,1,2))</f>
        <v>0</v>
      </c>
      <c r="D75">
        <f ca="1">RAND()</f>
        <v>0.78278186966853835</v>
      </c>
      <c r="E75">
        <f ca="1">RAND()</f>
        <v>0.63264277032464922</v>
      </c>
      <c r="F75">
        <f ca="1">RAND()</f>
        <v>0.42263416279995025</v>
      </c>
      <c r="G75">
        <f ca="1">RAND()</f>
        <v>0.6217414559386012</v>
      </c>
      <c r="H75">
        <f ca="1">RAND()</f>
        <v>0.6112831159652421</v>
      </c>
      <c r="I75">
        <f ca="1">RAND()</f>
        <v>5.861764596456065E-2</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63264</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486</v>
      </c>
      <c r="AD75">
        <v>1</v>
      </c>
      <c r="AE75" t="s">
        <v>129</v>
      </c>
      <c r="AF75">
        <v>139</v>
      </c>
      <c r="AG75">
        <v>69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왕실의 품격</v>
      </c>
      <c r="AL75">
        <v>1</v>
      </c>
      <c r="AM75" t="str">
        <f ca="1">IF(ROW()=2,AN75,OFFSET(AM75,-1,0)&amp;IF(LEN(AN75)=0,"",","&amp;AN75))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v>
      </c>
      <c r="AN75" t="str">
        <f ca="1">IF(AL75&lt;&gt;1,"",
"{"""&amp;A$1&amp;""":"&amp;A75
&amp;","""&amp;B$1&amp;""":"&amp;B75
&amp;IF(LEN(AA75)=0,"",","""&amp;AA$1&amp;""":"""&amp;AA75&amp;"""")
&amp;IF(LEN(AC75)=0,"",","""&amp;AC$1&amp;""":"""&amp;AC75&amp;"""")
&amp;IF(LEN(AD75)=0,"",","""&amp;AD$1&amp;""":"&amp;AD75)
&amp;IF(LEN(AE75)=0,"",","""&amp;AE$1&amp;""":"""&amp;AE75&amp;"""")
&amp;IF(LEN(AF75)=0,"",","""&amp;AF$1&amp;""":"&amp;AF75)
&amp;IF(LEN(AG75)=0,"",","""&amp;AG$1&amp;""":"&amp;AG75)&amp;"}")</f>
        <v>{"dy":8,"sl":3,"tp":"fe","vl":"Equip1401","cn":1,"pt":"DI","pp":139,"pr":69}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1.3495276653171391E-2</v>
      </c>
      <c r="BQ75">
        <f t="shared" ca="1" si="17"/>
        <v>9.4250706880301613E-3</v>
      </c>
      <c r="BR75">
        <f t="shared" ca="1" si="18"/>
        <v>1.0193679918450561E-2</v>
      </c>
      <c r="BS75">
        <f t="shared" ca="1" si="19"/>
        <v>0.65182186234817863</v>
      </c>
      <c r="BT75">
        <f t="shared" ca="1" si="20"/>
        <v>0.45523091423185702</v>
      </c>
      <c r="BU75">
        <f t="shared" ca="1" si="21"/>
        <v>0.49235474006116159</v>
      </c>
      <c r="BV75" t="str">
        <f ca="1">OFFSET([1]EquipTable!$A$1,ROW()-1,0)</f>
        <v>Equip5302</v>
      </c>
    </row>
    <row r="76" spans="1:74">
      <c r="A76">
        <v>8</v>
      </c>
      <c r="B76">
        <v>4</v>
      </c>
      <c r="C76">
        <f>IF(B76&lt;=9,0,
IF(B76=10,1,2))</f>
        <v>0</v>
      </c>
      <c r="D76">
        <f ca="1">RAND()</f>
        <v>0.60736819147774512</v>
      </c>
      <c r="E76">
        <f ca="1">RAND()</f>
        <v>0.72372848498892706</v>
      </c>
      <c r="F76">
        <f ca="1">RAND()</f>
        <v>0.71289872843024393</v>
      </c>
      <c r="G76">
        <f ca="1">RAND()</f>
        <v>0.53269598843934829</v>
      </c>
      <c r="H76">
        <f ca="1">RAND()</f>
        <v>0.66888524929188287</v>
      </c>
      <c r="I76">
        <f ca="1">RAND()</f>
        <v>0.49595923764840621</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72372</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399</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1.3495276653171392E-3</v>
      </c>
      <c r="BQ76">
        <f t="shared" ca="1" si="17"/>
        <v>9.4250706880301622E-4</v>
      </c>
      <c r="BR76">
        <f t="shared" ca="1" si="18"/>
        <v>1.0193679918450561E-3</v>
      </c>
      <c r="BS76">
        <f t="shared" ca="1" si="19"/>
        <v>0.66531713900135003</v>
      </c>
      <c r="BT76">
        <f t="shared" ca="1" si="20"/>
        <v>0.46465598491988719</v>
      </c>
      <c r="BU76">
        <f t="shared" ca="1" si="21"/>
        <v>0.50254841997961219</v>
      </c>
      <c r="BV76" t="str">
        <f ca="1">OFFSET([1]EquipTable!$A$1,ROW()-1,0)</f>
        <v>Equip5401</v>
      </c>
    </row>
    <row r="77" spans="1:74">
      <c r="A77">
        <v>8</v>
      </c>
      <c r="B77">
        <v>5</v>
      </c>
      <c r="C77">
        <f>IF(B77&lt;=9,0,
IF(B77=10,1,2))</f>
        <v>0</v>
      </c>
      <c r="D77">
        <f ca="1">RAND()</f>
        <v>0.56949892185168371</v>
      </c>
      <c r="E77">
        <f ca="1">RAND()</f>
        <v>0.18681685797756753</v>
      </c>
      <c r="F77">
        <f ca="1">RAND()</f>
        <v>0.98903153351915485</v>
      </c>
      <c r="G77">
        <f ca="1">RAND()</f>
        <v>0.95372514943366704</v>
      </c>
      <c r="H77">
        <f ca="1">RAND()</f>
        <v>0.56568185695087358</v>
      </c>
      <c r="I77">
        <f ca="1">RAND()</f>
        <v>0.46219260814023033</v>
      </c>
      <c r="M77" t="str">
        <f ca="1">IF(LEN(J77)&lt;&gt;0,J77,VLOOKUP(D77+$B77,$BJ:$BK,MATCH($BK$1,$BJ$1:$BK$1,0),1))</f>
        <v>안 지정 캐릭터 PP 영웅등급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18681</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5</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1500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407</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1.3495276653171392E-3</v>
      </c>
      <c r="BQ77">
        <f t="shared" ca="1" si="17"/>
        <v>9.4250706880301622E-4</v>
      </c>
      <c r="BR77">
        <f t="shared" ca="1" si="18"/>
        <v>1.0193679918450561E-3</v>
      </c>
      <c r="BS77">
        <f t="shared" ca="1" si="19"/>
        <v>0.66666666666666718</v>
      </c>
      <c r="BT77">
        <f t="shared" ca="1" si="20"/>
        <v>0.46559849198869019</v>
      </c>
      <c r="BU77">
        <f t="shared" ca="1" si="21"/>
        <v>0.50356778797145729</v>
      </c>
      <c r="BV77" t="str">
        <f ca="1">OFFSET([1]EquipTable!$A$1,ROW()-1,0)</f>
        <v>Equip5402</v>
      </c>
    </row>
    <row r="78" spans="1:74">
      <c r="A78">
        <v>8</v>
      </c>
      <c r="B78">
        <v>6</v>
      </c>
      <c r="C78">
        <f>IF(B78&lt;=9,0,
IF(B78=10,1,2))</f>
        <v>0</v>
      </c>
      <c r="D78">
        <f ca="1">RAND()</f>
        <v>0.86070770272091657</v>
      </c>
      <c r="E78">
        <f ca="1">RAND()</f>
        <v>0.88281318898897954</v>
      </c>
      <c r="F78">
        <f ca="1">RAND()</f>
        <v>0.74851451960814119</v>
      </c>
      <c r="G78">
        <f ca="1">RAND()</f>
        <v>3.3949272576707101E-2</v>
      </c>
      <c r="H78">
        <f ca="1">RAND()</f>
        <v>0.99942991538941051</v>
      </c>
      <c r="I78">
        <f ca="1">RAND()</f>
        <v>0.91725938035872656</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Equip7301</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37</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0.66801619433198434</v>
      </c>
      <c r="BT78">
        <f t="shared" ca="1" si="20"/>
        <v>0.46654099905749319</v>
      </c>
      <c r="BU78">
        <f t="shared" ca="1" si="21"/>
        <v>0.50458715596330239</v>
      </c>
      <c r="BV78" t="str">
        <f ca="1">OFFSET([1]EquipTable!$A$1,ROW()-1,0)</f>
        <v>Equip5403</v>
      </c>
    </row>
    <row r="79" spans="1:74">
      <c r="A79">
        <v>8</v>
      </c>
      <c r="B79">
        <v>7</v>
      </c>
      <c r="C79">
        <f>IF(B79&lt;=9,0,
IF(B79=10,1,2))</f>
        <v>0</v>
      </c>
      <c r="D79">
        <f ca="1">RAND()</f>
        <v>0.36088772773090683</v>
      </c>
      <c r="E79">
        <f ca="1">RAND()</f>
        <v>0.39547055996166391</v>
      </c>
      <c r="F79">
        <f ca="1">RAND()</f>
        <v>8.371725250517692E-2</v>
      </c>
      <c r="G79">
        <f ca="1">RAND()</f>
        <v>0.70894969092906557</v>
      </c>
      <c r="H79">
        <f ca="1">RAND()</f>
        <v>0.35637752952684021</v>
      </c>
      <c r="I79">
        <f ca="1">RAND()</f>
        <v>0.22954009262725938</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Equip4202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2700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252</v>
      </c>
      <c r="W79">
        <v>1</v>
      </c>
      <c r="X79" t="s">
        <v>125</v>
      </c>
      <c r="Z79">
        <v>7300</v>
      </c>
      <c r="AA79" t="str">
        <f ca="1">IF(ISBLANK(AB79),"",
VLOOKUP(AB79,OFFSET(INDIRECT("$A:$B"),0,MATCH(AB$1&amp;"_Verify",INDIRECT("$1:$1"),0)-1),2,0)
)</f>
        <v>fe</v>
      </c>
      <c r="AB79" t="s">
        <v>82</v>
      </c>
      <c r="AC79" t="s">
        <v>406</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0.66801619433198434</v>
      </c>
      <c r="BT79">
        <f t="shared" ca="1" si="20"/>
        <v>0.46654099905749319</v>
      </c>
      <c r="BU79">
        <f t="shared" ca="1" si="21"/>
        <v>0.50458715596330239</v>
      </c>
      <c r="BV79" t="str">
        <f ca="1">OFFSET([1]EquipTable!$A$1,ROW()-1,0)</f>
        <v>Equip5404</v>
      </c>
    </row>
    <row r="80" spans="1:74">
      <c r="A80">
        <v>8</v>
      </c>
      <c r="B80">
        <v>8</v>
      </c>
      <c r="C80">
        <f>IF(B80&lt;=9,0,
IF(B80=10,1,2))</f>
        <v>0</v>
      </c>
      <c r="D80">
        <f ca="1">RAND()</f>
        <v>0.4980071742259915</v>
      </c>
      <c r="E80">
        <f ca="1">RAND()</f>
        <v>0.65477200868032504</v>
      </c>
      <c r="F80">
        <f ca="1">RAND()</f>
        <v>9.564632226983294E-2</v>
      </c>
      <c r="G80">
        <f ca="1">RAND()</f>
        <v>0.96055574573232105</v>
      </c>
      <c r="H80">
        <f ca="1">RAND()</f>
        <v>0.22537114993715013</v>
      </c>
      <c r="I80">
        <f ca="1">RAND()</f>
        <v>0.41097539497702085</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0.66801619433198434</v>
      </c>
      <c r="BT80">
        <f t="shared" ca="1" si="20"/>
        <v>0.46654099905749319</v>
      </c>
      <c r="BU80">
        <f t="shared" ca="1" si="21"/>
        <v>0.50458715596330239</v>
      </c>
      <c r="BV80" t="str">
        <f ca="1">OFFSET([1]EquipTable!$A$1,ROW()-1,0)</f>
        <v>Equip5405</v>
      </c>
    </row>
    <row r="81" spans="1:74">
      <c r="A81">
        <v>8</v>
      </c>
      <c r="B81">
        <v>9</v>
      </c>
      <c r="C81">
        <f>IF(B81&lt;=9,0,
IF(B81=10,1,2))</f>
        <v>0</v>
      </c>
      <c r="D81">
        <f ca="1">RAND()</f>
        <v>0.80390031808144891</v>
      </c>
      <c r="E81">
        <f ca="1">RAND()</f>
        <v>0.25163372255899619</v>
      </c>
      <c r="F81">
        <f ca="1">RAND()</f>
        <v>0.36203136694643445</v>
      </c>
      <c r="G81">
        <f ca="1">RAND()</f>
        <v>0.96877744345003058</v>
      </c>
      <c r="H81">
        <f ca="1">RAND()</f>
        <v>0.54730711179867686</v>
      </c>
      <c r="I81">
        <f ca="1">RAND()</f>
        <v>0.41658916759849096</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0.66801619433198434</v>
      </c>
      <c r="BT81">
        <f t="shared" ca="1" si="20"/>
        <v>0.46654099905749319</v>
      </c>
      <c r="BU81">
        <f t="shared" ca="1" si="21"/>
        <v>0.50458715596330239</v>
      </c>
      <c r="BV81" t="str">
        <f ca="1">OFFSET([1]EquipTable!$A$1,ROW()-1,0)</f>
        <v>후보</v>
      </c>
    </row>
    <row r="82" spans="1:74">
      <c r="A82">
        <v>9</v>
      </c>
      <c r="B82">
        <v>0</v>
      </c>
      <c r="C82">
        <f>IF(B82&lt;=9,0,
IF(B82=10,1,2))</f>
        <v>0</v>
      </c>
      <c r="D82">
        <f ca="1">RAND()</f>
        <v>0.442563043891254</v>
      </c>
      <c r="E82">
        <f ca="1">RAND()</f>
        <v>0.18785766598713738</v>
      </c>
      <c r="F82">
        <f ca="1">RAND()</f>
        <v>0.617889494009908</v>
      </c>
      <c r="G82">
        <f ca="1">RAND()</f>
        <v>0.35829192726863268</v>
      </c>
      <c r="H82">
        <f ca="1">RAND()</f>
        <v>0.51963589776106001</v>
      </c>
      <c r="I82">
        <f ca="1">RAND()</f>
        <v>0.21942631555856429</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Equip1202</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4</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259</v>
      </c>
      <c r="W82">
        <v>1</v>
      </c>
      <c r="X82" t="s">
        <v>129</v>
      </c>
      <c r="Z82">
        <v>11</v>
      </c>
      <c r="AA82" t="str">
        <f ca="1">IF(ISBLANK(AB82),"",
VLOOKUP(AB82,OFFSET(INDIRECT("$A:$B"),0,MATCH(AB$1&amp;"_Verify",INDIRECT("$1:$1"),0)-1),2,0)
)</f>
        <v>fe</v>
      </c>
      <c r="AB82" t="s">
        <v>82</v>
      </c>
      <c r="AC82" t="s">
        <v>478</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0.66801619433198434</v>
      </c>
      <c r="BT82">
        <f t="shared" ca="1" si="20"/>
        <v>0.46654099905749319</v>
      </c>
      <c r="BU82">
        <f t="shared" ca="1" si="21"/>
        <v>0.50458715596330239</v>
      </c>
      <c r="BV82" t="str">
        <f ca="1">OFFSET([1]EquipTable!$A$1,ROW()-1,0)</f>
        <v>후보</v>
      </c>
    </row>
    <row r="83" spans="1:74">
      <c r="A83">
        <v>9</v>
      </c>
      <c r="B83">
        <v>1</v>
      </c>
      <c r="C83">
        <f>IF(B83&lt;=9,0,
IF(B83=10,1,2))</f>
        <v>0</v>
      </c>
      <c r="D83">
        <f ca="1">RAND()</f>
        <v>5.6687516858858311E-2</v>
      </c>
      <c r="E83">
        <f ca="1">RAND()</f>
        <v>0.28534466360930721</v>
      </c>
      <c r="F83">
        <f ca="1">RAND()</f>
        <v>0.52725567472421986</v>
      </c>
      <c r="G83">
        <f ca="1">RAND()</f>
        <v>0.22983916821112504</v>
      </c>
      <c r="H83">
        <f ca="1">RAND()</f>
        <v>0.94749880597455183</v>
      </c>
      <c r="I83">
        <f ca="1">RAND()</f>
        <v>0.8150051573028041</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Equip2201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5</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0.66801619433198434</v>
      </c>
      <c r="BT83">
        <f t="shared" ca="1" si="20"/>
        <v>0.46654099905749319</v>
      </c>
      <c r="BU83">
        <f t="shared" ca="1" si="21"/>
        <v>0.50458715596330239</v>
      </c>
      <c r="BV83" t="str">
        <f ca="1">OFFSET([1]EquipTable!$A$1,ROW()-1,0)</f>
        <v>후보</v>
      </c>
    </row>
    <row r="84" spans="1:74">
      <c r="A84">
        <v>9</v>
      </c>
      <c r="B84">
        <v>2</v>
      </c>
      <c r="C84">
        <f>IF(B84&lt;=9,0,
IF(B84=10,1,2))</f>
        <v>0</v>
      </c>
      <c r="D84">
        <f ca="1">RAND()</f>
        <v>0.78485171929079911</v>
      </c>
      <c r="E84">
        <f ca="1">RAND()</f>
        <v>0.68473463951929148</v>
      </c>
      <c r="F84">
        <f ca="1">RAND()</f>
        <v>0.47390773523695062</v>
      </c>
      <c r="G84">
        <f ca="1">RAND()</f>
        <v>0.86989801260400546</v>
      </c>
      <c r="H84">
        <f ca="1">RAND()</f>
        <v>0.52792246638467299</v>
      </c>
      <c r="I84">
        <f ca="1">RAND()</f>
        <v>0.39786619557435388</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68473</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11</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3300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487</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0.66801619433198434</v>
      </c>
      <c r="BT84">
        <f t="shared" ca="1" si="20"/>
        <v>0.46654099905749319</v>
      </c>
      <c r="BU84">
        <f t="shared" ca="1" si="21"/>
        <v>0.50458715596330239</v>
      </c>
      <c r="BV84" t="str">
        <f ca="1">OFFSET([1]EquipTable!$A$1,ROW()-1,0)</f>
        <v>후보</v>
      </c>
    </row>
    <row r="85" spans="1:74">
      <c r="A85">
        <v>9</v>
      </c>
      <c r="B85">
        <v>3</v>
      </c>
      <c r="C85">
        <f>IF(B85&lt;=9,0,
IF(B85=10,1,2))</f>
        <v>0</v>
      </c>
      <c r="D85">
        <f ca="1">RAND()</f>
        <v>0.76046067484435931</v>
      </c>
      <c r="E85">
        <f ca="1">RAND()</f>
        <v>0.46342050866880369</v>
      </c>
      <c r="F85">
        <f ca="1">RAND()</f>
        <v>0.9001908331059989</v>
      </c>
      <c r="G85">
        <f ca="1">RAND()</f>
        <v>0.41887772559994896</v>
      </c>
      <c r="H85">
        <f ca="1">RAND()</f>
        <v>0.54429945058359297</v>
      </c>
      <c r="I85">
        <f ca="1">RAND()</f>
        <v>0.61497006631494422</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46342</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8</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2400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398</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ca="1">IF(ROW()=2,AN85,OFFSET(AM85,-1,0)&amp;IF(LEN(AN85)=0,"",","&amp;AN85))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{"dy":9,"sl":3,"tp":"fe","vl":"Equip0301","cn":1,"pt":"GO","pr":7900}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0.66801619433198434</v>
      </c>
      <c r="BT85">
        <f t="shared" ca="1" si="20"/>
        <v>0.46654099905749319</v>
      </c>
      <c r="BU85">
        <f t="shared" ca="1" si="21"/>
        <v>0.50458715596330239</v>
      </c>
      <c r="BV85" t="str">
        <f ca="1">OFFSET([1]EquipTable!$A$1,ROW()-1,0)</f>
        <v>후보</v>
      </c>
    </row>
    <row r="86" spans="1:74">
      <c r="A86">
        <v>9</v>
      </c>
      <c r="B86">
        <v>4</v>
      </c>
      <c r="C86">
        <f>IF(B86&lt;=9,0,
IF(B86=10,1,2))</f>
        <v>0</v>
      </c>
      <c r="D86">
        <f ca="1">RAND()</f>
        <v>0.80256205838306804</v>
      </c>
      <c r="E86">
        <f ca="1">RAND()</f>
        <v>0.96707429818121149</v>
      </c>
      <c r="F86">
        <f ca="1">RAND()</f>
        <v>0.13409423018092559</v>
      </c>
      <c r="G86">
        <f ca="1">RAND()</f>
        <v>0.5237255394733723</v>
      </c>
      <c r="H86">
        <f ca="1">RAND()</f>
        <v>0.64459704725574196</v>
      </c>
      <c r="I86">
        <f ca="1">RAND()</f>
        <v>0.48406757769114572</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96707</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14</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4200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488</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ca="1">IF(ROW()=2,AN86,OFFSET(AM86,-1,0)&amp;IF(LEN(AN86)=0,"",","&amp;AN86))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{"dy":9,"sl":4,"tp":"fe","vl":"Equip1302","cn":1,"pt":"DI","pr":11}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0.66801619433198434</v>
      </c>
      <c r="BT86">
        <f t="shared" ca="1" si="20"/>
        <v>0.46654099905749319</v>
      </c>
      <c r="BU86">
        <f t="shared" ca="1" si="21"/>
        <v>0.50458715596330239</v>
      </c>
      <c r="BV86" t="str">
        <f ca="1">OFFSET([1]EquipTable!$A$1,ROW()-1,0)</f>
        <v>후보</v>
      </c>
    </row>
    <row r="87" spans="1:74">
      <c r="A87">
        <v>9</v>
      </c>
      <c r="B87">
        <v>5</v>
      </c>
      <c r="C87">
        <f>IF(B87&lt;=9,0,
IF(B87=10,1,2))</f>
        <v>0</v>
      </c>
      <c r="D87">
        <f ca="1">RAND()</f>
        <v>0.59599049905605428</v>
      </c>
      <c r="E87">
        <f ca="1">RAND()</f>
        <v>0.81938180441872055</v>
      </c>
      <c r="F87">
        <f ca="1">RAND()</f>
        <v>0.56816898189287068</v>
      </c>
      <c r="G87">
        <f ca="1">RAND()</f>
        <v>0.76439900040332875</v>
      </c>
      <c r="H87">
        <f ca="1">RAND()</f>
        <v>0.34577092772029427</v>
      </c>
      <c r="I87">
        <f ca="1">RAND()</f>
        <v>2.2843681264822058E-2</v>
      </c>
      <c r="M87" t="str">
        <f ca="1">IF(LEN(J87)&lt;&gt;0,J87,VLOOKUP(D87+$B87,$BJ:$BK,MATCH($BK$1,$BJ$1:$BK$1,0),1))</f>
        <v>안 지정 캐릭터 PP 영웅등급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81938</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12</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3600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0.66801619433198434</v>
      </c>
      <c r="BT87">
        <f t="shared" ca="1" si="20"/>
        <v>0.46654099905749319</v>
      </c>
      <c r="BU87">
        <f t="shared" ca="1" si="21"/>
        <v>0.50458715596330239</v>
      </c>
      <c r="BV87" t="str">
        <f ca="1">OFFSET([1]EquipTable!$A$1,ROW()-1,0)</f>
        <v>후보</v>
      </c>
    </row>
    <row r="88" spans="1:74">
      <c r="A88">
        <v>9</v>
      </c>
      <c r="B88">
        <v>6</v>
      </c>
      <c r="C88">
        <f>IF(B88&lt;=9,0,
IF(B88=10,1,2))</f>
        <v>0</v>
      </c>
      <c r="D88">
        <f ca="1">RAND()</f>
        <v>0.29271192096194021</v>
      </c>
      <c r="E88">
        <f ca="1">RAND()</f>
        <v>0.78313025522088386</v>
      </c>
      <c r="F88">
        <f ca="1">RAND()</f>
        <v>0.11360372253231832</v>
      </c>
      <c r="G88">
        <f ca="1">RAND()</f>
        <v>0.21126316401615652</v>
      </c>
      <c r="H88">
        <f ca="1">RAND()</f>
        <v>0.64540362644923066</v>
      </c>
      <c r="I88">
        <f ca="1">RAND()</f>
        <v>0.74233385976561705</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Equip7102</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3700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1.3495276653171391E-2</v>
      </c>
      <c r="BQ88">
        <f t="shared" ca="1" si="17"/>
        <v>2.8275212064090487E-2</v>
      </c>
      <c r="BR88">
        <f t="shared" ca="1" si="18"/>
        <v>1.0193679918450561E-2</v>
      </c>
      <c r="BS88">
        <f t="shared" ca="1" si="19"/>
        <v>0.66801619433198434</v>
      </c>
      <c r="BT88">
        <f t="shared" ca="1" si="20"/>
        <v>0.46654099905749319</v>
      </c>
      <c r="BU88">
        <f t="shared" ca="1" si="21"/>
        <v>0.50458715596330239</v>
      </c>
      <c r="BV88" t="str">
        <f ca="1">OFFSET([1]EquipTable!$A$1,ROW()-1,0)</f>
        <v>Equip6001</v>
      </c>
    </row>
    <row r="89" spans="1:74">
      <c r="A89">
        <v>9</v>
      </c>
      <c r="B89">
        <v>7</v>
      </c>
      <c r="C89">
        <f>IF(B89&lt;=9,0,
IF(B89=10,1,2))</f>
        <v>0</v>
      </c>
      <c r="D89">
        <f ca="1">RAND()</f>
        <v>0.15960425424573044</v>
      </c>
      <c r="E89">
        <f ca="1">RAND()</f>
        <v>0.55611712402610702</v>
      </c>
      <c r="F89">
        <f ca="1">RAND()</f>
        <v>0.37937956057775846</v>
      </c>
      <c r="G89">
        <f ca="1">RAND()</f>
        <v>0.47897146545869396</v>
      </c>
      <c r="H89">
        <f ca="1">RAND()</f>
        <v>0.96341448585880218</v>
      </c>
      <c r="I89">
        <f ca="1">RAND()</f>
        <v>0.85727748045886765</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Equip6202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9800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1.3495276653171391E-2</v>
      </c>
      <c r="BQ89">
        <f t="shared" ca="1" si="17"/>
        <v>2.8275212064090487E-2</v>
      </c>
      <c r="BR89">
        <f t="shared" ca="1" si="18"/>
        <v>1.0193679918450561E-2</v>
      </c>
      <c r="BS89">
        <f t="shared" ca="1" si="19"/>
        <v>0.68151147098515574</v>
      </c>
      <c r="BT89">
        <f t="shared" ca="1" si="20"/>
        <v>0.49481621112158369</v>
      </c>
      <c r="BU89">
        <f t="shared" ca="1" si="21"/>
        <v>0.51478083588175294</v>
      </c>
      <c r="BV89" t="str">
        <f ca="1">OFFSET([1]EquipTable!$A$1,ROW()-1,0)</f>
        <v>Equip6002</v>
      </c>
    </row>
    <row r="90" spans="1:74">
      <c r="A90">
        <v>9</v>
      </c>
      <c r="B90">
        <v>8</v>
      </c>
      <c r="C90">
        <f>IF(B90&lt;=9,0,
IF(B90=10,1,2))</f>
        <v>0</v>
      </c>
      <c r="D90">
        <f ca="1">RAND()</f>
        <v>0.75985892318326254</v>
      </c>
      <c r="E90">
        <f ca="1">RAND()</f>
        <v>0.49024394911470437</v>
      </c>
      <c r="F90">
        <f ca="1">RAND()</f>
        <v>0.86173751679761246</v>
      </c>
      <c r="G90">
        <f ca="1">RAND()</f>
        <v>0.95207035968600562</v>
      </c>
      <c r="H90">
        <f ca="1">RAND()</f>
        <v>0.21505213991677541</v>
      </c>
      <c r="I90">
        <f ca="1">RAND()</f>
        <v>0.79913018810823822</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fl2</v>
      </c>
      <c r="AB90" t="s">
        <v>88</v>
      </c>
      <c r="AC90" t="s">
        <v>489</v>
      </c>
      <c r="AD90">
        <v>1</v>
      </c>
      <c r="AE90" t="s">
        <v>129</v>
      </c>
      <c r="AF90">
        <v>70</v>
      </c>
      <c r="AG90">
        <v>39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플랜도</v>
      </c>
      <c r="AL90">
        <v>1</v>
      </c>
      <c r="AM90" t="str">
        <f ca="1">IF(ROW()=2,AN90,OFFSET(AM90,-1,0)&amp;IF(LEN(AN90)=0,"",","&amp;AN90))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v>
      </c>
      <c r="AN90" t="str">
        <f ca="1">IF(AL90&lt;&gt;1,"",
"{"""&amp;A$1&amp;""":"&amp;A90
&amp;","""&amp;B$1&amp;""":"&amp;B90
&amp;IF(LEN(AA90)=0,"",","""&amp;AA$1&amp;""":"""&amp;AA90&amp;"""")
&amp;IF(LEN(AC90)=0,"",","""&amp;AC$1&amp;""":"""&amp;AC90&amp;"""")
&amp;IF(LEN(AD90)=0,"",","""&amp;AD$1&amp;""":"&amp;AD90)
&amp;IF(LEN(AE90)=0,"",","""&amp;AE$1&amp;""":"""&amp;AE90&amp;"""")
&amp;IF(LEN(AF90)=0,"",","""&amp;AF$1&amp;""":"&amp;AF90)
&amp;IF(LEN(AG90)=0,"",","""&amp;AG$1&amp;""":"&amp;AG90)&amp;"}")</f>
        <v>{"dy":9,"sl":8,"tp":"fl2","vl":"Actor1039","cn":1,"pt":"DI","pp":70,"pr":39}</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1.3495276653171391E-2</v>
      </c>
      <c r="BQ90">
        <f t="shared" ca="1" si="17"/>
        <v>2.8275212064090487E-2</v>
      </c>
      <c r="BR90">
        <f t="shared" ca="1" si="18"/>
        <v>1.0193679918450561E-2</v>
      </c>
      <c r="BS90">
        <f t="shared" ca="1" si="19"/>
        <v>0.69500674763832715</v>
      </c>
      <c r="BT90">
        <f t="shared" ca="1" si="20"/>
        <v>0.52309142318567414</v>
      </c>
      <c r="BU90">
        <f t="shared" ca="1" si="21"/>
        <v>0.52497451580020349</v>
      </c>
      <c r="BV90" t="str">
        <f ca="1">OFFSET([1]EquipTable!$A$1,ROW()-1,0)</f>
        <v>Equip6101</v>
      </c>
    </row>
    <row r="91" spans="1:74">
      <c r="A91">
        <v>9</v>
      </c>
      <c r="B91">
        <v>9</v>
      </c>
      <c r="C91">
        <f>IF(B91&lt;=9,0,
IF(B91=10,1,2))</f>
        <v>0</v>
      </c>
      <c r="D91">
        <f ca="1">RAND()</f>
        <v>0.92040810356471237</v>
      </c>
      <c r="E91">
        <f ca="1">RAND()</f>
        <v>0.76786179138994237</v>
      </c>
      <c r="F91">
        <f ca="1">RAND()</f>
        <v>0.40672317568125982</v>
      </c>
      <c r="G91">
        <f ca="1">RAND()</f>
        <v>0.48563252882164487</v>
      </c>
      <c r="H91">
        <f ca="1">RAND()</f>
        <v>0.14443604952711475</v>
      </c>
      <c r="I91">
        <f ca="1">RAND()</f>
        <v>0.9525656643967908</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fl3</v>
      </c>
      <c r="AB91" t="s">
        <v>89</v>
      </c>
      <c r="AC91" t="s">
        <v>489</v>
      </c>
      <c r="AD91">
        <v>1</v>
      </c>
      <c r="AE91" t="s">
        <v>129</v>
      </c>
      <c r="AF91">
        <v>70</v>
      </c>
      <c r="AG91">
        <v>39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플랜도</v>
      </c>
      <c r="AL91">
        <v>1</v>
      </c>
      <c r="AM91" t="str">
        <f ca="1">IF(ROW()=2,AN91,OFFSET(AM91,-1,0)&amp;IF(LEN(AN91)=0,"",","&amp;AN91))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v>
      </c>
      <c r="AN91" t="str">
        <f ca="1">IF(AL91&lt;&gt;1,"",
"{"""&amp;A$1&amp;""":"&amp;A91
&amp;","""&amp;B$1&amp;""":"&amp;B91
&amp;IF(LEN(AA91)=0,"",","""&amp;AA$1&amp;""":"""&amp;AA91&amp;"""")
&amp;IF(LEN(AC91)=0,"",","""&amp;AC$1&amp;""":"""&amp;AC91&amp;"""")
&amp;IF(LEN(AD91)=0,"",","""&amp;AD$1&amp;""":"&amp;AD91)
&amp;IF(LEN(AE91)=0,"",","""&amp;AE$1&amp;""":"""&amp;AE91&amp;"""")
&amp;IF(LEN(AF91)=0,"",","""&amp;AF$1&amp;""":"&amp;AF91)
&amp;IF(LEN(AG91)=0,"",","""&amp;AG$1&amp;""":"&amp;AG91)&amp;"}")</f>
        <v>{"dy":9,"sl":9,"tp":"fl3","vl":"Actor1039","cn":1,"pt":"DI","pp":70,"pr":39}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1.3495276653171391E-2</v>
      </c>
      <c r="BQ91">
        <f t="shared" ca="1" si="17"/>
        <v>2.8275212064090487E-2</v>
      </c>
      <c r="BR91">
        <f t="shared" ca="1" si="18"/>
        <v>1.0193679918450561E-2</v>
      </c>
      <c r="BS91">
        <f t="shared" ca="1" si="19"/>
        <v>0.70850202429149856</v>
      </c>
      <c r="BT91">
        <f t="shared" ca="1" si="20"/>
        <v>0.55136663524976459</v>
      </c>
      <c r="BU91">
        <f t="shared" ca="1" si="21"/>
        <v>0.53516819571865404</v>
      </c>
      <c r="BV91" t="str">
        <f ca="1">OFFSET([1]EquipTable!$A$1,ROW()-1,0)</f>
        <v>Equip6102</v>
      </c>
    </row>
    <row r="92" spans="1:74">
      <c r="A92">
        <v>10</v>
      </c>
      <c r="B92">
        <v>0</v>
      </c>
      <c r="C92">
        <f>IF(B92&lt;=9,0,
IF(B92=10,1,2))</f>
        <v>0</v>
      </c>
      <c r="D92">
        <f ca="1">RAND()</f>
        <v>0.17279185519152795</v>
      </c>
      <c r="E92">
        <f ca="1">RAND()</f>
        <v>0.59130354031852883</v>
      </c>
      <c r="F92">
        <f ca="1">RAND()</f>
        <v>0.98475978316170276</v>
      </c>
      <c r="G92">
        <f ca="1">RAND()</f>
        <v>0.87202264820050124</v>
      </c>
      <c r="H92">
        <f ca="1">RAND()</f>
        <v>0.90056527397410469</v>
      </c>
      <c r="I92">
        <f ca="1">RAND()</f>
        <v>0.66453768367008703</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Equip5101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1300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193</v>
      </c>
      <c r="W92">
        <v>1</v>
      </c>
      <c r="X92" t="s">
        <v>125</v>
      </c>
      <c r="Z92">
        <v>900</v>
      </c>
      <c r="AA92" t="str">
        <f ca="1">IF(ISBLANK(AB92),"",
VLOOKUP(AB92,OFFSET(INDIRECT("$A:$B"),0,MATCH(AB$1&amp;"_Verify",INDIRECT("$1:$1"),0)-1),2,0)
)</f>
        <v>fe</v>
      </c>
      <c r="AB92" t="s">
        <v>82</v>
      </c>
      <c r="AC92" t="s">
        <v>410</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ca="1">IF(ROW()=2,AN92,OFFSET(AM92,-1,0)&amp;IF(LEN(AN92)=0,"",","&amp;AN92))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1.3495276653171391E-2</v>
      </c>
      <c r="BQ92">
        <f t="shared" ca="1" si="17"/>
        <v>2.8275212064090487E-2</v>
      </c>
      <c r="BR92">
        <f t="shared" ca="1" si="18"/>
        <v>1.0193679918450561E-2</v>
      </c>
      <c r="BS92">
        <f t="shared" ca="1" si="19"/>
        <v>0.72199730094466996</v>
      </c>
      <c r="BT92">
        <f t="shared" ca="1" si="20"/>
        <v>0.57964184731385504</v>
      </c>
      <c r="BU92">
        <f t="shared" ca="1" si="21"/>
        <v>0.54536187563710459</v>
      </c>
      <c r="BV92" t="str">
        <f ca="1">OFFSET([1]EquipTable!$A$1,ROW()-1,0)</f>
        <v>Equip6201</v>
      </c>
    </row>
    <row r="93" spans="1:74">
      <c r="A93">
        <v>10</v>
      </c>
      <c r="B93">
        <v>1</v>
      </c>
      <c r="C93">
        <f>IF(B93&lt;=9,0,
IF(B93=10,1,2))</f>
        <v>0</v>
      </c>
      <c r="D93">
        <f ca="1">RAND()</f>
        <v>0.59230868047546625</v>
      </c>
      <c r="E93">
        <f ca="1">RAND()</f>
        <v>0.60421869831660469</v>
      </c>
      <c r="F93">
        <f ca="1">RAND()</f>
        <v>0.54273651821878421</v>
      </c>
      <c r="G93">
        <f ca="1">RAND()</f>
        <v>0.22129484941827315</v>
      </c>
      <c r="H93">
        <f ca="1">RAND()</f>
        <v>0.53509674920499262</v>
      </c>
      <c r="I93">
        <f ca="1">RAND()</f>
        <v>0.61771410207030697</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Equip5102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1300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276</v>
      </c>
      <c r="W93">
        <v>1</v>
      </c>
      <c r="X93" t="s">
        <v>125</v>
      </c>
      <c r="Z93">
        <v>1200</v>
      </c>
      <c r="AA93" t="str">
        <f ca="1">IF(ISBLANK(AB93),"",
VLOOKUP(AB93,OFFSET(INDIRECT("$A:$B"),0,MATCH(AB$1&amp;"_Verify",INDIRECT("$1:$1"),0)-1),2,0)
)</f>
        <v>fe</v>
      </c>
      <c r="AB93" t="s">
        <v>82</v>
      </c>
      <c r="AC93" t="s">
        <v>411</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ca="1">IF(ROW()=2,AN93,OFFSET(AM93,-1,0)&amp;IF(LEN(AN93)=0,"",","&amp;AN93))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1.3495276653171391E-2</v>
      </c>
      <c r="BQ93">
        <f t="shared" ca="1" si="17"/>
        <v>2.8275212064090487E-2</v>
      </c>
      <c r="BR93">
        <f t="shared" ca="1" si="18"/>
        <v>1.0193679918450561E-2</v>
      </c>
      <c r="BS93">
        <f t="shared" ca="1" si="19"/>
        <v>0.73549257759784137</v>
      </c>
      <c r="BT93">
        <f t="shared" ca="1" si="20"/>
        <v>0.60791705937794549</v>
      </c>
      <c r="BU93">
        <f t="shared" ca="1" si="21"/>
        <v>0.55555555555555514</v>
      </c>
      <c r="BV93" t="str">
        <f ca="1">OFFSET([1]EquipTable!$A$1,ROW()-1,0)</f>
        <v>Equip6202</v>
      </c>
    </row>
    <row r="94" spans="1:74">
      <c r="A94">
        <v>10</v>
      </c>
      <c r="B94">
        <v>2</v>
      </c>
      <c r="C94">
        <f>IF(B94&lt;=9,0,
IF(B94=10,1,2))</f>
        <v>0</v>
      </c>
      <c r="D94">
        <f ca="1">RAND()</f>
        <v>0.34787469813842653</v>
      </c>
      <c r="E94">
        <f ca="1">RAND()</f>
        <v>0.2827183407468099</v>
      </c>
      <c r="F94">
        <f ca="1">RAND()</f>
        <v>0.14149535448793504</v>
      </c>
      <c r="G94">
        <f ca="1">RAND()</f>
        <v>0.88176900552429305</v>
      </c>
      <c r="H94">
        <f ca="1">RAND()</f>
        <v>0.29639661036605547</v>
      </c>
      <c r="I94">
        <f ca="1">RAND()</f>
        <v>0.92041850837772421</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28271</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6</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1800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1.3495276653171391E-2</v>
      </c>
      <c r="BQ94">
        <f t="shared" ca="1" si="17"/>
        <v>2.8275212064090487E-2</v>
      </c>
      <c r="BR94">
        <f t="shared" ca="1" si="18"/>
        <v>1.0193679918450561E-2</v>
      </c>
      <c r="BS94">
        <f t="shared" ca="1" si="19"/>
        <v>0.74898785425101277</v>
      </c>
      <c r="BT94">
        <f t="shared" ca="1" si="20"/>
        <v>0.63619227144203594</v>
      </c>
      <c r="BU94">
        <f t="shared" ca="1" si="21"/>
        <v>0.56574923547400569</v>
      </c>
      <c r="BV94" t="str">
        <f ca="1">OFFSET([1]EquipTable!$A$1,ROW()-1,0)</f>
        <v>Equip6301</v>
      </c>
    </row>
    <row r="95" spans="1:74">
      <c r="A95">
        <v>10</v>
      </c>
      <c r="B95">
        <v>3</v>
      </c>
      <c r="C95">
        <f>IF(B95&lt;=9,0,
IF(B95=10,1,2))</f>
        <v>0</v>
      </c>
      <c r="D95">
        <f ca="1">RAND()</f>
        <v>0.83103798475911961</v>
      </c>
      <c r="E95">
        <f ca="1">RAND()</f>
        <v>0.93805674780208759</v>
      </c>
      <c r="F95">
        <f ca="1">RAND()</f>
        <v>0.62602654248329093</v>
      </c>
      <c r="G95">
        <f ca="1">RAND()</f>
        <v>0.95565009369015019</v>
      </c>
      <c r="H95">
        <f ca="1">RAND()</f>
        <v>0.21710144119150532</v>
      </c>
      <c r="I95">
        <f ca="1">RAND()</f>
        <v>0.37329762781397224</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93805</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14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4200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490</v>
      </c>
      <c r="AD95">
        <v>1</v>
      </c>
      <c r="AE95" t="s">
        <v>125</v>
      </c>
      <c r="AG95">
        <v>1300</v>
      </c>
      <c r="AH95" t="str">
        <f ca="1">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 ca="1">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노장의 친구</v>
      </c>
      <c r="AL95">
        <v>1</v>
      </c>
      <c r="AM95" t="str">
        <f ca="1">IF(ROW()=2,AN95,OFFSET(AM95,-1,0)&amp;IF(LEN(AN95)=0,"",","&amp;AN95))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v>
      </c>
      <c r="AN95" t="str">
        <f ca="1">IF(AL95&lt;&gt;1,"",
"{"""&amp;A$1&amp;""":"&amp;A95
&amp;","""&amp;B$1&amp;""":"&amp;B95
&amp;IF(LEN(AA95)=0,"",","""&amp;AA$1&amp;""":"""&amp;AA95&amp;"""")
&amp;IF(LEN(AC95)=0,"",","""&amp;AC$1&amp;""":"""&amp;AC95&amp;"""")
&amp;IF(LEN(AD95)=0,"",","""&amp;AD$1&amp;""":"&amp;AD95)
&amp;IF(LEN(AE95)=0,"",","""&amp;AE$1&amp;""":"""&amp;AE95&amp;"""")
&amp;IF(LEN(AF95)=0,"",","""&amp;AF$1&amp;""":"&amp;AF95)
&amp;IF(LEN(AG95)=0,"",","""&amp;AG$1&amp;""":"&amp;AG95)&amp;"}")</f>
        <v>{"dy":10,"sl":3,"tp":"fe","vl":"Equip5101","cn":1,"pt":"GO","pr":1300}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1.3495276653171391E-2</v>
      </c>
      <c r="BQ95">
        <f t="shared" ca="1" si="17"/>
        <v>2.8275212064090487E-2</v>
      </c>
      <c r="BR95">
        <f t="shared" ca="1" si="18"/>
        <v>1.0193679918450561E-2</v>
      </c>
      <c r="BS95">
        <f t="shared" ca="1" si="19"/>
        <v>0.76248313090418418</v>
      </c>
      <c r="BT95">
        <f t="shared" ca="1" si="20"/>
        <v>0.66446748350612639</v>
      </c>
      <c r="BU95">
        <f t="shared" ca="1" si="21"/>
        <v>0.57594291539245623</v>
      </c>
      <c r="BV95" t="str">
        <f ca="1">OFFSET([1]EquipTable!$A$1,ROW()-1,0)</f>
        <v>Equip6302</v>
      </c>
    </row>
    <row r="96" spans="1:74">
      <c r="A96">
        <v>10</v>
      </c>
      <c r="B96">
        <v>4</v>
      </c>
      <c r="C96">
        <f>IF(B96&lt;=9,0,
IF(B96=10,1,2))</f>
        <v>0</v>
      </c>
      <c r="D96">
        <f ca="1">RAND()</f>
        <v>0.53572625543974217</v>
      </c>
      <c r="E96">
        <f ca="1">RAND()</f>
        <v>0.53563013601581166</v>
      </c>
      <c r="F96">
        <f ca="1">RAND()</f>
        <v>0.57223819969159884</v>
      </c>
      <c r="G96">
        <f ca="1">RAND()</f>
        <v>6.1701608804974772E-2</v>
      </c>
      <c r="H96">
        <f ca="1">RAND()</f>
        <v>0.67657900037621621</v>
      </c>
      <c r="I96">
        <f ca="1">RAND()</f>
        <v>0.49782747732148092</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53563</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1.3495276653171392E-3</v>
      </c>
      <c r="BQ96">
        <f t="shared" ca="1" si="17"/>
        <v>9.4250706880301622E-4</v>
      </c>
      <c r="BR96">
        <f t="shared" ca="1" si="18"/>
        <v>1.0193679918450561E-3</v>
      </c>
      <c r="BS96">
        <f t="shared" ca="1" si="19"/>
        <v>0.77597840755735559</v>
      </c>
      <c r="BT96">
        <f t="shared" ca="1" si="20"/>
        <v>0.69274269557021684</v>
      </c>
      <c r="BU96">
        <f t="shared" ca="1" si="21"/>
        <v>0.58613659531090678</v>
      </c>
      <c r="BV96" t="str">
        <f ca="1">OFFSET([1]EquipTable!$A$1,ROW()-1,0)</f>
        <v>Equip6401</v>
      </c>
    </row>
    <row r="97" spans="1:74">
      <c r="A97">
        <v>10</v>
      </c>
      <c r="B97">
        <v>5</v>
      </c>
      <c r="C97">
        <f>IF(B97&lt;=9,0,
IF(B97=10,1,2))</f>
        <v>0</v>
      </c>
      <c r="D97">
        <f ca="1">RAND()</f>
        <v>0.56198450588605531</v>
      </c>
      <c r="E97">
        <f ca="1">RAND()</f>
        <v>0.14374331997310485</v>
      </c>
      <c r="F97">
        <f ca="1">RAND()</f>
        <v>0.21844724164036455</v>
      </c>
      <c r="G97">
        <f ca="1">RAND()</f>
        <v>0.74778655733721711</v>
      </c>
      <c r="H97">
        <f ca="1">RAND()</f>
        <v>0.11776846405835939</v>
      </c>
      <c r="I97">
        <f ca="1">RAND()</f>
        <v>2.2503041639324484E-2</v>
      </c>
      <c r="M97" t="str">
        <f ca="1">IF(LEN(J97)&lt;&gt;0,J97,VLOOKUP(D97+$B97,$BJ:$BK,MATCH($BK$1,$BJ$1:$BK$1,0),1))</f>
        <v>안 지정 캐릭터 PP 영웅등급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14374</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4</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1200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413</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1.3495276653171392E-3</v>
      </c>
      <c r="BQ97">
        <f t="shared" ca="1" si="17"/>
        <v>9.4250706880301622E-4</v>
      </c>
      <c r="BR97">
        <f t="shared" ca="1" si="18"/>
        <v>1.0193679918450561E-3</v>
      </c>
      <c r="BS97">
        <f t="shared" ca="1" si="19"/>
        <v>0.77732793522267274</v>
      </c>
      <c r="BT97">
        <f t="shared" ca="1" si="20"/>
        <v>0.69368520263901989</v>
      </c>
      <c r="BU97">
        <f t="shared" ca="1" si="21"/>
        <v>0.58715596330275188</v>
      </c>
      <c r="BV97" t="str">
        <f ca="1">OFFSET([1]EquipTable!$A$1,ROW()-1,0)</f>
        <v>Equip6402</v>
      </c>
    </row>
    <row r="98" spans="1:74">
      <c r="A98">
        <v>10</v>
      </c>
      <c r="B98">
        <v>6</v>
      </c>
      <c r="C98">
        <f>IF(B98&lt;=9,0,
IF(B98=10,1,2))</f>
        <v>0</v>
      </c>
      <c r="D98">
        <f ca="1">RAND()</f>
        <v>0.47119999092539755</v>
      </c>
      <c r="E98">
        <f ca="1">RAND()</f>
        <v>0.84586427300488853</v>
      </c>
      <c r="F98">
        <f ca="1">RAND()</f>
        <v>0.99085186587634166</v>
      </c>
      <c r="G98">
        <f ca="1">RAND()</f>
        <v>0.7783378012653035</v>
      </c>
      <c r="H98">
        <f ca="1">RAND()</f>
        <v>0.90960403645015375</v>
      </c>
      <c r="I98">
        <f ca="1">RAND()</f>
        <v>0.4838598672707185</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Equip7202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9400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0.77867746288798989</v>
      </c>
      <c r="BT98">
        <f t="shared" ca="1" si="20"/>
        <v>0.69462770970782295</v>
      </c>
      <c r="BU98">
        <f t="shared" ca="1" si="21"/>
        <v>0.58817533129459698</v>
      </c>
      <c r="BV98" t="str">
        <f ca="1">OFFSET([1]EquipTable!$A$1,ROW()-1,0)</f>
        <v>Equip6403</v>
      </c>
    </row>
    <row r="99" spans="1:74">
      <c r="A99">
        <v>10</v>
      </c>
      <c r="B99">
        <v>7</v>
      </c>
      <c r="C99">
        <f>IF(B99&lt;=9,0,
IF(B99=10,1,2))</f>
        <v>0</v>
      </c>
      <c r="D99">
        <f ca="1">RAND()</f>
        <v>9.6980551555880701E-2</v>
      </c>
      <c r="E99">
        <f ca="1">RAND()</f>
        <v>9.5376408547183211E-2</v>
      </c>
      <c r="F99">
        <f ca="1">RAND()</f>
        <v>0.22986102338087855</v>
      </c>
      <c r="G99">
        <f ca="1">RAND()</f>
        <v>0.22593597029931167</v>
      </c>
      <c r="H99">
        <f ca="1">RAND()</f>
        <v>0.47708448829018024</v>
      </c>
      <c r="I99">
        <f ca="1">RAND()</f>
        <v>0.91275810202948926</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Equip1001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900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195</v>
      </c>
      <c r="W99">
        <v>1</v>
      </c>
      <c r="X99" t="s">
        <v>125</v>
      </c>
      <c r="Z99">
        <v>22300</v>
      </c>
      <c r="AA99" t="str">
        <f ca="1">IF(ISBLANK(AB99),"",
VLOOKUP(AB99,OFFSET(INDIRECT("$A:$B"),0,MATCH(AB$1&amp;"_Verify",INDIRECT("$1:$1"),0)-1),2,0)
)</f>
        <v>fe</v>
      </c>
      <c r="AB99" t="s">
        <v>82</v>
      </c>
      <c r="AC99" t="s">
        <v>412</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ca="1">IF(ROW()=2,AN99,OFFSET(AM99,-1,0)&amp;IF(LEN(AN99)=0,"",","&amp;AN99))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{"dy":10,"sl":7,"tp":"fe","vl":"Equip6301","cn":1,"pt":"GO","pr":22300}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0.77867746288798989</v>
      </c>
      <c r="BT99">
        <f t="shared" ca="1" si="20"/>
        <v>0.69462770970782295</v>
      </c>
      <c r="BU99">
        <f t="shared" ca="1" si="21"/>
        <v>0.58817533129459698</v>
      </c>
      <c r="BV99" t="str">
        <f ca="1">OFFSET([1]EquipTable!$A$1,ROW()-1,0)</f>
        <v>Equip6404</v>
      </c>
    </row>
    <row r="100" spans="1:74">
      <c r="A100">
        <v>10</v>
      </c>
      <c r="B100">
        <v>8</v>
      </c>
      <c r="C100">
        <f>IF(B100&lt;=9,0,
IF(B100=10,1,2))</f>
        <v>0</v>
      </c>
      <c r="D100">
        <f ca="1">RAND()</f>
        <v>0.53446968758238167</v>
      </c>
      <c r="E100">
        <f ca="1">RAND()</f>
        <v>0.33789485859547785</v>
      </c>
      <c r="F100">
        <f ca="1">RAND()</f>
        <v>0.46470624801310811</v>
      </c>
      <c r="G100">
        <f ca="1">RAND()</f>
        <v>0.61762658904337697</v>
      </c>
      <c r="H100">
        <f ca="1">RAND()</f>
        <v>0.43395903536617708</v>
      </c>
      <c r="I100">
        <f ca="1">RAND()</f>
        <v>7.057592543600022E-2</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0.77867746288798989</v>
      </c>
      <c r="BT100">
        <f t="shared" ca="1" si="20"/>
        <v>0.69462770970782295</v>
      </c>
      <c r="BU100">
        <f t="shared" ca="1" si="21"/>
        <v>0.58817533129459698</v>
      </c>
      <c r="BV100" t="str">
        <f ca="1">OFFSET([1]EquipTable!$A$1,ROW()-1,0)</f>
        <v>Equip6405</v>
      </c>
    </row>
    <row r="101" spans="1:74">
      <c r="A101">
        <v>10</v>
      </c>
      <c r="B101">
        <v>9</v>
      </c>
      <c r="C101">
        <f>IF(B101&lt;=9,0,
IF(B101=10,1,2))</f>
        <v>0</v>
      </c>
      <c r="D101">
        <f ca="1">RAND()</f>
        <v>0.22408012858276205</v>
      </c>
      <c r="E101">
        <f ca="1">RAND()</f>
        <v>0.95849298981462627</v>
      </c>
      <c r="F101">
        <f ca="1">RAND()</f>
        <v>0.54456054692923916</v>
      </c>
      <c r="G101">
        <f ca="1">RAND()</f>
        <v>0.46795050088801649</v>
      </c>
      <c r="H101">
        <f ca="1">RAND()</f>
        <v>0.80527450550969426</v>
      </c>
      <c r="I101">
        <f ca="1">RAND()</f>
        <v>0.82647799053132742</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1.3495276653171391E-2</v>
      </c>
      <c r="BQ101">
        <f t="shared" ca="1" si="17"/>
        <v>2.8275212064090487E-2</v>
      </c>
      <c r="BR101">
        <f t="shared" ca="1" si="18"/>
        <v>1.0193679918450561E-2</v>
      </c>
      <c r="BS101">
        <f t="shared" ca="1" si="19"/>
        <v>0.77867746288798989</v>
      </c>
      <c r="BT101">
        <f t="shared" ca="1" si="20"/>
        <v>0.69462770970782295</v>
      </c>
      <c r="BU101">
        <f t="shared" ca="1" si="21"/>
        <v>0.58817533129459698</v>
      </c>
      <c r="BV101" t="str">
        <f ca="1">OFFSET([1]EquipTable!$A$1,ROW()-1,0)</f>
        <v>Equip7001</v>
      </c>
    </row>
    <row r="102" spans="1:74">
      <c r="A102">
        <v>11</v>
      </c>
      <c r="B102">
        <v>0</v>
      </c>
      <c r="C102">
        <f>IF(B102&lt;=9,0,
IF(B102=10,1,2))</f>
        <v>0</v>
      </c>
      <c r="D102">
        <f ca="1">RAND()</f>
        <v>4.5360020407941515E-2</v>
      </c>
      <c r="E102">
        <f ca="1">RAND()</f>
        <v>8.3725101506733957E-2</v>
      </c>
      <c r="F102">
        <f ca="1">RAND()</f>
        <v>0.38237328750141952</v>
      </c>
      <c r="G102">
        <f ca="1">RAND()</f>
        <v>0.77133516783670431</v>
      </c>
      <c r="H102">
        <f ca="1">RAND()</f>
        <v>0.19660979234135012</v>
      </c>
      <c r="I102">
        <f ca="1">RAND()</f>
        <v>0.98320738163600852</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Equip0301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8000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414</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ca="1">IF(ROW()=2,AN102,OFFSET(AM102,-1,0)&amp;IF(LEN(AN102)=0,"",","&amp;AN102))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{"dy":11,"sl":0,"tp":"fe","vl":"Equip0102","cn":1,"pt":"GO","pr":1500}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1.3495276653171391E-2</v>
      </c>
      <c r="BQ102">
        <f t="shared" ca="1" si="17"/>
        <v>2.8275212064090487E-2</v>
      </c>
      <c r="BR102">
        <f t="shared" ca="1" si="18"/>
        <v>1.0193679918450561E-2</v>
      </c>
      <c r="BS102">
        <f t="shared" ca="1" si="19"/>
        <v>0.7921727395411613</v>
      </c>
      <c r="BT102">
        <f t="shared" ca="1" si="20"/>
        <v>0.7229029217719134</v>
      </c>
      <c r="BU102">
        <f t="shared" ca="1" si="21"/>
        <v>0.59836901121304753</v>
      </c>
      <c r="BV102" t="str">
        <f ca="1">OFFSET([1]EquipTable!$A$1,ROW()-1,0)</f>
        <v>Equip7002</v>
      </c>
    </row>
    <row r="103" spans="1:74">
      <c r="A103">
        <v>11</v>
      </c>
      <c r="B103">
        <v>1</v>
      </c>
      <c r="C103">
        <f>IF(B103&lt;=9,0,
IF(B103=10,1,2))</f>
        <v>0</v>
      </c>
      <c r="D103">
        <f ca="1">RAND()</f>
        <v>0.19953812151306372</v>
      </c>
      <c r="E103">
        <f ca="1">RAND()</f>
        <v>0.97093634521687011</v>
      </c>
      <c r="F103">
        <f ca="1">RAND()</f>
        <v>0.66407539394761084</v>
      </c>
      <c r="G103">
        <f ca="1">RAND()</f>
        <v>0.36492565354662021</v>
      </c>
      <c r="H103">
        <f ca="1">RAND()</f>
        <v>0.50821711117420287</v>
      </c>
      <c r="I103">
        <f ca="1">RAND()</f>
        <v>0.99273941289744583</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Equip8301</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99</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1.3495276653171391E-2</v>
      </c>
      <c r="BQ103">
        <f t="shared" ca="1" si="17"/>
        <v>2.8275212064090487E-2</v>
      </c>
      <c r="BR103">
        <f t="shared" ca="1" si="18"/>
        <v>1.0193679918450561E-2</v>
      </c>
      <c r="BS103">
        <f t="shared" ca="1" si="19"/>
        <v>0.8056680161943327</v>
      </c>
      <c r="BT103">
        <f t="shared" ca="1" si="20"/>
        <v>0.75117813383600385</v>
      </c>
      <c r="BU103">
        <f t="shared" ca="1" si="21"/>
        <v>0.60856269113149808</v>
      </c>
      <c r="BV103" t="str">
        <f ca="1">OFFSET([1]EquipTable!$A$1,ROW()-1,0)</f>
        <v>Equip7101</v>
      </c>
    </row>
    <row r="104" spans="1:74">
      <c r="A104">
        <v>11</v>
      </c>
      <c r="B104">
        <v>2</v>
      </c>
      <c r="C104">
        <f>IF(B104&lt;=9,0,
IF(B104=10,1,2))</f>
        <v>0</v>
      </c>
      <c r="D104">
        <f ca="1">RAND()</f>
        <v>0.48329654818228673</v>
      </c>
      <c r="E104">
        <f ca="1">RAND()</f>
        <v>0.2502495750477608</v>
      </c>
      <c r="F104">
        <f ca="1">RAND()</f>
        <v>0.42923156248933925</v>
      </c>
      <c r="G104">
        <f ca="1">RAND()</f>
        <v>0.65637097571532788</v>
      </c>
      <c r="H104">
        <f ca="1">RAND()</f>
        <v>0.86970605143402013</v>
      </c>
      <c r="I104">
        <f ca="1">RAND()</f>
        <v>0.6554468945698867</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25024</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6</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1800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415</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ca="1">IF(ROW()=2,AN104,OFFSET(AM104,-1,0)&amp;IF(LEN(AN104)=0,"",","&amp;AN104))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1.3495276653171391E-2</v>
      </c>
      <c r="BQ104">
        <f t="shared" ca="1" si="17"/>
        <v>2.8275212064090487E-2</v>
      </c>
      <c r="BR104">
        <f t="shared" ca="1" si="18"/>
        <v>1.0193679918450561E-2</v>
      </c>
      <c r="BS104">
        <f t="shared" ca="1" si="19"/>
        <v>0.81916329284750411</v>
      </c>
      <c r="BT104">
        <f t="shared" ca="1" si="20"/>
        <v>0.7794533459000943</v>
      </c>
      <c r="BU104">
        <f t="shared" ca="1" si="21"/>
        <v>0.61875637104994863</v>
      </c>
      <c r="BV104" t="str">
        <f ca="1">OFFSET([1]EquipTable!$A$1,ROW()-1,0)</f>
        <v>Equip7102</v>
      </c>
    </row>
    <row r="105" spans="1:74">
      <c r="A105">
        <v>11</v>
      </c>
      <c r="B105">
        <v>3</v>
      </c>
      <c r="C105">
        <f>IF(B105&lt;=9,0,
IF(B105=10,1,2))</f>
        <v>0</v>
      </c>
      <c r="D105">
        <f ca="1">RAND()</f>
        <v>8.3290484029528544E-2</v>
      </c>
      <c r="E105">
        <f ca="1">RAND()</f>
        <v>0.20374498597662838</v>
      </c>
      <c r="F105">
        <f ca="1">RAND()</f>
        <v>9.2514504989335E-2</v>
      </c>
      <c r="G105">
        <f ca="1">RAND()</f>
        <v>0.31822423667234723</v>
      </c>
      <c r="H105">
        <f ca="1">RAND()</f>
        <v>0.14196346403944049</v>
      </c>
      <c r="I105">
        <f ca="1">RAND()</f>
        <v>0.47364796123234543</v>
      </c>
      <c r="M105" t="str">
        <f ca="1">IF(LEN(J105)&lt;&gt;0,J105,VLOOKUP(D105+$B105,$BJ:$BK,MATCH($BK$1,$BJ$1:$BK$1,0),1))</f>
        <v>안 지정 캐릭터 PP 영웅등급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20374</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5</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1500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491</v>
      </c>
      <c r="AD105">
        <v>1</v>
      </c>
      <c r="AE105" t="s">
        <v>129</v>
      </c>
      <c r="AF105">
        <v>169</v>
      </c>
      <c r="AG105">
        <v>109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고대인의 의식</v>
      </c>
      <c r="AL105">
        <v>1</v>
      </c>
      <c r="AM105" t="str">
        <f ca="1">IF(ROW()=2,AN105,OFFSET(AM105,-1,0)&amp;IF(LEN(AN105)=0,"",","&amp;AN105))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{"dy":11,"sl":3,"tp":"fe","vl":"Equip2401","cn":1,"pt":"DI","pp":169,"pr":109}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1.3495276653171391E-2</v>
      </c>
      <c r="BQ105">
        <f t="shared" ca="1" si="17"/>
        <v>2.8275212064090487E-2</v>
      </c>
      <c r="BR105">
        <f t="shared" ca="1" si="18"/>
        <v>1.0193679918450561E-2</v>
      </c>
      <c r="BS105">
        <f t="shared" ca="1" si="19"/>
        <v>0.83265856950067552</v>
      </c>
      <c r="BT105">
        <f t="shared" ca="1" si="20"/>
        <v>0.80772855796418475</v>
      </c>
      <c r="BU105">
        <f t="shared" ca="1" si="21"/>
        <v>0.62895005096839918</v>
      </c>
      <c r="BV105" t="str">
        <f ca="1">OFFSET([1]EquipTable!$A$1,ROW()-1,0)</f>
        <v>Equip7201</v>
      </c>
    </row>
    <row r="106" spans="1:74">
      <c r="A106">
        <v>11</v>
      </c>
      <c r="B106">
        <v>4</v>
      </c>
      <c r="C106">
        <f>IF(B106&lt;=9,0,
IF(B106=10,1,2))</f>
        <v>0</v>
      </c>
      <c r="D106">
        <f ca="1">RAND()</f>
        <v>0.27951382719700546</v>
      </c>
      <c r="E106">
        <f ca="1">RAND()</f>
        <v>0.56426547781632452</v>
      </c>
      <c r="F106">
        <f ca="1">RAND()</f>
        <v>0.88751234229209541</v>
      </c>
      <c r="G106">
        <f ca="1">RAND()</f>
        <v>0.74075873980328644</v>
      </c>
      <c r="H106">
        <f ca="1">RAND()</f>
        <v>0.24846341079236511</v>
      </c>
      <c r="I106">
        <f ca="1">RAND()</f>
        <v>0.29805273374941799</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56426</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2700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1.3495276653171391E-2</v>
      </c>
      <c r="BQ106">
        <f t="shared" ca="1" si="17"/>
        <v>2.8275212064090487E-2</v>
      </c>
      <c r="BR106">
        <f t="shared" ca="1" si="18"/>
        <v>1.0193679918450561E-2</v>
      </c>
      <c r="BS106">
        <f t="shared" ca="1" si="19"/>
        <v>0.84615384615384692</v>
      </c>
      <c r="BT106">
        <f t="shared" ca="1" si="20"/>
        <v>0.83600377002827519</v>
      </c>
      <c r="BU106">
        <f t="shared" ca="1" si="21"/>
        <v>0.63914373088684973</v>
      </c>
      <c r="BV106" t="str">
        <f ca="1">OFFSET([1]EquipTable!$A$1,ROW()-1,0)</f>
        <v>Equip7202</v>
      </c>
    </row>
    <row r="107" spans="1:74">
      <c r="A107">
        <v>11</v>
      </c>
      <c r="B107">
        <v>5</v>
      </c>
      <c r="C107">
        <f>IF(B107&lt;=9,0,
IF(B107=10,1,2))</f>
        <v>0</v>
      </c>
      <c r="D107">
        <f ca="1">RAND()</f>
        <v>0.57463541606389712</v>
      </c>
      <c r="E107">
        <f ca="1">RAND()</f>
        <v>0.1225700803823867</v>
      </c>
      <c r="F107">
        <f ca="1">RAND()</f>
        <v>0.62167374627383254</v>
      </c>
      <c r="G107">
        <f ca="1">RAND()</f>
        <v>3.9436108552258764E-2</v>
      </c>
      <c r="H107">
        <f ca="1">RAND()</f>
        <v>0.69810822903387471</v>
      </c>
      <c r="I107">
        <f ca="1">RAND()</f>
        <v>0.44960454328979849</v>
      </c>
      <c r="M107" t="str">
        <f ca="1">IF(LEN(J107)&lt;&gt;0,J107,VLOOKUP(D107+$B107,$BJ:$BK,MATCH($BK$1,$BJ$1:$BK$1,0),1))</f>
        <v>안 지정 캐릭터 PP 영웅등급</v>
      </c>
      <c r="N107">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12257</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4</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1200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1.3495276653171391E-2</v>
      </c>
      <c r="BQ107">
        <f t="shared" ca="1" si="17"/>
        <v>2.8275212064090487E-2</v>
      </c>
      <c r="BR107">
        <f t="shared" ca="1" si="18"/>
        <v>1.0193679918450561E-2</v>
      </c>
      <c r="BS107">
        <f t="shared" ca="1" si="19"/>
        <v>0.85964912280701833</v>
      </c>
      <c r="BT107">
        <f t="shared" ca="1" si="20"/>
        <v>0.86427898209236564</v>
      </c>
      <c r="BU107">
        <f t="shared" ca="1" si="21"/>
        <v>0.64933741080530027</v>
      </c>
      <c r="BV107" t="str">
        <f ca="1">OFFSET([1]EquipTable!$A$1,ROW()-1,0)</f>
        <v>Equip7301</v>
      </c>
    </row>
    <row r="108" spans="1:74">
      <c r="A108">
        <v>11</v>
      </c>
      <c r="B108">
        <v>6</v>
      </c>
      <c r="C108">
        <f>IF(B108&lt;=9,0,
IF(B108=10,1,2))</f>
        <v>0</v>
      </c>
      <c r="D108">
        <f ca="1">RAND()</f>
        <v>0.33051303511083685</v>
      </c>
      <c r="E108">
        <f ca="1">RAND()</f>
        <v>0.17509110436558639</v>
      </c>
      <c r="F108">
        <f ca="1">RAND()</f>
        <v>0.39025535126768462</v>
      </c>
      <c r="G108">
        <f ca="1">RAND()</f>
        <v>0.52514558467630312</v>
      </c>
      <c r="H108">
        <f ca="1">RAND()</f>
        <v>0.52086069825240466</v>
      </c>
      <c r="I108">
        <f ca="1">RAND()</f>
        <v>0.61411235935607189</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Equip2002</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800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375</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ca="1">IF(ROW()=2,AN108,OFFSET(AM108,-1,0)&amp;IF(LEN(AN108)=0,"",","&amp;AN108))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{"dy":11,"sl":6,"tp":"fe","vl":"Equip7102","cn":1,"pt":"GO","pr":3200}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1.3495276653171391E-2</v>
      </c>
      <c r="BQ108">
        <f t="shared" ca="1" si="17"/>
        <v>2.8275212064090487E-2</v>
      </c>
      <c r="BR108">
        <f t="shared" ca="1" si="18"/>
        <v>1.0193679918450561E-2</v>
      </c>
      <c r="BS108">
        <f t="shared" ca="1" si="19"/>
        <v>0.87314439946018974</v>
      </c>
      <c r="BT108">
        <f t="shared" ca="1" si="20"/>
        <v>0.89255419415645609</v>
      </c>
      <c r="BU108">
        <f t="shared" ca="1" si="21"/>
        <v>0.65953109072375082</v>
      </c>
      <c r="BV108" t="str">
        <f ca="1">OFFSET([1]EquipTable!$A$1,ROW()-1,0)</f>
        <v>Equip7302</v>
      </c>
    </row>
    <row r="109" spans="1:74">
      <c r="A109">
        <v>11</v>
      </c>
      <c r="B109">
        <v>7</v>
      </c>
      <c r="C109">
        <f>IF(B109&lt;=9,0,
IF(B109=10,1,2))</f>
        <v>0</v>
      </c>
      <c r="D109">
        <f ca="1">RAND()</f>
        <v>0.66716018379081832</v>
      </c>
      <c r="E109">
        <f ca="1">RAND()</f>
        <v>0.55897492249864678</v>
      </c>
      <c r="F109">
        <f ca="1">RAND()</f>
        <v>0.58050595000485961</v>
      </c>
      <c r="G109">
        <f ca="1">RAND()</f>
        <v>0.43859971806473186</v>
      </c>
      <c r="H109">
        <f ca="1">RAND()</f>
        <v>0.57067714997491314</v>
      </c>
      <c r="I109">
        <f ca="1">RAND()</f>
        <v>0.53859350197069611</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Equip6202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9400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1.3495276653171392E-3</v>
      </c>
      <c r="BQ109">
        <f t="shared" ca="1" si="17"/>
        <v>9.4250706880301622E-4</v>
      </c>
      <c r="BR109">
        <f t="shared" ca="1" si="18"/>
        <v>1.0193679918450561E-3</v>
      </c>
      <c r="BS109">
        <f t="shared" ca="1" si="19"/>
        <v>0.88663967611336114</v>
      </c>
      <c r="BT109">
        <f t="shared" ca="1" si="20"/>
        <v>0.92082940622054654</v>
      </c>
      <c r="BU109">
        <f t="shared" ca="1" si="21"/>
        <v>0.66972477064220137</v>
      </c>
      <c r="BV109" t="str">
        <f ca="1">OFFSET([1]EquipTable!$A$1,ROW()-1,0)</f>
        <v>Equip7401</v>
      </c>
    </row>
    <row r="110" spans="1:74">
      <c r="A110">
        <v>11</v>
      </c>
      <c r="B110">
        <v>8</v>
      </c>
      <c r="C110">
        <f>IF(B110&lt;=9,0,
IF(B110=10,1,2))</f>
        <v>0</v>
      </c>
      <c r="D110">
        <f ca="1">RAND()</f>
        <v>0.10762660332453777</v>
      </c>
      <c r="E110">
        <f ca="1">RAND()</f>
        <v>8.523545976292346E-2</v>
      </c>
      <c r="F110">
        <f ca="1">RAND()</f>
        <v>0.40750372333805807</v>
      </c>
      <c r="G110">
        <f ca="1">RAND()</f>
        <v>0.70793751304887198</v>
      </c>
      <c r="H110">
        <f ca="1">RAND()</f>
        <v>0.30466895294250407</v>
      </c>
      <c r="I110">
        <f ca="1">RAND()</f>
        <v>0.63527490592148694</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1.3495276653171392E-3</v>
      </c>
      <c r="BQ110">
        <f t="shared" ca="1" si="17"/>
        <v>9.4250706880301622E-4</v>
      </c>
      <c r="BR110">
        <f t="shared" ca="1" si="18"/>
        <v>1.0193679918450561E-3</v>
      </c>
      <c r="BS110">
        <f t="shared" ca="1" si="19"/>
        <v>0.88798920377867829</v>
      </c>
      <c r="BT110">
        <f t="shared" ca="1" si="20"/>
        <v>0.9217719132893496</v>
      </c>
      <c r="BU110">
        <f t="shared" ca="1" si="21"/>
        <v>0.67074413863404647</v>
      </c>
      <c r="BV110" t="str">
        <f ca="1">OFFSET([1]EquipTable!$A$1,ROW()-1,0)</f>
        <v>Equip7402</v>
      </c>
    </row>
    <row r="111" spans="1:74">
      <c r="A111">
        <v>11</v>
      </c>
      <c r="B111">
        <v>9</v>
      </c>
      <c r="C111">
        <f>IF(B111&lt;=9,0,
IF(B111=10,1,2))</f>
        <v>0</v>
      </c>
      <c r="D111">
        <f ca="1">RAND()</f>
        <v>0.80441126276960573</v>
      </c>
      <c r="E111">
        <f ca="1">RAND()</f>
        <v>0.14223018939644605</v>
      </c>
      <c r="F111">
        <f ca="1">RAND()</f>
        <v>0.60364886523187267</v>
      </c>
      <c r="G111">
        <f ca="1">RAND()</f>
        <v>0.85701252392549987</v>
      </c>
      <c r="H111">
        <f ca="1">RAND()</f>
        <v>0.47864927253490519</v>
      </c>
      <c r="I111">
        <f ca="1">RAND()</f>
        <v>0.97475597666753011</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0.88933873144399544</v>
      </c>
      <c r="BT111">
        <f t="shared" ca="1" si="20"/>
        <v>0.92271442035815265</v>
      </c>
      <c r="BU111">
        <f t="shared" ca="1" si="21"/>
        <v>0.67176350662589157</v>
      </c>
      <c r="BV111" t="str">
        <f ca="1">OFFSET([1]EquipTable!$A$1,ROW()-1,0)</f>
        <v>Equip7403</v>
      </c>
    </row>
    <row r="112" spans="1:74">
      <c r="A112">
        <v>12</v>
      </c>
      <c r="B112">
        <v>0</v>
      </c>
      <c r="C112">
        <f>IF(B112&lt;=9,0,
IF(B112=10,1,2))</f>
        <v>0</v>
      </c>
      <c r="D112">
        <f ca="1">RAND()</f>
        <v>0.59094259396512139</v>
      </c>
      <c r="E112">
        <f ca="1">RAND()</f>
        <v>0.39378089915416159</v>
      </c>
      <c r="F112">
        <f ca="1">RAND()</f>
        <v>0.91823259828065629</v>
      </c>
      <c r="G112">
        <f ca="1">RAND()</f>
        <v>0.39740945067057065</v>
      </c>
      <c r="H112">
        <f ca="1">RAND()</f>
        <v>0.48367371598832121</v>
      </c>
      <c r="I112">
        <f ca="1">RAND()</f>
        <v>0.77429569248327001</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Equip3201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5</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0.88933873144399544</v>
      </c>
      <c r="BT112">
        <f t="shared" ca="1" si="20"/>
        <v>0.92271442035815265</v>
      </c>
      <c r="BU112">
        <f t="shared" ca="1" si="21"/>
        <v>0.67176350662589157</v>
      </c>
      <c r="BV112" t="str">
        <f ca="1">OFFSET([1]EquipTable!$A$1,ROW()-1,0)</f>
        <v>Equip7404</v>
      </c>
    </row>
    <row r="113" spans="1:74">
      <c r="A113">
        <v>12</v>
      </c>
      <c r="B113">
        <v>1</v>
      </c>
      <c r="C113">
        <f>IF(B113&lt;=9,0,
IF(B113=10,1,2))</f>
        <v>0</v>
      </c>
      <c r="D113">
        <f ca="1">RAND()</f>
        <v>0.76200069707879847</v>
      </c>
      <c r="E113">
        <f ca="1">RAND()</f>
        <v>0.97682270722703257</v>
      </c>
      <c r="F113">
        <f ca="1">RAND()</f>
        <v>9.9997932846231263E-2</v>
      </c>
      <c r="G113">
        <f ca="1">RAND()</f>
        <v>0.97716463656245711</v>
      </c>
      <c r="H113">
        <f ca="1">RAND()</f>
        <v>0.67795065135944621</v>
      </c>
      <c r="I113">
        <f ca="1">RAND()</f>
        <v>0.51569089949868441</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Equip8301</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74400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190</v>
      </c>
      <c r="W113">
        <v>1</v>
      </c>
      <c r="X113" t="s">
        <v>125</v>
      </c>
      <c r="Z113">
        <v>1200</v>
      </c>
      <c r="AA113" t="str">
        <f ca="1">IF(ISBLANK(AB113),"",
VLOOKUP(AB113,OFFSET(INDIRECT("$A:$B"),0,MATCH(AB$1&amp;"_Verify",INDIRECT("$1:$1"),0)-1),2,0)
)</f>
        <v>fe</v>
      </c>
      <c r="AB113" t="s">
        <v>82</v>
      </c>
      <c r="AC113" t="s">
        <v>456</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0.88933873144399544</v>
      </c>
      <c r="BT113">
        <f t="shared" ca="1" si="20"/>
        <v>0.92271442035815265</v>
      </c>
      <c r="BU113">
        <f t="shared" ca="1" si="21"/>
        <v>0.67176350662589157</v>
      </c>
      <c r="BV113" t="str">
        <f ca="1">OFFSET([1]EquipTable!$A$1,ROW()-1,0)</f>
        <v>Equip7405</v>
      </c>
    </row>
    <row r="114" spans="1:74">
      <c r="A114">
        <v>12</v>
      </c>
      <c r="B114">
        <v>2</v>
      </c>
      <c r="C114">
        <f>IF(B114&lt;=9,0,
IF(B114=10,1,2))</f>
        <v>0</v>
      </c>
      <c r="D114">
        <f ca="1">RAND()</f>
        <v>0.40074993659336267</v>
      </c>
      <c r="E114">
        <f ca="1">RAND()</f>
        <v>0.50893510422655164</v>
      </c>
      <c r="F114">
        <f ca="1">RAND()</f>
        <v>0.93662079884809291</v>
      </c>
      <c r="G114">
        <f ca="1">RAND()</f>
        <v>0.10861773494057592</v>
      </c>
      <c r="H114">
        <f ca="1">RAND()</f>
        <v>3.2165779489918389E-2</v>
      </c>
      <c r="I114">
        <f ca="1">RAND()</f>
        <v>0.35020992339990353</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50893</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2700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0.88933873144399544</v>
      </c>
      <c r="BT114">
        <f t="shared" ca="1" si="20"/>
        <v>0.92271442035815265</v>
      </c>
      <c r="BU114">
        <f t="shared" ca="1" si="21"/>
        <v>0.67176350662589157</v>
      </c>
      <c r="BV114" t="str">
        <f ca="1">OFFSET([1]EquipTable!$A$1,ROW()-1,0)</f>
        <v>후보</v>
      </c>
    </row>
    <row r="115" spans="1:74">
      <c r="A115">
        <v>12</v>
      </c>
      <c r="B115">
        <v>3</v>
      </c>
      <c r="C115">
        <f>IF(B115&lt;=9,0,
IF(B115=10,1,2))</f>
        <v>0</v>
      </c>
      <c r="D115">
        <f ca="1">RAND()</f>
        <v>0.95306410629090743</v>
      </c>
      <c r="E115">
        <f ca="1">RAND()</f>
        <v>3.2999960064694966E-2</v>
      </c>
      <c r="F115">
        <f ca="1">RAND()</f>
        <v>0.94082506831686563</v>
      </c>
      <c r="G115">
        <f ca="1">RAND()</f>
        <v>0.12589404837821094</v>
      </c>
      <c r="H115">
        <f ca="1">RAND()</f>
        <v>0.99535761672011758</v>
      </c>
      <c r="I115">
        <f ca="1">RAND()</f>
        <v>0.36944147299110286</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3299</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492</v>
      </c>
      <c r="AD115">
        <v>1</v>
      </c>
      <c r="AE115" t="s">
        <v>129</v>
      </c>
      <c r="AF115">
        <v>189</v>
      </c>
      <c r="AG115">
        <v>119</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전설</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단단한 칼날 메이스</v>
      </c>
      <c r="AL115">
        <v>1</v>
      </c>
      <c r="AM115" t="str">
        <f ca="1">IF(ROW()=2,AN115,OFFSET(AM115,-1,0)&amp;IF(LEN(AN115)=0,"",","&amp;AN115))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{"dy":12,"sl":3,"tp":"fe","vl":"Equip4401","cn":1,"pt":"DI","pp":189,"pr":119}</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1.3495276653171391E-2</v>
      </c>
      <c r="BQ115">
        <f t="shared" ca="1" si="17"/>
        <v>9.4250706880301613E-3</v>
      </c>
      <c r="BR115">
        <f t="shared" ca="1" si="18"/>
        <v>4.0774719673802244E-2</v>
      </c>
      <c r="BS115">
        <f t="shared" ca="1" si="19"/>
        <v>0.88933873144399544</v>
      </c>
      <c r="BT115">
        <f t="shared" ca="1" si="20"/>
        <v>0.92271442035815265</v>
      </c>
      <c r="BU115">
        <f t="shared" ca="1" si="21"/>
        <v>0.67176350662589157</v>
      </c>
      <c r="BV115" t="str">
        <f ca="1">OFFSET([1]EquipTable!$A$1,ROW()-1,0)</f>
        <v>Equip8001</v>
      </c>
    </row>
    <row r="116" spans="1:74">
      <c r="A116">
        <v>12</v>
      </c>
      <c r="B116">
        <v>4</v>
      </c>
      <c r="C116">
        <f>IF(B116&lt;=9,0,
IF(B116=10,1,2))</f>
        <v>0</v>
      </c>
      <c r="D116">
        <f ca="1">RAND()</f>
        <v>0.18235048778159846</v>
      </c>
      <c r="E116">
        <f ca="1">RAND()</f>
        <v>0.59123913246711379</v>
      </c>
      <c r="F116">
        <f ca="1">RAND()</f>
        <v>0.37721100769670657</v>
      </c>
      <c r="G116">
        <f ca="1">RAND()</f>
        <v>0.31539886983262932</v>
      </c>
      <c r="H116">
        <f ca="1">RAND()</f>
        <v>2.3209831195455388E-3</v>
      </c>
      <c r="I116">
        <f ca="1">RAND()</f>
        <v>0.17022838037109256</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59123</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10</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3000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1.3495276653171391E-2</v>
      </c>
      <c r="BQ116">
        <f t="shared" ca="1" si="17"/>
        <v>9.4250706880301613E-3</v>
      </c>
      <c r="BR116">
        <f t="shared" ca="1" si="18"/>
        <v>4.0774719673802244E-2</v>
      </c>
      <c r="BS116">
        <f t="shared" ca="1" si="19"/>
        <v>0.90283400809716685</v>
      </c>
      <c r="BT116">
        <f t="shared" ca="1" si="20"/>
        <v>0.93213949104618277</v>
      </c>
      <c r="BU116">
        <f t="shared" ca="1" si="21"/>
        <v>0.71253822629969377</v>
      </c>
      <c r="BV116" t="str">
        <f ca="1">OFFSET([1]EquipTable!$A$1,ROW()-1,0)</f>
        <v>Equip8002</v>
      </c>
    </row>
    <row r="117" spans="1:74">
      <c r="A117">
        <v>12</v>
      </c>
      <c r="B117">
        <v>5</v>
      </c>
      <c r="C117">
        <f>IF(B117&lt;=9,0,
IF(B117=10,1,2))</f>
        <v>0</v>
      </c>
      <c r="D117">
        <f ca="1">RAND()</f>
        <v>0.11844793619974125</v>
      </c>
      <c r="E117">
        <f ca="1">RAND()</f>
        <v>0.54788448930159728</v>
      </c>
      <c r="F117">
        <f ca="1">RAND()</f>
        <v>9.3774252895194588E-2</v>
      </c>
      <c r="G117">
        <f ca="1">RAND()</f>
        <v>0.26695227462694027</v>
      </c>
      <c r="H117">
        <f ca="1">RAND()</f>
        <v>0.46396998505901099</v>
      </c>
      <c r="I117">
        <f ca="1">RAND()</f>
        <v>0.19049262608964002</v>
      </c>
      <c r="M117" t="str">
        <f ca="1">IF(LEN(J117)&lt;&gt;0,J117,VLOOKUP(D117+$B117,$BJ:$BK,MATCH($BK$1,$BJ$1:$BK$1,0),1))</f>
        <v>지정 장비</v>
      </c>
      <c r="N117" t="str">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Equip4302</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7200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416</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1.3495276653171391E-2</v>
      </c>
      <c r="BQ117">
        <f t="shared" ca="1" si="17"/>
        <v>9.4250706880301613E-3</v>
      </c>
      <c r="BR117">
        <f t="shared" ca="1" si="18"/>
        <v>4.0774719673802244E-2</v>
      </c>
      <c r="BS117">
        <f t="shared" ca="1" si="19"/>
        <v>0.91632928475033826</v>
      </c>
      <c r="BT117">
        <f t="shared" ca="1" si="20"/>
        <v>0.94156456173421288</v>
      </c>
      <c r="BU117">
        <f t="shared" ca="1" si="21"/>
        <v>0.75331294597349596</v>
      </c>
      <c r="BV117" t="str">
        <f ca="1">OFFSET([1]EquipTable!$A$1,ROW()-1,0)</f>
        <v>Equip8101</v>
      </c>
    </row>
    <row r="118" spans="1:74">
      <c r="A118">
        <v>12</v>
      </c>
      <c r="B118">
        <v>6</v>
      </c>
      <c r="C118">
        <f>IF(B118&lt;=9,0,
IF(B118=10,1,2))</f>
        <v>0</v>
      </c>
      <c r="D118">
        <f ca="1">RAND()</f>
        <v>0.61146170650167841</v>
      </c>
      <c r="E118">
        <f ca="1">RAND()</f>
        <v>0.76347822342989968</v>
      </c>
      <c r="F118">
        <f ca="1">RAND()</f>
        <v>0.77052287981508805</v>
      </c>
      <c r="G118">
        <f ca="1">RAND()</f>
        <v>0.71973448683688201</v>
      </c>
      <c r="H118">
        <f ca="1">RAND()</f>
        <v>0.71010795781876435</v>
      </c>
      <c r="I118">
        <f ca="1">RAND()</f>
        <v>1.3319523791711751E-2</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Equip7101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3100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246</v>
      </c>
      <c r="W118">
        <v>1</v>
      </c>
      <c r="X118" t="s">
        <v>125</v>
      </c>
      <c r="Z118">
        <v>9600</v>
      </c>
      <c r="AA118" t="str">
        <f ca="1">IF(ISBLANK(AB118),"",
VLOOKUP(AB118,OFFSET(INDIRECT("$A:$B"),0,MATCH(AB$1&amp;"_Verify",INDIRECT("$1:$1"),0)-1),2,0)
)</f>
        <v>fe</v>
      </c>
      <c r="AB118" t="s">
        <v>82</v>
      </c>
      <c r="AC118" t="s">
        <v>417</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1.3495276653171391E-2</v>
      </c>
      <c r="BQ118">
        <f t="shared" ca="1" si="17"/>
        <v>9.4250706880301613E-3</v>
      </c>
      <c r="BR118">
        <f t="shared" ca="1" si="18"/>
        <v>4.0774719673802244E-2</v>
      </c>
      <c r="BS118">
        <f t="shared" ca="1" si="19"/>
        <v>0.92982456140350966</v>
      </c>
      <c r="BT118">
        <f t="shared" ca="1" si="20"/>
        <v>0.95098963242224299</v>
      </c>
      <c r="BU118">
        <f t="shared" ca="1" si="21"/>
        <v>0.79408766564729816</v>
      </c>
      <c r="BV118" t="str">
        <f ca="1">OFFSET([1]EquipTable!$A$1,ROW()-1,0)</f>
        <v>Equip8102</v>
      </c>
    </row>
    <row r="119" spans="1:74">
      <c r="A119">
        <v>12</v>
      </c>
      <c r="B119">
        <v>7</v>
      </c>
      <c r="C119">
        <f>IF(B119&lt;=9,0,
IF(B119=10,1,2))</f>
        <v>0</v>
      </c>
      <c r="D119">
        <f ca="1">RAND()</f>
        <v>0.65812644992451408</v>
      </c>
      <c r="E119">
        <f ca="1">RAND()</f>
        <v>0.8841652057676167</v>
      </c>
      <c r="F119">
        <f ca="1">RAND()</f>
        <v>0.89065905335418627</v>
      </c>
      <c r="G119">
        <f ca="1">RAND()</f>
        <v>3.084973490987053E-2</v>
      </c>
      <c r="H119">
        <f ca="1">RAND()</f>
        <v>0.75344944653777501</v>
      </c>
      <c r="I119">
        <f ca="1">RAND()</f>
        <v>0.52094321769012097</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Equip8202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40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1.3495276653171391E-2</v>
      </c>
      <c r="BQ119">
        <f t="shared" ca="1" si="17"/>
        <v>9.4250706880301613E-3</v>
      </c>
      <c r="BR119">
        <f t="shared" ca="1" si="18"/>
        <v>4.0774719673802244E-2</v>
      </c>
      <c r="BS119">
        <f t="shared" ca="1" si="19"/>
        <v>0.94331983805668107</v>
      </c>
      <c r="BT119">
        <f t="shared" ca="1" si="20"/>
        <v>0.9604147031102731</v>
      </c>
      <c r="BU119">
        <f t="shared" ca="1" si="21"/>
        <v>0.83486238532110035</v>
      </c>
      <c r="BV119" t="str">
        <f ca="1">OFFSET([1]EquipTable!$A$1,ROW()-1,0)</f>
        <v>Equip8201</v>
      </c>
    </row>
    <row r="120" spans="1:74">
      <c r="A120">
        <v>12</v>
      </c>
      <c r="B120">
        <v>8</v>
      </c>
      <c r="C120">
        <f>IF(B120&lt;=9,0,
IF(B120=10,1,2))</f>
        <v>0</v>
      </c>
      <c r="D120">
        <f ca="1">RAND()</f>
        <v>0.42424717394391631</v>
      </c>
      <c r="E120">
        <f ca="1">RAND()</f>
        <v>4.5632450044714723E-3</v>
      </c>
      <c r="F120">
        <f ca="1">RAND()</f>
        <v>0.67899050978920161</v>
      </c>
      <c r="G120">
        <f ca="1">RAND()</f>
        <v>0.8963387902763208</v>
      </c>
      <c r="H120">
        <f ca="1">RAND()</f>
        <v>0.70380957666615684</v>
      </c>
      <c r="I120">
        <f ca="1">RAND()</f>
        <v>0.24014984421659524</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1.3495276653171391E-2</v>
      </c>
      <c r="BQ120">
        <f t="shared" ca="1" si="17"/>
        <v>9.4250706880301613E-3</v>
      </c>
      <c r="BR120">
        <f t="shared" ca="1" si="18"/>
        <v>4.0774719673802244E-2</v>
      </c>
      <c r="BS120">
        <f t="shared" ca="1" si="19"/>
        <v>0.95681511470985248</v>
      </c>
      <c r="BT120">
        <f t="shared" ca="1" si="20"/>
        <v>0.96983977379830322</v>
      </c>
      <c r="BU120">
        <f t="shared" ca="1" si="21"/>
        <v>0.87563710499490255</v>
      </c>
      <c r="BV120" t="str">
        <f ca="1">OFFSET([1]EquipTable!$A$1,ROW()-1,0)</f>
        <v>Equip8202</v>
      </c>
    </row>
    <row r="121" spans="1:74">
      <c r="A121">
        <v>12</v>
      </c>
      <c r="B121">
        <v>9</v>
      </c>
      <c r="C121">
        <f>IF(B121&lt;=9,0,
IF(B121=10,1,2))</f>
        <v>0</v>
      </c>
      <c r="D121">
        <f ca="1">RAND()</f>
        <v>0.35157400175129128</v>
      </c>
      <c r="E121">
        <f ca="1">RAND()</f>
        <v>0.903106338910033</v>
      </c>
      <c r="F121">
        <f ca="1">RAND()</f>
        <v>0.34328923599065997</v>
      </c>
      <c r="G121">
        <f ca="1">RAND()</f>
        <v>0.82491562353523284</v>
      </c>
      <c r="H121">
        <f ca="1">RAND()</f>
        <v>0.83930562858780955</v>
      </c>
      <c r="I121">
        <f ca="1">RAND()</f>
        <v>0.29571651300590385</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1.3495276653171391E-2</v>
      </c>
      <c r="BQ121">
        <f t="shared" ca="1" si="17"/>
        <v>9.4250706880301613E-3</v>
      </c>
      <c r="BR121">
        <f t="shared" ca="1" si="18"/>
        <v>4.0774719673802244E-2</v>
      </c>
      <c r="BS121">
        <f t="shared" ca="1" si="19"/>
        <v>0.97031039136302388</v>
      </c>
      <c r="BT121">
        <f t="shared" ca="1" si="20"/>
        <v>0.97926484448633333</v>
      </c>
      <c r="BU121">
        <f t="shared" ca="1" si="21"/>
        <v>0.91641182466870474</v>
      </c>
      <c r="BV121" t="str">
        <f ca="1">OFFSET([1]EquipTable!$A$1,ROW()-1,0)</f>
        <v>Equip8301</v>
      </c>
    </row>
    <row r="122" spans="1:74">
      <c r="A122">
        <v>13</v>
      </c>
      <c r="B122">
        <v>0</v>
      </c>
      <c r="C122">
        <f>IF(B122&lt;=9,0,
IF(B122=10,1,2))</f>
        <v>0</v>
      </c>
      <c r="D122">
        <f ca="1">RAND()</f>
        <v>0.837137933113138</v>
      </c>
      <c r="E122">
        <f ca="1">RAND()</f>
        <v>0.55297986540512556</v>
      </c>
      <c r="F122">
        <f ca="1">RAND()</f>
        <v>0.13990517683232639</v>
      </c>
      <c r="G122">
        <f ca="1">RAND()</f>
        <v>0.66187550784942772</v>
      </c>
      <c r="H122">
        <f ca="1">RAND()</f>
        <v>0.44767381912700666</v>
      </c>
      <c r="I122">
        <f ca="1">RAND()</f>
        <v>0.49072881369698884</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Equip4302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7500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250</v>
      </c>
      <c r="W122">
        <v>1</v>
      </c>
      <c r="X122" t="s">
        <v>125</v>
      </c>
      <c r="Z122">
        <v>900</v>
      </c>
      <c r="AA122" t="str">
        <f ca="1">IF(ISBLANK(AB122),"",
VLOOKUP(AB122,OFFSET(INDIRECT("$A:$B"),0,MATCH(AB$1&amp;"_Verify",INDIRECT("$1:$1"),0)-1),2,0)
)</f>
        <v>fe</v>
      </c>
      <c r="AB122" t="s">
        <v>82</v>
      </c>
      <c r="AC122" t="s">
        <v>418</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1.3495276653171391E-2</v>
      </c>
      <c r="BQ122">
        <f t="shared" ca="1" si="17"/>
        <v>9.4250706880301613E-3</v>
      </c>
      <c r="BR122">
        <f t="shared" ca="1" si="18"/>
        <v>4.0774719673802244E-2</v>
      </c>
      <c r="BS122">
        <f t="shared" ca="1" si="19"/>
        <v>0.98380566801619529</v>
      </c>
      <c r="BT122">
        <f t="shared" ca="1" si="20"/>
        <v>0.98868991517436344</v>
      </c>
      <c r="BU122">
        <f t="shared" ca="1" si="21"/>
        <v>0.95718654434250694</v>
      </c>
      <c r="BV122" t="str">
        <f ca="1">OFFSET([1]EquipTable!$A$1,ROW()-1,0)</f>
        <v>Equip8302</v>
      </c>
    </row>
    <row r="123" spans="1:74">
      <c r="A123">
        <v>13</v>
      </c>
      <c r="B123">
        <v>1</v>
      </c>
      <c r="C123">
        <f>IF(B123&lt;=9,0,
IF(B123=10,1,2))</f>
        <v>0</v>
      </c>
      <c r="D123">
        <f ca="1">RAND()</f>
        <v>0.74619948624222865</v>
      </c>
      <c r="E123">
        <f ca="1">RAND()</f>
        <v>0.29581682688957422</v>
      </c>
      <c r="F123">
        <f ca="1">RAND()</f>
        <v>0.92480232258232475</v>
      </c>
      <c r="G123">
        <f ca="1">RAND()</f>
        <v>0.43257099829079637</v>
      </c>
      <c r="H123">
        <f ca="1">RAND()</f>
        <v>0.56627562531324993</v>
      </c>
      <c r="I123">
        <f ca="1">RAND()</f>
        <v>0.42852152165001611</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Equip2202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4</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251</v>
      </c>
      <c r="W123">
        <v>1</v>
      </c>
      <c r="X123" t="s">
        <v>125</v>
      </c>
      <c r="Z123">
        <v>900</v>
      </c>
      <c r="AA123" t="str">
        <f ca="1">IF(ISBLANK(AB123),"",
VLOOKUP(AB123,OFFSET(INDIRECT("$A:$B"),0,MATCH(AB$1&amp;"_Verify",INDIRECT("$1:$1"),0)-1),2,0)
)</f>
        <v>fe</v>
      </c>
      <c r="AB123" t="s">
        <v>82</v>
      </c>
      <c r="AC123" t="s">
        <v>419</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1.3495276653171392E-3</v>
      </c>
      <c r="BQ123">
        <f t="shared" ca="1" si="17"/>
        <v>9.4250706880301622E-4</v>
      </c>
      <c r="BR123">
        <f t="shared" ca="1" si="18"/>
        <v>1.0193679918450561E-3</v>
      </c>
      <c r="BS123">
        <f t="shared" ca="1" si="19"/>
        <v>0.9973009446693667</v>
      </c>
      <c r="BT123">
        <f t="shared" ca="1" si="20"/>
        <v>0.99811498586239356</v>
      </c>
      <c r="BU123">
        <f t="shared" ca="1" si="21"/>
        <v>0.99796126401630914</v>
      </c>
      <c r="BV123" t="str">
        <f ca="1">OFFSET([1]EquipTable!$A$1,ROW()-1,0)</f>
        <v>Equip8401</v>
      </c>
    </row>
    <row r="124" spans="1:74">
      <c r="A124">
        <v>13</v>
      </c>
      <c r="B124">
        <v>2</v>
      </c>
      <c r="C124">
        <f>IF(B124&lt;=9,0,
IF(B124=10,1,2))</f>
        <v>0</v>
      </c>
      <c r="D124">
        <f ca="1">RAND()</f>
        <v>0.91090365136146334</v>
      </c>
      <c r="E124">
        <f ca="1">RAND()</f>
        <v>0.34491028155913606</v>
      </c>
      <c r="F124">
        <f ca="1">RAND()</f>
        <v>0.71544634973366972</v>
      </c>
      <c r="G124">
        <f ca="1">RAND()</f>
        <v>0.41828294604390348</v>
      </c>
      <c r="H124">
        <f ca="1">RAND()</f>
        <v>1.8062416886763244E-2</v>
      </c>
      <c r="I124">
        <f ca="1">RAND()</f>
        <v>0.5971913185026273</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34491</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7</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420</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ca="1">IF(ROW()=2,AN124,OFFSET(AM124,-1,0)&amp;IF(LEN(AN124)=0,"",","&amp;AN124))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1.3495276653171392E-3</v>
      </c>
      <c r="BQ124">
        <f t="shared" ca="1" si="17"/>
        <v>9.4250706880301622E-4</v>
      </c>
      <c r="BR124">
        <f t="shared" ca="1" si="18"/>
        <v>1.0193679918450561E-3</v>
      </c>
      <c r="BS124">
        <f t="shared" ca="1" si="19"/>
        <v>0.99865047233468385</v>
      </c>
      <c r="BT124">
        <f t="shared" ca="1" si="20"/>
        <v>0.99905749293119661</v>
      </c>
      <c r="BU124">
        <f t="shared" ca="1" si="21"/>
        <v>0.99898063200815423</v>
      </c>
      <c r="BV124" t="str">
        <f ca="1">OFFSET([1]EquipTable!$A$1,ROW()-1,0)</f>
        <v>Equip8402</v>
      </c>
    </row>
    <row r="125" spans="1:74">
      <c r="A125">
        <v>13</v>
      </c>
      <c r="B125">
        <v>3</v>
      </c>
      <c r="C125">
        <f>IF(B125&lt;=9,0,
IF(B125=10,1,2))</f>
        <v>0</v>
      </c>
      <c r="D125">
        <f ca="1">RAND()</f>
        <v>0.33414004209208248</v>
      </c>
      <c r="E125">
        <f ca="1">RAND()</f>
        <v>0.51548383284649346</v>
      </c>
      <c r="F125">
        <f ca="1">RAND()</f>
        <v>0.13040184829537416</v>
      </c>
      <c r="G125">
        <f ca="1">RAND()</f>
        <v>0.95745344460013238</v>
      </c>
      <c r="H125">
        <f ca="1">RAND()</f>
        <v>0.56981653438750846</v>
      </c>
      <c r="I125">
        <f ca="1">RAND()</f>
        <v>0.22683217074466089</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51548</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9</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2700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1.0000000000000009</v>
      </c>
      <c r="BT125">
        <f t="shared" ca="1" si="20"/>
        <v>0.99999999999999967</v>
      </c>
      <c r="BU125">
        <f t="shared" ca="1" si="21"/>
        <v>0.99999999999999933</v>
      </c>
      <c r="BV125" t="str">
        <f ca="1">OFFSET([1]EquipTable!$A$1,ROW()-1,0)</f>
        <v>Equip8403</v>
      </c>
    </row>
    <row r="126" spans="1:74">
      <c r="A126">
        <v>13</v>
      </c>
      <c r="B126">
        <v>4</v>
      </c>
      <c r="C126">
        <f>IF(B126&lt;=9,0,
IF(B126=10,1,2))</f>
        <v>0</v>
      </c>
      <c r="D126">
        <f ca="1">RAND()</f>
        <v>0.2164819273860551</v>
      </c>
      <c r="E126">
        <f ca="1">RAND()</f>
        <v>4.1182848900854996E-2</v>
      </c>
      <c r="F126">
        <f ca="1">RAND()</f>
        <v>0.60472862559322638</v>
      </c>
      <c r="G126">
        <f ca="1">RAND()</f>
        <v>0.24409093423661132</v>
      </c>
      <c r="H126">
        <f ca="1">RAND()</f>
        <v>0.73625462076679482</v>
      </c>
      <c r="I126">
        <f ca="1">RAND()</f>
        <v>8.9461544670281778E-2</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4118</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1.0000000000000009</v>
      </c>
      <c r="BT126">
        <f t="shared" ca="1" si="20"/>
        <v>0.99999999999999967</v>
      </c>
      <c r="BU126">
        <f t="shared" ca="1" si="21"/>
        <v>0.99999999999999933</v>
      </c>
      <c r="BV126" t="str">
        <f ca="1">OFFSET([1]EquipTable!$A$1,ROW()-1,0)</f>
        <v>Equip8404</v>
      </c>
    </row>
    <row r="127" spans="1:74">
      <c r="A127">
        <v>13</v>
      </c>
      <c r="B127">
        <v>5</v>
      </c>
      <c r="C127">
        <f>IF(B127&lt;=9,0,
IF(B127=10,1,2))</f>
        <v>0</v>
      </c>
      <c r="D127">
        <f ca="1">RAND()</f>
        <v>8.3687478008484528E-2</v>
      </c>
      <c r="E127">
        <f ca="1">RAND()</f>
        <v>0.20958783097976719</v>
      </c>
      <c r="F127">
        <f ca="1">RAND()</f>
        <v>0.21737076879020456</v>
      </c>
      <c r="G127">
        <f ca="1">RAND()</f>
        <v>0.10703022674152951</v>
      </c>
      <c r="H127">
        <f ca="1">RAND()</f>
        <v>0.91864059376008911</v>
      </c>
      <c r="I127">
        <f ca="1">RAND()</f>
        <v>0.41666980316303648</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Equip1302</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DI</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11</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1.0000000000000009</v>
      </c>
      <c r="BT127">
        <f t="shared" ca="1" si="20"/>
        <v>0.99999999999999967</v>
      </c>
      <c r="BU127">
        <f t="shared" ca="1" si="21"/>
        <v>0.99999999999999933</v>
      </c>
      <c r="BV127" t="str">
        <f ca="1">OFFSET([1]EquipTable!$A$1,ROW()-1,0)</f>
        <v>Equip8405</v>
      </c>
    </row>
    <row r="128" spans="1:74">
      <c r="A128">
        <v>13</v>
      </c>
      <c r="B128">
        <v>6</v>
      </c>
      <c r="C128">
        <f>IF(B128&lt;=9,0,
IF(B128=10,1,2))</f>
        <v>0</v>
      </c>
      <c r="D128">
        <f ca="1">RAND()</f>
        <v>0.24300930221375461</v>
      </c>
      <c r="E128">
        <f ca="1">RAND()</f>
        <v>0.39494285152216368</v>
      </c>
      <c r="F128">
        <f ca="1">RAND()</f>
        <v>0.47139898361622856</v>
      </c>
      <c r="G128">
        <f ca="1">RAND()</f>
        <v>0.68466754496364846</v>
      </c>
      <c r="H128">
        <f ca="1">RAND()</f>
        <v>0.90360709666662276</v>
      </c>
      <c r="I128">
        <f ca="1">RAND()</f>
        <v>0.43476510860218709</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Equip5001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1.0000000000000009</v>
      </c>
      <c r="BT128">
        <f t="shared" ca="1" si="20"/>
        <v>0.99999999999999967</v>
      </c>
      <c r="BU128">
        <f t="shared" ca="1" si="21"/>
        <v>0.99999999999999933</v>
      </c>
      <c r="BV128" t="str">
        <f ca="1">OFFSET([1]EquipTable!$A$1,ROW()-1,0)</f>
        <v>후보</v>
      </c>
    </row>
    <row r="129" spans="1:40">
      <c r="A129">
        <v>13</v>
      </c>
      <c r="B129">
        <v>7</v>
      </c>
      <c r="C129">
        <f>IF(B129&lt;=9,0,
IF(B129=10,1,2))</f>
        <v>0</v>
      </c>
      <c r="D129">
        <f ca="1">RAND()</f>
        <v>0.46234116095059119</v>
      </c>
      <c r="E129">
        <f ca="1">RAND()</f>
        <v>0.71251743570334802</v>
      </c>
      <c r="F129">
        <f ca="1">RAND()</f>
        <v>0.2376683682177585</v>
      </c>
      <c r="G129">
        <f ca="1">RAND()</f>
        <v>0.12054820303429081</v>
      </c>
      <c r="H129">
        <f ca="1">RAND()</f>
        <v>0.39384669212504009</v>
      </c>
      <c r="I129">
        <f ca="1">RAND()</f>
        <v>0.53347029890758813</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Equip8001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5000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0.12624973818947871</v>
      </c>
      <c r="E130">
        <f ca="1">RAND()</f>
        <v>0.47645057600383478</v>
      </c>
      <c r="F130">
        <f ca="1">RAND()</f>
        <v>0.19996454432993593</v>
      </c>
      <c r="G130">
        <f ca="1">RAND()</f>
        <v>0.64819707614354971</v>
      </c>
      <c r="H130">
        <f ca="1">RAND()</f>
        <v>0.66606493469235795</v>
      </c>
      <c r="I130">
        <f ca="1">RAND()</f>
        <v>0.85190537737007777</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0.37817408013560594</v>
      </c>
      <c r="E131">
        <f ca="1">RAND()</f>
        <v>0.24135924787110508</v>
      </c>
      <c r="F131">
        <f ca="1">RAND()</f>
        <v>0.12637415057021917</v>
      </c>
      <c r="G131">
        <f ca="1">RAND()</f>
        <v>0.56858782022577936</v>
      </c>
      <c r="H131">
        <f ca="1">RAND()</f>
        <v>0.17274643545693091</v>
      </c>
      <c r="I131">
        <f ca="1">RAND()</f>
        <v>0.86379919787886716</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0.73955357644121245</v>
      </c>
      <c r="E132">
        <f ca="1">RAND()</f>
        <v>1.2645913167101064E-2</v>
      </c>
      <c r="F132">
        <f ca="1">RAND()</f>
        <v>0.81122550163733043</v>
      </c>
      <c r="G132">
        <f ca="1">RAND()</f>
        <v>0.60894828969326398</v>
      </c>
      <c r="H132">
        <f ca="1">RAND()</f>
        <v>0.18722700505071022</v>
      </c>
      <c r="I132">
        <f ca="1">RAND()</f>
        <v>0.7820255035505812</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Equip0001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900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421</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0.83046792911256673</v>
      </c>
      <c r="E133">
        <f ca="1">RAND()</f>
        <v>0.27094691946465654</v>
      </c>
      <c r="F133">
        <f ca="1">RAND()</f>
        <v>0.85975339969335152</v>
      </c>
      <c r="G133">
        <f ca="1">RAND()</f>
        <v>0.92144773848970241</v>
      </c>
      <c r="H133">
        <f ca="1">RAND()</f>
        <v>0.71275201731275184</v>
      </c>
      <c r="I133">
        <f ca="1">RAND()</f>
        <v>0.5433063882673479</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Equip2102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1300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252</v>
      </c>
      <c r="W133">
        <v>1</v>
      </c>
      <c r="X133" t="s">
        <v>129</v>
      </c>
      <c r="Z133">
        <v>11</v>
      </c>
      <c r="AA133" t="str">
        <f ca="1">IF(ISBLANK(AB133),"",
VLOOKUP(AB133,OFFSET(INDIRECT("$A:$B"),0,MATCH(AB$1&amp;"_Verify",INDIRECT("$1:$1"),0)-1),2,0)
)</f>
        <v>fe</v>
      </c>
      <c r="AB133" t="s">
        <v>82</v>
      </c>
      <c r="AC133" t="s">
        <v>422</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0.2845798673544957</v>
      </c>
      <c r="E134">
        <f ca="1">RAND()</f>
        <v>4.7515516777018374E-2</v>
      </c>
      <c r="F134">
        <f ca="1">RAND()</f>
        <v>7.4663784597320038E-2</v>
      </c>
      <c r="G134">
        <f ca="1">RAND()</f>
        <v>0.91441943077994869</v>
      </c>
      <c r="H134">
        <f ca="1">RAND()</f>
        <v>0.63728407935811571</v>
      </c>
      <c r="I134">
        <f ca="1">RAND()</f>
        <v>0.96284806911088849</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4751</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0.81377896808620265</v>
      </c>
      <c r="E135">
        <f ca="1">RAND()</f>
        <v>0.46939571499689137</v>
      </c>
      <c r="F135">
        <f ca="1">RAND()</f>
        <v>0.41576258648255038</v>
      </c>
      <c r="G135">
        <f ca="1">RAND()</f>
        <v>0.8219429586108743</v>
      </c>
      <c r="H135">
        <f ca="1">RAND()</f>
        <v>1.7677382638326966E-2</v>
      </c>
      <c r="I135">
        <f ca="1">RAND()</f>
        <v>0.36777869554951026</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46939</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8</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2400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356</v>
      </c>
      <c r="AD135">
        <v>1</v>
      </c>
      <c r="AE135" t="s">
        <v>125</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7.0290102718405745E-2</v>
      </c>
      <c r="E136">
        <f ca="1">RAND()</f>
        <v>0.7245639608585952</v>
      </c>
      <c r="F136">
        <f ca="1">RAND()</f>
        <v>0.65847108768203566</v>
      </c>
      <c r="G136">
        <f ca="1">RAND()</f>
        <v>0.13586201321162172</v>
      </c>
      <c r="H136">
        <f ca="1">RAND()</f>
        <v>0.2284891279844653</v>
      </c>
      <c r="I136">
        <f ca="1">RAND()</f>
        <v>0.11861131268003922</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72456</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11</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3300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451</v>
      </c>
      <c r="AD136">
        <v>1</v>
      </c>
      <c r="AE136" t="s">
        <v>125</v>
      </c>
      <c r="AG136">
        <v>1200</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0.63523805886843665</v>
      </c>
      <c r="E137">
        <f ca="1">RAND()</f>
        <v>3.2841455394684527E-2</v>
      </c>
      <c r="F137">
        <f ca="1">RAND()</f>
        <v>0.75786737228823509</v>
      </c>
      <c r="G137">
        <f ca="1">RAND()</f>
        <v>0.73853364399507715</v>
      </c>
      <c r="H137">
        <f ca="1">RAND()</f>
        <v>0.85555404030702109</v>
      </c>
      <c r="I137">
        <f ca="1">RAND()</f>
        <v>0.65136248838404487</v>
      </c>
      <c r="M137" t="str">
        <f ca="1">IF(LEN(J137)&lt;&gt;0,J137,VLOOKUP(D137+$B137,$BJ:$BK,MATCH($BK$1,$BJ$1:$BK$1,0),1))</f>
        <v>안 지정 캐릭터 PP 영웅등급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3284</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3</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409</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ca="1">IF(ROW()=2,AN137,OFFSET(AM137,-1,0)&amp;IF(LEN(AN137)=0,"",","&amp;AN137))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{"dy":14,"sl":5,"tp":"fe","vl":"Equip4202","cn":1,"pt":"GO","pr":3300}</v>
      </c>
    </row>
    <row r="138" spans="1:40">
      <c r="A138">
        <v>14</v>
      </c>
      <c r="B138">
        <v>6</v>
      </c>
      <c r="C138">
        <f>IF(B138&lt;=9,0,
IF(B138=10,1,2))</f>
        <v>0</v>
      </c>
      <c r="D138">
        <f ca="1">RAND()</f>
        <v>9.6683187964637596E-2</v>
      </c>
      <c r="E138">
        <f ca="1">RAND()</f>
        <v>0.80869915854797159</v>
      </c>
      <c r="F138">
        <f ca="1">RAND()</f>
        <v>0.11042905267844061</v>
      </c>
      <c r="G138">
        <f ca="1">RAND()</f>
        <v>0.27686333500717442</v>
      </c>
      <c r="H138">
        <f ca="1">RAND()</f>
        <v>0.91683224001528996</v>
      </c>
      <c r="I138">
        <f ca="1">RAND()</f>
        <v>2.4638337396674093E-3</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Equip7201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8900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0.88814838154453002</v>
      </c>
      <c r="E139">
        <f ca="1">RAND()</f>
        <v>0.26183063939911511</v>
      </c>
      <c r="F139">
        <f ca="1">RAND()</f>
        <v>6.199529383480662E-2</v>
      </c>
      <c r="G139">
        <f ca="1">RAND()</f>
        <v>0.90132399100916771</v>
      </c>
      <c r="H139">
        <f ca="1">RAND()</f>
        <v>0.13938452312233218</v>
      </c>
      <c r="I139">
        <f ca="1">RAND()</f>
        <v>0.40638278232417835</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Equip3001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187</v>
      </c>
      <c r="W139">
        <v>1</v>
      </c>
      <c r="X139" t="s">
        <v>125</v>
      </c>
      <c r="Z139">
        <v>7800</v>
      </c>
      <c r="AA139" t="str">
        <f ca="1">IF(ISBLANK(AB139),"",
VLOOKUP(AB139,OFFSET(INDIRECT("$A:$B"),0,MATCH(AB$1&amp;"_Verify",INDIRECT("$1:$1"),0)-1),2,0)
)</f>
        <v>fe</v>
      </c>
      <c r="AB139" t="s">
        <v>82</v>
      </c>
      <c r="AC139" t="s">
        <v>423</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0.43567337956550578</v>
      </c>
      <c r="E140">
        <f ca="1">RAND()</f>
        <v>0.52440281171677972</v>
      </c>
      <c r="F140">
        <f ca="1">RAND()</f>
        <v>0.82143585732762092</v>
      </c>
      <c r="G140">
        <f ca="1">RAND()</f>
        <v>0.40014106164159435</v>
      </c>
      <c r="H140">
        <f ca="1">RAND()</f>
        <v>0.5353159708962909</v>
      </c>
      <c r="I140">
        <f ca="1">RAND()</f>
        <v>0.96058706092563917</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fl2</v>
      </c>
      <c r="AB140" t="s">
        <v>88</v>
      </c>
      <c r="AC140" t="s">
        <v>494</v>
      </c>
      <c r="AD140">
        <v>1</v>
      </c>
      <c r="AE140" t="s">
        <v>129</v>
      </c>
      <c r="AF140">
        <v>70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딘즈</v>
      </c>
      <c r="AL140">
        <v>1</v>
      </c>
      <c r="AM140" t="str">
        <f ca="1">IF(ROW()=2,AN140,OFFSET(AM140,-1,0)&amp;IF(LEN(AN140)=0,"",","&amp;AN140))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{"dy":14,"sl":8,"tp":"fl2","vl":"Actor3022","cn":1,"pt":"DI","pp":70,"pr":49}</v>
      </c>
    </row>
    <row r="141" spans="1:40">
      <c r="A141">
        <v>14</v>
      </c>
      <c r="B141">
        <v>9</v>
      </c>
      <c r="C141">
        <f>IF(B141&lt;=9,0,
IF(B141=10,1,2))</f>
        <v>0</v>
      </c>
      <c r="D141">
        <f ca="1">RAND()</f>
        <v>0.63140988247209695</v>
      </c>
      <c r="E141">
        <f ca="1">RAND()</f>
        <v>1.9413659148305396E-2</v>
      </c>
      <c r="F141">
        <f ca="1">RAND()</f>
        <v>0.62053811451181806</v>
      </c>
      <c r="G141">
        <f ca="1">RAND()</f>
        <v>0.86288139223648108</v>
      </c>
      <c r="H141">
        <f ca="1">RAND()</f>
        <v>0.48026948615429732</v>
      </c>
      <c r="I141">
        <f ca="1">RAND()</f>
        <v>0.9363263404166392</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fl3</v>
      </c>
      <c r="AB141" t="s">
        <v>89</v>
      </c>
      <c r="AC141" t="s">
        <v>494</v>
      </c>
      <c r="AD141">
        <v>1</v>
      </c>
      <c r="AE141" t="s">
        <v>129</v>
      </c>
      <c r="AF141">
        <v>70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딘즈</v>
      </c>
      <c r="AL141">
        <v>1</v>
      </c>
      <c r="AM141" t="str">
        <f ca="1">IF(ROW()=2,AN141,OFFSET(AM141,-1,0)&amp;IF(LEN(AN141)=0,"",","&amp;AN141))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{"dy":14,"sl":9,"tp":"fl3","vl":"Actor3022","cn":1,"pt":"DI","pp":70,"pr":49}</v>
      </c>
    </row>
    <row r="142" spans="1:40">
      <c r="A142">
        <v>15</v>
      </c>
      <c r="B142">
        <v>0</v>
      </c>
      <c r="C142">
        <f>IF(B142&lt;=9,0,
IF(B142=10,1,2))</f>
        <v>0</v>
      </c>
      <c r="D142">
        <f ca="1">RAND()</f>
        <v>0.42063468861253095</v>
      </c>
      <c r="E142">
        <f ca="1">RAND()</f>
        <v>6.4741947385917986E-2</v>
      </c>
      <c r="F142">
        <f ca="1">RAND()</f>
        <v>0.83935318244157531</v>
      </c>
      <c r="G142">
        <f ca="1">RAND()</f>
        <v>0.40430119907180362</v>
      </c>
      <c r="H142">
        <f ca="1">RAND()</f>
        <v>0.15714988368575533</v>
      </c>
      <c r="I142">
        <f ca="1">RAND()</f>
        <v>0.11372581871082155</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Equip0201</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4</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0.58104611807557494</v>
      </c>
      <c r="E143">
        <f ca="1">RAND()</f>
        <v>0.18203371812314284</v>
      </c>
      <c r="F143">
        <f ca="1">RAND()</f>
        <v>0.34444319698277015</v>
      </c>
      <c r="G143">
        <f ca="1">RAND()</f>
        <v>0.39092680622678744</v>
      </c>
      <c r="H143">
        <f ca="1">RAND()</f>
        <v>0.61314724841542578</v>
      </c>
      <c r="I143">
        <f ca="1">RAND()</f>
        <v>0.69035827009148698</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Equip1202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5</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1.6698479420120815E-3</v>
      </c>
      <c r="E144">
        <f ca="1">RAND()</f>
        <v>0.70235896364943773</v>
      </c>
      <c r="F144">
        <f ca="1">RAND()</f>
        <v>0.91879733765995375</v>
      </c>
      <c r="G144">
        <f ca="1">RAND()</f>
        <v>0.6401225774696131</v>
      </c>
      <c r="H144">
        <f ca="1">RAND()</f>
        <v>4.3329814543108691E-2</v>
      </c>
      <c r="I144">
        <f ca="1">RAND()</f>
        <v>0.47760869531345573</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70235</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3300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8.0432760757902177E-2</v>
      </c>
      <c r="E145">
        <f ca="1">RAND()</f>
        <v>8.0507432933073275E-2</v>
      </c>
      <c r="F145">
        <f ca="1">RAND()</f>
        <v>0.27484270048395965</v>
      </c>
      <c r="G145">
        <f ca="1">RAND()</f>
        <v>0.23261757115571413</v>
      </c>
      <c r="H145">
        <f ca="1">RAND()</f>
        <v>0.89285637083136948</v>
      </c>
      <c r="I145">
        <f ca="1">RAND()</f>
        <v>0.61899231267613652</v>
      </c>
      <c r="M145" t="str">
        <f ca="1">IF(LEN(J145)&lt;&gt;0,J145,VLOOKUP(D145+$B145,$BJ:$BK,MATCH($BK$1,$BJ$1:$BK$1,0),1))</f>
        <v>안 지정 캐릭터 PP 영웅등급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8050</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0.33544000479654468</v>
      </c>
      <c r="E146">
        <f ca="1">RAND()</f>
        <v>0.94496388900190675</v>
      </c>
      <c r="F146">
        <f ca="1">RAND()</f>
        <v>0.76743361161448775</v>
      </c>
      <c r="G146">
        <f ca="1">RAND()</f>
        <v>0.44613959307779893</v>
      </c>
      <c r="H146">
        <f ca="1">RAND()</f>
        <v>0.11137728490602006</v>
      </c>
      <c r="I146">
        <f ca="1">RAND()</f>
        <v>0.68401464531641265</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94496</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4200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493</v>
      </c>
      <c r="AD146">
        <v>1</v>
      </c>
      <c r="AE146" t="s">
        <v>129</v>
      </c>
      <c r="AF146">
        <v>193</v>
      </c>
      <c r="AG146">
        <v>79</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전설</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유물 약탈자</v>
      </c>
      <c r="AL146">
        <v>1</v>
      </c>
      <c r="AM146" t="str">
        <f ca="1">IF(ROW()=2,AN146,OFFSET(AM146,-1,0)&amp;IF(LEN(AN146)=0,"",","&amp;AN146))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{"dy":15,"sl":4,"tp":"fe","vl":"Equip0402","cn":1,"pt":"DI","pp":193,"pr":79}</v>
      </c>
    </row>
    <row r="147" spans="1:40">
      <c r="A147">
        <v>15</v>
      </c>
      <c r="B147">
        <v>5</v>
      </c>
      <c r="C147">
        <f>IF(B147&lt;=9,0,
IF(B147=10,1,2))</f>
        <v>0</v>
      </c>
      <c r="D147">
        <f ca="1">RAND()</f>
        <v>0.71026172275202692</v>
      </c>
      <c r="E147">
        <f ca="1">RAND()</f>
        <v>0.51094863177299565</v>
      </c>
      <c r="F147">
        <f ca="1">RAND()</f>
        <v>0.36016885177198543</v>
      </c>
      <c r="G147">
        <f ca="1">RAND()</f>
        <v>0.80221766468741174</v>
      </c>
      <c r="H147">
        <f ca="1">RAND()</f>
        <v>0.13364885980887542</v>
      </c>
      <c r="I147">
        <f ca="1">RAND()</f>
        <v>7.2063294378149512E-2</v>
      </c>
      <c r="M147" t="str">
        <f ca="1">IF(LEN(J147)&lt;&gt;0,J147,VLOOKUP(D147+$B147,$BJ:$BK,MATCH($BK$1,$BJ$1:$BK$1,0),1))</f>
        <v>안 지정 캐릭터 PP 영웅등급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51094</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9</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0.7514695501551677</v>
      </c>
      <c r="E148">
        <f ca="1">RAND()</f>
        <v>0.24381091682828171</v>
      </c>
      <c r="F148">
        <f ca="1">RAND()</f>
        <v>0.64953412784836695</v>
      </c>
      <c r="G148">
        <f ca="1">RAND()</f>
        <v>9.7071580335653329E-2</v>
      </c>
      <c r="H148">
        <f ca="1">RAND()</f>
        <v>0.88865368994427807</v>
      </c>
      <c r="I148">
        <f ca="1">RAND()</f>
        <v>0.98726304925229991</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Equip3001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195</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0.56048766068582501</v>
      </c>
      <c r="E149">
        <f ca="1">RAND()</f>
        <v>0.70074618075285755</v>
      </c>
      <c r="F149">
        <f ca="1">RAND()</f>
        <v>0.85561876404629367</v>
      </c>
      <c r="G149">
        <f ca="1">RAND()</f>
        <v>0.821119422825204</v>
      </c>
      <c r="H149">
        <f ca="1">RAND()</f>
        <v>0.26313619580051462</v>
      </c>
      <c r="I149">
        <f ca="1">RAND()</f>
        <v>0.13737175587911454</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Equip8001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4600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0.84060904888399313</v>
      </c>
      <c r="E150">
        <f ca="1">RAND()</f>
        <v>8.8573729979513072E-3</v>
      </c>
      <c r="F150">
        <f ca="1">RAND()</f>
        <v>0.1039034130369253</v>
      </c>
      <c r="G150">
        <f ca="1">RAND()</f>
        <v>0.15371405206900612</v>
      </c>
      <c r="H150">
        <f ca="1">RAND()</f>
        <v>0.2836421504986788</v>
      </c>
      <c r="I150">
        <f ca="1">RAND()</f>
        <v>0.48213420844349519</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6.6385923582523709E-4</v>
      </c>
      <c r="E151">
        <f ca="1">RAND()</f>
        <v>0.29638570132142106</v>
      </c>
      <c r="F151">
        <f ca="1">RAND()</f>
        <v>0.70702714058635363</v>
      </c>
      <c r="G151">
        <f ca="1">RAND()</f>
        <v>0.17011632570350343</v>
      </c>
      <c r="H151">
        <f ca="1">RAND()</f>
        <v>0.7409261573743271</v>
      </c>
      <c r="I151">
        <f ca="1">RAND()</f>
        <v>0.90732561809673773</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0.3038220539462666</v>
      </c>
      <c r="E152">
        <f ca="1">RAND()</f>
        <v>0.29134483668008915</v>
      </c>
      <c r="F152">
        <f ca="1">RAND()</f>
        <v>0.67970665609689729</v>
      </c>
      <c r="G152">
        <f ca="1">RAND()</f>
        <v>0.23444304026961049</v>
      </c>
      <c r="H152">
        <f ca="1">RAND()</f>
        <v>3.5136087281782968E-3</v>
      </c>
      <c r="I152">
        <f ca="1">RAND()</f>
        <v>0.52032323002440239</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Equip2201</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5</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482</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0.41592126873697377</v>
      </c>
      <c r="E153">
        <f ca="1">RAND()</f>
        <v>0.61703800482642679</v>
      </c>
      <c r="F153">
        <f ca="1">RAND()</f>
        <v>0.6530300409277614</v>
      </c>
      <c r="G153">
        <f ca="1">RAND()</f>
        <v>0.61695707938280075</v>
      </c>
      <c r="H153">
        <f ca="1">RAND()</f>
        <v>0.76814698001327719</v>
      </c>
      <c r="I153">
        <f ca="1">RAND()</f>
        <v>0.96106557062224152</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Equip5201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3500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505</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원시 부족 지팡이</v>
      </c>
      <c r="AL153">
        <v>1</v>
      </c>
      <c r="AM153" t="str">
        <f ca="1">IF(ROW()=2,AN153,OFFSET(AM153,-1,0)&amp;IF(LEN(AN153)=0,"",","&amp;AN153))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{"dy":16,"sl":1,"tp":"fe","vl":"Equip3101","cn":1,"pt":"GO","pr":1200}</v>
      </c>
    </row>
    <row r="154" spans="1:40">
      <c r="A154">
        <v>16</v>
      </c>
      <c r="B154">
        <v>2</v>
      </c>
      <c r="C154">
        <f>IF(B154&lt;=9,0,
IF(B154=10,1,2))</f>
        <v>0</v>
      </c>
      <c r="D154">
        <f ca="1">RAND()</f>
        <v>4.921891043525195E-2</v>
      </c>
      <c r="E154">
        <f ca="1">RAND()</f>
        <v>0.37070308903162974</v>
      </c>
      <c r="F154">
        <f ca="1">RAND()</f>
        <v>2.4090072220397385E-3</v>
      </c>
      <c r="G154">
        <f ca="1">RAND()</f>
        <v>0.31833914735154067</v>
      </c>
      <c r="H154">
        <f ca="1">RAND()</f>
        <v>0.27614977080295033</v>
      </c>
      <c r="I154">
        <f ca="1">RAND()</f>
        <v>0.84539536329434484</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37070</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7</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0.12701312041616775</v>
      </c>
      <c r="E155">
        <f ca="1">RAND()</f>
        <v>0.79013452166136944</v>
      </c>
      <c r="F155">
        <f ca="1">RAND()</f>
        <v>0.74927819643614935</v>
      </c>
      <c r="G155">
        <f ca="1">RAND()</f>
        <v>0.57929593243556643</v>
      </c>
      <c r="H155">
        <f ca="1">RAND()</f>
        <v>0.33137680930068536</v>
      </c>
      <c r="I155">
        <f ca="1">RAND()</f>
        <v>0.68544042667508454</v>
      </c>
      <c r="M155" t="str">
        <f ca="1">IF(LEN(J155)&lt;&gt;0,J155,VLOOKUP(D155+$B155,$BJ:$BK,MATCH($BK$1,$BJ$1:$BK$1,0),1))</f>
        <v>안 지정 캐릭터 PP 영웅등급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79013</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3600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385</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그림자 단검</v>
      </c>
      <c r="AL155">
        <v>1</v>
      </c>
      <c r="AM155" t="str">
        <f ca="1">IF(ROW()=2,AN155,OFFSET(AM155,-1,0)&amp;IF(LEN(AN155)=0,"",","&amp;AN155))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{"dy":16,"sl":3,"tp":"fe","vl":"Equip1102","cn":1,"pt":"GO","pr":1100}</v>
      </c>
    </row>
    <row r="156" spans="1:40">
      <c r="A156">
        <v>16</v>
      </c>
      <c r="B156">
        <v>4</v>
      </c>
      <c r="C156">
        <f>IF(B156&lt;=9,0,
IF(B156=10,1,2))</f>
        <v>0</v>
      </c>
      <c r="D156">
        <f ca="1">RAND()</f>
        <v>0.50219564912128245</v>
      </c>
      <c r="E156">
        <f ca="1">RAND()</f>
        <v>0.6412243210296229</v>
      </c>
      <c r="F156">
        <f ca="1">RAND()</f>
        <v>0.73022167532809923</v>
      </c>
      <c r="G156">
        <f ca="1">RAND()</f>
        <v>0.46456428962868612</v>
      </c>
      <c r="H156">
        <f ca="1">RAND()</f>
        <v>0.96555759635405558</v>
      </c>
      <c r="I156">
        <f ca="1">RAND()</f>
        <v>0.42925335977945811</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64122</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10</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3000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0.26016573010479627</v>
      </c>
      <c r="E157">
        <f ca="1">RAND()</f>
        <v>0.21695399653173719</v>
      </c>
      <c r="F157">
        <f ca="1">RAND()</f>
        <v>0.17411376874725326</v>
      </c>
      <c r="G157">
        <f ca="1">RAND()</f>
        <v>0.43057419825965659</v>
      </c>
      <c r="H157">
        <f ca="1">RAND()</f>
        <v>0.45780483807675731</v>
      </c>
      <c r="I157">
        <f ca="1">RAND()</f>
        <v>0.53171313675997667</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Equip1302</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7500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426</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0.97844311224072988</v>
      </c>
      <c r="E158">
        <f ca="1">RAND()</f>
        <v>0.56669654257804547</v>
      </c>
      <c r="F158">
        <f ca="1">RAND()</f>
        <v>0.8263107538241381</v>
      </c>
      <c r="G158">
        <f ca="1">RAND()</f>
        <v>0.99607484477099084</v>
      </c>
      <c r="H158">
        <f ca="1">RAND()</f>
        <v>1.0624206616689502E-3</v>
      </c>
      <c r="I158">
        <f ca="1">RAND()</f>
        <v>0.37143968854234022</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Equip6102</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3400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0.76402122095949243</v>
      </c>
      <c r="E159">
        <f ca="1">RAND()</f>
        <v>0.38612915030053474</v>
      </c>
      <c r="F159">
        <f ca="1">RAND()</f>
        <v>3.360773538159112E-2</v>
      </c>
      <c r="G159">
        <f ca="1">RAND()</f>
        <v>0.61531334706500418</v>
      </c>
      <c r="H159">
        <f ca="1">RAND()</f>
        <v>0.75779677793646483</v>
      </c>
      <c r="I159">
        <f ca="1">RAND()</f>
        <v>0.97265642193753399</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Equip4201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3500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239</v>
      </c>
      <c r="W159">
        <v>1</v>
      </c>
      <c r="X159" t="s">
        <v>125</v>
      </c>
      <c r="Z159">
        <v>29300</v>
      </c>
      <c r="AA159" t="str">
        <f ca="1">IF(ISBLANK(AB159),"",
VLOOKUP(AB159,OFFSET(INDIRECT("$A:$B"),0,MATCH(AB$1&amp;"_Verify",INDIRECT("$1:$1"),0)-1),2,0)
)</f>
        <v>fe</v>
      </c>
      <c r="AB159" t="s">
        <v>82</v>
      </c>
      <c r="AC159" t="s">
        <v>424</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0.63833324813189452</v>
      </c>
      <c r="E160">
        <f ca="1">RAND()</f>
        <v>7.6166274682705426E-2</v>
      </c>
      <c r="F160">
        <f ca="1">RAND()</f>
        <v>0.16562710123164948</v>
      </c>
      <c r="G160">
        <f ca="1">RAND()</f>
        <v>0.43401644064687583</v>
      </c>
      <c r="H160">
        <f ca="1">RAND()</f>
        <v>0.67084453064073812</v>
      </c>
      <c r="I160">
        <f ca="1">RAND()</f>
        <v>0.46106150039553606</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fl1</v>
      </c>
      <c r="AB160" t="s">
        <v>504</v>
      </c>
      <c r="AC160" t="s">
        <v>485</v>
      </c>
      <c r="AD160">
        <v>1</v>
      </c>
      <c r="AE160" t="s">
        <v>129</v>
      </c>
      <c r="AF160">
        <v>54</v>
      </c>
      <c r="AG160">
        <v>39</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도스로프</v>
      </c>
      <c r="AL160">
        <v>1</v>
      </c>
      <c r="AM160" t="str">
        <f ca="1">IF(ROW()=2,AN160,OFFSET(AM160,-1,0)&amp;IF(LEN(AN160)=0,"",","&amp;AN160))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{"dy":16,"sl":8,"tp":"fl1","vl":"Actor0030","cn":1,"pt":"DI","pp":54,"pr":39}</v>
      </c>
    </row>
    <row r="161" spans="1:40">
      <c r="A161">
        <v>16</v>
      </c>
      <c r="B161">
        <v>9</v>
      </c>
      <c r="C161">
        <f>IF(B161&lt;=9,0,
IF(B161=10,1,2))</f>
        <v>0</v>
      </c>
      <c r="D161">
        <f ca="1">RAND()</f>
        <v>0.12354541734838986</v>
      </c>
      <c r="E161">
        <f ca="1">RAND()</f>
        <v>0.77689401417365311</v>
      </c>
      <c r="F161">
        <f ca="1">RAND()</f>
        <v>0.62928342123403902</v>
      </c>
      <c r="G161">
        <f ca="1">RAND()</f>
        <v>0.58855738038920924</v>
      </c>
      <c r="H161">
        <f ca="1">RAND()</f>
        <v>0.67607996844788432</v>
      </c>
      <c r="I161">
        <f ca="1">RAND()</f>
        <v>0.61318512266763925</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fl1</v>
      </c>
      <c r="AB161" t="s">
        <v>504</v>
      </c>
      <c r="AC161" t="s">
        <v>489</v>
      </c>
      <c r="AD161">
        <v>1</v>
      </c>
      <c r="AE161" t="s">
        <v>129</v>
      </c>
      <c r="AF161">
        <v>54</v>
      </c>
      <c r="AG161">
        <v>39</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플랜도</v>
      </c>
      <c r="AL161">
        <v>1</v>
      </c>
      <c r="AM161" t="str">
        <f ca="1">IF(ROW()=2,AN161,OFFSET(AM161,-1,0)&amp;IF(LEN(AN161)=0,"",","&amp;AN161))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{"dy":16,"sl":9,"tp":"fl1","vl":"Actor1039","cn":1,"pt":"DI","pp":54,"pr":39}</v>
      </c>
    </row>
    <row r="162" spans="1:40">
      <c r="A162">
        <v>17</v>
      </c>
      <c r="B162">
        <v>0</v>
      </c>
      <c r="C162">
        <f>IF(B162&lt;=9,0,
IF(B162=10,1,2))</f>
        <v>0</v>
      </c>
      <c r="D162">
        <f ca="1">RAND()</f>
        <v>4.6869601726926002E-2</v>
      </c>
      <c r="E162">
        <f ca="1">RAND()</f>
        <v>0.48585462005607927</v>
      </c>
      <c r="F162">
        <f ca="1">RAND()</f>
        <v>0.69773608944325693</v>
      </c>
      <c r="G162">
        <f ca="1">RAND()</f>
        <v>0.89988947247964102</v>
      </c>
      <c r="H162">
        <f ca="1">RAND()</f>
        <v>0.11521121038660409</v>
      </c>
      <c r="I162">
        <f ca="1">RAND()</f>
        <v>0.95906569216624604</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Equip4101</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1500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187</v>
      </c>
      <c r="W162">
        <v>1</v>
      </c>
      <c r="X162" t="s">
        <v>125</v>
      </c>
      <c r="Z162">
        <v>8300</v>
      </c>
      <c r="AA162" t="str">
        <f ca="1">IF(ISBLANK(AB162),"",
VLOOKUP(AB162,OFFSET(INDIRECT("$A:$B"),0,MATCH(AB$1&amp;"_Verify",INDIRECT("$1:$1"),0)-1),2,0)
)</f>
        <v>fe</v>
      </c>
      <c r="AB162" t="s">
        <v>82</v>
      </c>
      <c r="AC162" t="s">
        <v>506</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6.3805028226742055E-2</v>
      </c>
      <c r="E163">
        <f ca="1">RAND()</f>
        <v>0.71907609455570731</v>
      </c>
      <c r="F163">
        <f ca="1">RAND()</f>
        <v>0.11125112784785474</v>
      </c>
      <c r="G163">
        <f ca="1">RAND()</f>
        <v>8.2228000860127159E-2</v>
      </c>
      <c r="H163">
        <f ca="1">RAND()</f>
        <v>0.76711314149134957</v>
      </c>
      <c r="I163">
        <f ca="1">RAND()</f>
        <v>0.97702513809467639</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Equip6102</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3900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0.41973473142569151</v>
      </c>
      <c r="E164">
        <f ca="1">RAND()</f>
        <v>0.86913335062994845</v>
      </c>
      <c r="F164">
        <f ca="1">RAND()</f>
        <v>0.12292536939952836</v>
      </c>
      <c r="G164">
        <f ca="1">RAND()</f>
        <v>0.92543353163696263</v>
      </c>
      <c r="H164">
        <f ca="1">RAND()</f>
        <v>0.69066099496097566</v>
      </c>
      <c r="I164">
        <f ca="1">RAND()</f>
        <v>0.5597459686615972</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86913</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470</v>
      </c>
      <c r="AD164">
        <v>1</v>
      </c>
      <c r="AE164" t="s">
        <v>374</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사파이어 대거</v>
      </c>
      <c r="AL164">
        <v>1</v>
      </c>
      <c r="AM164" t="str">
        <f ca="1">IF(ROW()=2,AN164,OFFSET(AM164,-1,0)&amp;IF(LEN(AN164)=0,"",","&amp;AN164))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{"dy":17,"sl":2,"tp":"fe","vl":"Equip1201","cn":1,"pt":"GO","pr":3300}</v>
      </c>
    </row>
    <row r="165" spans="1:40">
      <c r="A165">
        <v>17</v>
      </c>
      <c r="B165">
        <v>3</v>
      </c>
      <c r="C165">
        <f>IF(B165&lt;=9,0,
IF(B165=10,1,2))</f>
        <v>0</v>
      </c>
      <c r="D165">
        <f ca="1">RAND()</f>
        <v>0.24570644341105896</v>
      </c>
      <c r="E165">
        <f ca="1">RAND()</f>
        <v>0.31169115556057203</v>
      </c>
      <c r="F165">
        <f ca="1">RAND()</f>
        <v>0.27545772019015458</v>
      </c>
      <c r="G165">
        <f ca="1">RAND()</f>
        <v>0.11371077297540788</v>
      </c>
      <c r="H165">
        <f ca="1">RAND()</f>
        <v>0.57685921587289524</v>
      </c>
      <c r="I165">
        <f ca="1">RAND()</f>
        <v>0.12967533737922443</v>
      </c>
      <c r="M165" t="str">
        <f ca="1">IF(LEN(J165)&lt;&gt;0,J165,VLOOKUP(D165+$B165,$BJ:$BK,MATCH($BK$1,$BJ$1:$BK$1,0),1))</f>
        <v>안 지정 캐릭터 PP 영웅등급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31169</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6</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1800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0.25738756810746999</v>
      </c>
      <c r="E166">
        <f ca="1">RAND()</f>
        <v>0.71744199354400418</v>
      </c>
      <c r="F166">
        <f ca="1">RAND()</f>
        <v>6.8837192893287269E-2</v>
      </c>
      <c r="G166">
        <f ca="1">RAND()</f>
        <v>0.98002673532179796</v>
      </c>
      <c r="H166">
        <f ca="1">RAND()</f>
        <v>0.19571113536285689</v>
      </c>
      <c r="I166">
        <f ca="1">RAND()</f>
        <v>0.87021070771650322</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71744</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3300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463</v>
      </c>
      <c r="AD166">
        <v>1</v>
      </c>
      <c r="AE166" t="s">
        <v>129</v>
      </c>
      <c r="AF166">
        <v>199</v>
      </c>
      <c r="AG166">
        <v>69</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전설</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나선형 단검</v>
      </c>
      <c r="AL166">
        <v>1</v>
      </c>
      <c r="AM166" t="str">
        <f ca="1">IF(ROW()=2,AN166,OFFSET(AM166,-1,0)&amp;IF(LEN(AN166)=0,"",","&amp;AN166))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{"dy":17,"sl":4,"tp":"fe","vl":"Equip1402","cn":1,"pt":"DI","pp":199,"pr":69}</v>
      </c>
    </row>
    <row r="167" spans="1:40">
      <c r="A167">
        <v>17</v>
      </c>
      <c r="B167">
        <v>5</v>
      </c>
      <c r="C167">
        <f>IF(B167&lt;=9,0,
IF(B167=10,1,2))</f>
        <v>0</v>
      </c>
      <c r="D167">
        <f ca="1">RAND()</f>
        <v>0.4942898969709244</v>
      </c>
      <c r="E167">
        <f ca="1">RAND()</f>
        <v>0.64063591621119165</v>
      </c>
      <c r="F167">
        <f ca="1">RAND()</f>
        <v>7.2092106950529367E-2</v>
      </c>
      <c r="G167">
        <f ca="1">RAND()</f>
        <v>0.17610563053275918</v>
      </c>
      <c r="H167">
        <f ca="1">RAND()</f>
        <v>0.8169768616126698</v>
      </c>
      <c r="I167">
        <f ca="1">RAND()</f>
        <v>8.1299978766071979E-2</v>
      </c>
      <c r="M167" t="str">
        <f ca="1">IF(LEN(J167)&lt;&gt;0,J167,VLOOKUP(D167+$B167,$BJ:$BK,MATCH($BK$1,$BJ$1:$BK$1,0),1))</f>
        <v>지정 장비</v>
      </c>
      <c r="N167" t="str">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Equip5301</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DI</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0.67274731178283831</v>
      </c>
      <c r="E168">
        <f ca="1">RAND()</f>
        <v>0.80948099289772191</v>
      </c>
      <c r="F168">
        <f ca="1">RAND()</f>
        <v>1.7149823959554444E-2</v>
      </c>
      <c r="G168">
        <f ca="1">RAND()</f>
        <v>0.92980417652223224</v>
      </c>
      <c r="H168">
        <f ca="1">RAND()</f>
        <v>0.16904817717998333</v>
      </c>
      <c r="I168">
        <f ca="1">RAND()</f>
        <v>0.26864763897694655</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Equip7201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9100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0.73040855758402956</v>
      </c>
      <c r="E169">
        <f ca="1">RAND()</f>
        <v>0.65579759170796759</v>
      </c>
      <c r="F169">
        <f ca="1">RAND()</f>
        <v>0.53957389438303838</v>
      </c>
      <c r="G169">
        <f ca="1">RAND()</f>
        <v>0.81575809167417435</v>
      </c>
      <c r="H169">
        <f ca="1">RAND()</f>
        <v>0.92168326574983006</v>
      </c>
      <c r="I169">
        <f ca="1">RAND()</f>
        <v>0.26573882395060788</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Equip7301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22200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507</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0.52431839176838124</v>
      </c>
      <c r="E170">
        <f ca="1">RAND()</f>
        <v>1.0936196164896828E-2</v>
      </c>
      <c r="F170">
        <f ca="1">RAND()</f>
        <v>0.24455697463085913</v>
      </c>
      <c r="G170">
        <f ca="1">RAND()</f>
        <v>0.12743943739785668</v>
      </c>
      <c r="H170">
        <f ca="1">RAND()</f>
        <v>8.6381970026345845E-2</v>
      </c>
      <c r="I170">
        <f ca="1">RAND()</f>
        <v>0.54303200411713037</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0.23138851468169153</v>
      </c>
      <c r="E171">
        <f ca="1">RAND()</f>
        <v>8.7088841317106924E-2</v>
      </c>
      <c r="F171">
        <f ca="1">RAND()</f>
        <v>7.1073429043785885E-2</v>
      </c>
      <c r="G171">
        <f ca="1">RAND()</f>
        <v>0.91771878688165043</v>
      </c>
      <c r="H171">
        <f ca="1">RAND()</f>
        <v>0.50415722604595292</v>
      </c>
      <c r="I171">
        <f ca="1">RAND()</f>
        <v>0.75616760501997127</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0.47093929603335516</v>
      </c>
      <c r="E172">
        <f ca="1">RAND()</f>
        <v>0.94343422246343356</v>
      </c>
      <c r="F172">
        <f ca="1">RAND()</f>
        <v>0.20377279353980848</v>
      </c>
      <c r="G172">
        <f ca="1">RAND()</f>
        <v>0.74484371062136379</v>
      </c>
      <c r="H172">
        <f ca="1">RAND()</f>
        <v>0.83225793743457077</v>
      </c>
      <c r="I172">
        <f ca="1">RAND()</f>
        <v>0.9512411240079891</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Equip8201</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29900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0.96207762875676961</v>
      </c>
      <c r="E173">
        <f ca="1">RAND()</f>
        <v>0.27277259245993546</v>
      </c>
      <c r="F173">
        <f ca="1">RAND()</f>
        <v>0.70363555179502324</v>
      </c>
      <c r="G173">
        <f ca="1">RAND()</f>
        <v>0.87813737153123506</v>
      </c>
      <c r="H173">
        <f ca="1">RAND()</f>
        <v>0.59233247381784904</v>
      </c>
      <c r="I173">
        <f ca="1">RAND()</f>
        <v>0.55072523644993987</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Equip2102</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1300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0.68758169823855508</v>
      </c>
      <c r="E174">
        <f ca="1">RAND()</f>
        <v>0.56522028340312513</v>
      </c>
      <c r="F174">
        <f ca="1">RAND()</f>
        <v>0.65756406656259314</v>
      </c>
      <c r="G174">
        <f ca="1">RAND()</f>
        <v>0.21881562007373534</v>
      </c>
      <c r="H174">
        <f ca="1">RAND()</f>
        <v>0.67977078915530365</v>
      </c>
      <c r="I174">
        <f ca="1">RAND()</f>
        <v>0.89804184950936261</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56522</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9</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2700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401</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ca="1">IF(ROW()=2,AN174,OFFSET(AM174,-1,0)&amp;IF(LEN(AN174)=0,"",","&amp;AN174))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{"dy":18,"sl":2,"tp":"fe","vl":"Equip5101","cn":1,"pt":"GO","pr":1500}</v>
      </c>
    </row>
    <row r="175" spans="1:40">
      <c r="A175">
        <v>18</v>
      </c>
      <c r="B175">
        <v>3</v>
      </c>
      <c r="C175">
        <f>IF(B175&lt;=9,0,
IF(B175=10,1,2))</f>
        <v>0</v>
      </c>
      <c r="D175">
        <f ca="1">RAND()</f>
        <v>0.91896833216121965</v>
      </c>
      <c r="E175">
        <f ca="1">RAND()</f>
        <v>0.37710199580219717</v>
      </c>
      <c r="F175">
        <f ca="1">RAND()</f>
        <v>0.2553523387773311</v>
      </c>
      <c r="G175">
        <f ca="1">RAND()</f>
        <v>0.68055102827287994</v>
      </c>
      <c r="H175">
        <f ca="1">RAND()</f>
        <v>0.28225460933035795</v>
      </c>
      <c r="I175">
        <f ca="1">RAND()</f>
        <v>3.0471688293678301E-2</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37710</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7</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2100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0.99208733899334922</v>
      </c>
      <c r="E176">
        <f ca="1">RAND()</f>
        <v>0.85297971743431611</v>
      </c>
      <c r="F176">
        <f ca="1">RAND()</f>
        <v>0.62297792293519183</v>
      </c>
      <c r="G176">
        <f ca="1">RAND()</f>
        <v>0.73241919704395175</v>
      </c>
      <c r="H176">
        <f ca="1">RAND()</f>
        <v>0.65581840107486489</v>
      </c>
      <c r="I176">
        <f ca="1">RAND()</f>
        <v>0.5791148793743377</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85297</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413</v>
      </c>
      <c r="AD176">
        <v>1</v>
      </c>
      <c r="AE176" t="s">
        <v>68</v>
      </c>
      <c r="AG176">
        <v>3300</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빛의 트랩</v>
      </c>
      <c r="AL176">
        <v>1</v>
      </c>
      <c r="AM176" t="str">
        <f ca="1">IF(ROW()=2,AN176,OFFSET(AM176,-1,0)&amp;IF(LEN(AN176)=0,"",","&amp;AN176))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{"dy":18,"sl":4,"tp":"fe","vl":"Equip3201","cn":1,"pt":"GO","pr":3300}</v>
      </c>
    </row>
    <row r="177" spans="1:40">
      <c r="A177">
        <v>18</v>
      </c>
      <c r="B177">
        <v>5</v>
      </c>
      <c r="C177">
        <f>IF(B177&lt;=9,0,
IF(B177=10,1,2))</f>
        <v>0</v>
      </c>
      <c r="D177">
        <f ca="1">RAND()</f>
        <v>0.2897815025778322</v>
      </c>
      <c r="E177">
        <f ca="1">RAND()</f>
        <v>0.67794481786461191</v>
      </c>
      <c r="F177">
        <f ca="1">RAND()</f>
        <v>0.17784812102847103</v>
      </c>
      <c r="G177">
        <f ca="1">RAND()</f>
        <v>0.42800924211044278</v>
      </c>
      <c r="H177">
        <f ca="1">RAND()</f>
        <v>7.5370040819993989E-2</v>
      </c>
      <c r="I177">
        <f ca="1">RAND()</f>
        <v>0.6151742866419444</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Equip6001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2100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428</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0.94718057077458284</v>
      </c>
      <c r="E178">
        <f ca="1">RAND()</f>
        <v>6.2086661233464513E-2</v>
      </c>
      <c r="F178">
        <f ca="1">RAND()</f>
        <v>0.62203435574426402</v>
      </c>
      <c r="G178">
        <f ca="1">RAND()</f>
        <v>0.96580900574437878</v>
      </c>
      <c r="H178">
        <f ca="1">RAND()</f>
        <v>0.62213848853220299</v>
      </c>
      <c r="I178">
        <f ca="1">RAND()</f>
        <v>0.26784833683108367</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Equip0301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7200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0.32879912153902457</v>
      </c>
      <c r="E179">
        <f ca="1">RAND()</f>
        <v>0.52278002033470483</v>
      </c>
      <c r="F179">
        <f ca="1">RAND()</f>
        <v>0.39614827711670486</v>
      </c>
      <c r="G179">
        <f ca="1">RAND()</f>
        <v>0.37916466287318429</v>
      </c>
      <c r="H179">
        <f ca="1">RAND()</f>
        <v>0.90367951385142742</v>
      </c>
      <c r="I179">
        <f ca="1">RAND()</f>
        <v>3.8818059555865148E-3</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Equip6002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1700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293</v>
      </c>
      <c r="W179">
        <v>1</v>
      </c>
      <c r="X179" t="s">
        <v>125</v>
      </c>
      <c r="Z179">
        <v>4500</v>
      </c>
      <c r="AA179" t="str">
        <f ca="1">IF(ISBLANK(AB179),"",
VLOOKUP(AB179,OFFSET(INDIRECT("$A:$B"),0,MATCH(AB$1&amp;"_Verify",INDIRECT("$1:$1"),0)-1),2,0)
)</f>
        <v>fe</v>
      </c>
      <c r="AB179" t="s">
        <v>82</v>
      </c>
      <c r="AC179" t="s">
        <v>508</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0.72217219562536106</v>
      </c>
      <c r="E180">
        <f ca="1">RAND()</f>
        <v>9.6395520227241627E-2</v>
      </c>
      <c r="F180">
        <f ca="1">RAND()</f>
        <v>0.15558808966463689</v>
      </c>
      <c r="G180">
        <f ca="1">RAND()</f>
        <v>0.74334211114530113</v>
      </c>
      <c r="H180">
        <f ca="1">RAND()</f>
        <v>0.92017764820968362</v>
      </c>
      <c r="I180">
        <f ca="1">RAND()</f>
        <v>0.19699487847258446</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fl2</v>
      </c>
      <c r="AB180" t="s">
        <v>88</v>
      </c>
      <c r="AC180" t="s">
        <v>436</v>
      </c>
      <c r="AD180">
        <v>1</v>
      </c>
      <c r="AE180" t="s">
        <v>129</v>
      </c>
      <c r="AF180">
        <v>70</v>
      </c>
      <c r="AG180">
        <v>49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헤르윈</v>
      </c>
      <c r="AL180">
        <v>1</v>
      </c>
      <c r="AM180" t="str">
        <f ca="1">IF(ROW()=2,AN180,OFFSET(AM180,-1,0)&amp;IF(LEN(AN180)=0,"",","&amp;AN180))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{"dy":18,"sl":8,"tp":"fl2","vl":"Actor0007","cn":1,"pt":"DI","pp":70,"pr":49}</v>
      </c>
    </row>
    <row r="181" spans="1:40">
      <c r="A181">
        <v>18</v>
      </c>
      <c r="B181">
        <v>9</v>
      </c>
      <c r="C181">
        <f>IF(B181&lt;=9,0,
IF(B181=10,1,2))</f>
        <v>0</v>
      </c>
      <c r="D181">
        <f ca="1">RAND()</f>
        <v>0.80090651066258567</v>
      </c>
      <c r="E181">
        <f ca="1">RAND()</f>
        <v>0.70073639034568369</v>
      </c>
      <c r="F181">
        <f ca="1">RAND()</f>
        <v>0.1789264083146398</v>
      </c>
      <c r="G181">
        <f ca="1">RAND()</f>
        <v>0.5461262358008826</v>
      </c>
      <c r="H181">
        <f ca="1">RAND()</f>
        <v>0.45492527689027085</v>
      </c>
      <c r="I181">
        <f ca="1">RAND()</f>
        <v>0.42220659701827157</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fl3</v>
      </c>
      <c r="AB181" t="s">
        <v>89</v>
      </c>
      <c r="AC181" t="s">
        <v>436</v>
      </c>
      <c r="AD181">
        <v>1</v>
      </c>
      <c r="AE181" t="s">
        <v>129</v>
      </c>
      <c r="AF181">
        <v>70</v>
      </c>
      <c r="AG181">
        <v>49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헤르윈</v>
      </c>
      <c r="AL181">
        <v>1</v>
      </c>
      <c r="AM181" t="str">
        <f ca="1">IF(ROW()=2,AN181,OFFSET(AM181,-1,0)&amp;IF(LEN(AN181)=0,"",","&amp;AN181))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{"dy":18,"sl":9,"tp":"fl3","vl":"Actor0007","cn":1,"pt":"DI","pp":70,"pr":49}</v>
      </c>
    </row>
    <row r="182" spans="1:40">
      <c r="A182">
        <v>19</v>
      </c>
      <c r="B182">
        <v>0</v>
      </c>
      <c r="C182">
        <f>IF(B182&lt;=9,0,
IF(B182=10,1,2))</f>
        <v>0</v>
      </c>
      <c r="D182">
        <f ca="1">RAND()</f>
        <v>0.17683561739493026</v>
      </c>
      <c r="E182">
        <f ca="1">RAND()</f>
        <v>0.79957883142563291</v>
      </c>
      <c r="F182">
        <f ca="1">RAND()</f>
        <v>0.4254387908328483</v>
      </c>
      <c r="G182">
        <f ca="1">RAND()</f>
        <v>0.4774536363375097</v>
      </c>
      <c r="H182">
        <f ca="1">RAND()</f>
        <v>0.35726608267216542</v>
      </c>
      <c r="I182">
        <f ca="1">RAND()</f>
        <v>0.31609175853362936</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Equip7002</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1900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292</v>
      </c>
      <c r="W182">
        <v>1</v>
      </c>
      <c r="X182" t="s">
        <v>125</v>
      </c>
      <c r="Z182">
        <v>1300</v>
      </c>
      <c r="AA182" t="str">
        <f ca="1">IF(ISBLANK(AB182),"",
VLOOKUP(AB182,OFFSET(INDIRECT("$A:$B"),0,MATCH(AB$1&amp;"_Verify",INDIRECT("$1:$1"),0)-1),2,0)
)</f>
        <v>fe</v>
      </c>
      <c r="AB182" t="s">
        <v>82</v>
      </c>
      <c r="AC182" t="s">
        <v>510</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0.51821892982476692</v>
      </c>
      <c r="E183">
        <f ca="1">RAND()</f>
        <v>0.16181405834369578</v>
      </c>
      <c r="F183">
        <f ca="1">RAND()</f>
        <v>0.59940504310889775</v>
      </c>
      <c r="G183">
        <f ca="1">RAND()</f>
        <v>0.77375416111400863</v>
      </c>
      <c r="H183">
        <f ca="1">RAND()</f>
        <v>0.26792955508706306</v>
      </c>
      <c r="I183">
        <f ca="1">RAND()</f>
        <v>0.16486962323966903</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Equip1102</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1000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246</v>
      </c>
      <c r="W183">
        <v>1</v>
      </c>
      <c r="X183" t="s">
        <v>129</v>
      </c>
      <c r="Z183">
        <v>15</v>
      </c>
      <c r="AA183" t="str">
        <f ca="1">IF(ISBLANK(AB183),"",
VLOOKUP(AB183,OFFSET(INDIRECT("$A:$B"),0,MATCH(AB$1&amp;"_Verify",INDIRECT("$1:$1"),0)-1),2,0)
)</f>
        <v>fe</v>
      </c>
      <c r="AB183" t="s">
        <v>82</v>
      </c>
      <c r="AC183" t="s">
        <v>509</v>
      </c>
      <c r="AD183">
        <v>1</v>
      </c>
      <c r="AE183" t="s">
        <v>129</v>
      </c>
      <c r="AF183">
        <v>179</v>
      </c>
      <c r="AG183">
        <v>89</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전설</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반중력 스태프</v>
      </c>
      <c r="AL183">
        <v>1</v>
      </c>
      <c r="AM183" t="str">
        <f ca="1">IF(ROW()=2,AN183,OFFSET(AM183,-1,0)&amp;IF(LEN(AN183)=0,"",","&amp;AN183))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{"dy":19,"sl":1,"tp":"fe","vl":"Equip3401","cn":1,"pt":"DI","pp":179,"pr":89}</v>
      </c>
    </row>
    <row r="184" spans="1:40">
      <c r="A184">
        <v>19</v>
      </c>
      <c r="B184">
        <v>2</v>
      </c>
      <c r="C184">
        <f>IF(B184&lt;=9,0,
IF(B184=10,1,2))</f>
        <v>0</v>
      </c>
      <c r="D184">
        <f ca="1">RAND()</f>
        <v>0.43989320080944116</v>
      </c>
      <c r="E184">
        <f ca="1">RAND()</f>
        <v>0.12338594277748327</v>
      </c>
      <c r="F184">
        <f ca="1">RAND()</f>
        <v>0.83528119647156007</v>
      </c>
      <c r="G184">
        <f ca="1">RAND()</f>
        <v>0.37536998427370138</v>
      </c>
      <c r="H184">
        <f ca="1">RAND()</f>
        <v>8.4451872071721334E-3</v>
      </c>
      <c r="I184">
        <f ca="1">RAND()</f>
        <v>0.60256702646937643</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12338</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511</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흑진주 칼날</v>
      </c>
      <c r="AL184">
        <v>1</v>
      </c>
      <c r="AM184" t="str">
        <f ca="1">IF(ROW()=2,AN184,OFFSET(AM184,-1,0)&amp;IF(LEN(AN184)=0,"",","&amp;AN184))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{"dy":19,"sl":2,"tp":"fe","vl":"Equip1302","cn":1,"pt":"GO","pr":7100}</v>
      </c>
    </row>
    <row r="185" spans="1:40">
      <c r="A185">
        <v>19</v>
      </c>
      <c r="B185">
        <v>3</v>
      </c>
      <c r="C185">
        <f>IF(B185&lt;=9,0,
IF(B185=10,1,2))</f>
        <v>0</v>
      </c>
      <c r="D185">
        <f ca="1">RAND()</f>
        <v>0.6038881944266189</v>
      </c>
      <c r="E185">
        <f ca="1">RAND()</f>
        <v>0.23394647314895645</v>
      </c>
      <c r="F185">
        <f ca="1">RAND()</f>
        <v>0.39564275789461778</v>
      </c>
      <c r="G185">
        <f ca="1">RAND()</f>
        <v>0.94547771929310154</v>
      </c>
      <c r="H185">
        <f ca="1">RAND()</f>
        <v>0.71758365996578988</v>
      </c>
      <c r="I185">
        <f ca="1">RAND()</f>
        <v>0.89178124225360944</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23394</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5</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1500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0.9400755612344126</v>
      </c>
      <c r="E186">
        <f ca="1">RAND()</f>
        <v>0.19558673555235151</v>
      </c>
      <c r="F186">
        <f ca="1">RAND()</f>
        <v>0.50917496910261328</v>
      </c>
      <c r="G186">
        <f ca="1">RAND()</f>
        <v>0.49730008633479073</v>
      </c>
      <c r="H186">
        <f ca="1">RAND()</f>
        <v>0.1677474467775808</v>
      </c>
      <c r="I186">
        <f ca="1">RAND()</f>
        <v>0.21779827926917028</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19558</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5</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1500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512</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운명의 대검</v>
      </c>
      <c r="AL186">
        <v>1</v>
      </c>
      <c r="AM186" t="str">
        <f ca="1">IF(ROW()=2,AN186,OFFSET(AM186,-1,0)&amp;IF(LEN(AN186)=0,"",","&amp;AN186))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{"dy":19,"sl":4,"tp":"fe","vl":"Equip8001","cn":1,"pt":"GO","pr":5200}</v>
      </c>
    </row>
    <row r="187" spans="1:40">
      <c r="A187">
        <v>19</v>
      </c>
      <c r="B187">
        <v>5</v>
      </c>
      <c r="C187">
        <f>IF(B187&lt;=9,0,
IF(B187=10,1,2))</f>
        <v>0</v>
      </c>
      <c r="D187">
        <f ca="1">RAND()</f>
        <v>8.0046302539861891E-2</v>
      </c>
      <c r="E187">
        <f ca="1">RAND()</f>
        <v>4.8002335762854398E-2</v>
      </c>
      <c r="F187">
        <f ca="1">RAND()</f>
        <v>4.0624343387304362E-2</v>
      </c>
      <c r="G187">
        <f ca="1">RAND()</f>
        <v>3.8172465534272337E-2</v>
      </c>
      <c r="H187">
        <f ca="1">RAND()</f>
        <v>0.77644790504101246</v>
      </c>
      <c r="I187">
        <f ca="1">RAND()</f>
        <v>0.18373219399181506</v>
      </c>
      <c r="M187" t="str">
        <f ca="1">IF(LEN(J187)&lt;&gt;0,J187,VLOOKUP(D187+$B187,$BJ:$BK,MATCH($BK$1,$BJ$1:$BK$1,0),1))</f>
        <v>지정 장비</v>
      </c>
      <c r="N187" t="str">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Equip0102</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1100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0.85270313807565312</v>
      </c>
      <c r="E188">
        <f ca="1">RAND()</f>
        <v>0.58358436372220057</v>
      </c>
      <c r="F188">
        <f ca="1">RAND()</f>
        <v>0.88878287840816272</v>
      </c>
      <c r="G188">
        <f ca="1">RAND()</f>
        <v>0.1123741592152806</v>
      </c>
      <c r="H188">
        <f ca="1">RAND()</f>
        <v>0.4231775851069346</v>
      </c>
      <c r="I188">
        <f ca="1">RAND()</f>
        <v>0.98888182420330284</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Equip6201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DI</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16</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513</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해골 벽</v>
      </c>
      <c r="AL188">
        <v>1</v>
      </c>
      <c r="AM188" t="str">
        <f ca="1">IF(ROW()=2,AN188,OFFSET(AM188,-1,0)&amp;IF(LEN(AN188)=0,"",","&amp;AN188))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{"dy":19,"sl":6,"tp":"fe","vl":"Equip7002","cn":1,"pt":"GO","pr":1800}</v>
      </c>
    </row>
    <row r="189" spans="1:40">
      <c r="A189">
        <v>19</v>
      </c>
      <c r="B189">
        <v>7</v>
      </c>
      <c r="C189">
        <f>IF(B189&lt;=9,0,
IF(B189=10,1,2))</f>
        <v>0</v>
      </c>
      <c r="D189">
        <f ca="1">RAND()</f>
        <v>2.9616512934921402E-2</v>
      </c>
      <c r="E189">
        <f ca="1">RAND()</f>
        <v>6.1281482260052922E-2</v>
      </c>
      <c r="F189">
        <f ca="1">RAND()</f>
        <v>0.73945035365270961</v>
      </c>
      <c r="G189">
        <f ca="1">RAND()</f>
        <v>0.2612020415518862</v>
      </c>
      <c r="H189">
        <f ca="1">RAND()</f>
        <v>0.48042141413107786</v>
      </c>
      <c r="I189">
        <f ca="1">RAND()</f>
        <v>0.50093508128120057</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Equip0301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7500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0.25524340091982844</v>
      </c>
      <c r="E190">
        <f ca="1">RAND()</f>
        <v>0.10012428000161533</v>
      </c>
      <c r="F190">
        <f ca="1">RAND()</f>
        <v>0.79446194306462103</v>
      </c>
      <c r="G190">
        <f ca="1">RAND()</f>
        <v>0.41311351698477072</v>
      </c>
      <c r="H190">
        <f ca="1">RAND()</f>
        <v>0.64819238102353827</v>
      </c>
      <c r="I190">
        <f ca="1">RAND()</f>
        <v>0.29245652421468027</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0.51459370380693414</v>
      </c>
      <c r="E191">
        <f ca="1">RAND()</f>
        <v>0.79489178275098982</v>
      </c>
      <c r="F191">
        <f ca="1">RAND()</f>
        <v>0.71573943085618563</v>
      </c>
      <c r="G191">
        <f ca="1">RAND()</f>
        <v>0.71844154673637339</v>
      </c>
      <c r="H191">
        <f ca="1">RAND()</f>
        <v>0.97885242886191337</v>
      </c>
      <c r="I191">
        <f ca="1">RAND()</f>
        <v>0.76186861516552484</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0.69853733801098705</v>
      </c>
      <c r="E192">
        <f ca="1">RAND()</f>
        <v>0.95074120734676348</v>
      </c>
      <c r="F192">
        <f ca="1">RAND()</f>
        <v>0.73891246564225765</v>
      </c>
      <c r="G192">
        <f ca="1">RAND()</f>
        <v>0.30029625520137415</v>
      </c>
      <c r="H192">
        <f ca="1">RAND()</f>
        <v>0.13324622627758764</v>
      </c>
      <c r="I192">
        <f ca="1">RAND()</f>
        <v>0.91603403578200238</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Equip8201</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44</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382</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0.94494756646095901</v>
      </c>
      <c r="E193">
        <f ca="1">RAND()</f>
        <v>0.97298699091499696</v>
      </c>
      <c r="F193">
        <f ca="1">RAND()</f>
        <v>0.55513028671640618</v>
      </c>
      <c r="G193">
        <f ca="1">RAND()</f>
        <v>0.21413156695965907</v>
      </c>
      <c r="H193">
        <f ca="1">RAND()</f>
        <v>0.93750961458779314</v>
      </c>
      <c r="I193">
        <f ca="1">RAND()</f>
        <v>6.5878450541036915E-2</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Equip8301</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89</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277</v>
      </c>
      <c r="W193">
        <v>1</v>
      </c>
      <c r="X193" t="s">
        <v>129</v>
      </c>
      <c r="Z193">
        <v>5</v>
      </c>
      <c r="AA193" t="str">
        <f ca="1">IF(ISBLANK(AB193),"",
VLOOKUP(AB193,OFFSET(INDIRECT("$A:$B"),0,MATCH(AB$1&amp;"_Verify",INDIRECT("$1:$1"),0)-1),2,0)
)</f>
        <v>fe</v>
      </c>
      <c r="AB193" t="s">
        <v>82</v>
      </c>
      <c r="AC193" t="s">
        <v>434</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야만인의 분노</v>
      </c>
      <c r="AL193">
        <v>1</v>
      </c>
      <c r="AM193" t="str">
        <f ca="1">IF(ROW()=2,AN193,OFFSET(AM193,-1,0)&amp;IF(LEN(AN193)=0,"",","&amp;AN193))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{"dy":20,"sl":1,"tp":"fe","vl":"Equip0201","cn":1,"pt":"DI","pr":5}</v>
      </c>
    </row>
    <row r="194" spans="1:40">
      <c r="A194">
        <v>20</v>
      </c>
      <c r="B194">
        <v>2</v>
      </c>
      <c r="C194">
        <f>IF(B194&lt;=9,0,
IF(B194=10,1,2))</f>
        <v>0</v>
      </c>
      <c r="D194">
        <f ca="1">RAND()</f>
        <v>0.997929532826761</v>
      </c>
      <c r="E194">
        <f ca="1">RAND()</f>
        <v>6.9853270064131001E-2</v>
      </c>
      <c r="F194">
        <f ca="1">RAND()</f>
        <v>0.29754501013763646</v>
      </c>
      <c r="G194">
        <f ca="1">RAND()</f>
        <v>0.41607202153229039</v>
      </c>
      <c r="H194">
        <f ca="1">RAND()</f>
        <v>0.31776236109732925</v>
      </c>
      <c r="I194">
        <f ca="1">RAND()</f>
        <v>0.52795822585952168</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6985</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0.40898203614708495</v>
      </c>
      <c r="E195">
        <f ca="1">RAND()</f>
        <v>0.55744164833103538</v>
      </c>
      <c r="F195">
        <f ca="1">RAND()</f>
        <v>0.58639889376118004</v>
      </c>
      <c r="G195">
        <f ca="1">RAND()</f>
        <v>0.92383038677195062</v>
      </c>
      <c r="H195">
        <f ca="1">RAND()</f>
        <v>7.7401894033295782E-2</v>
      </c>
      <c r="I195">
        <f ca="1">RAND()</f>
        <v>0.97183990884474913</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55744</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9</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2700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425</v>
      </c>
      <c r="AD195">
        <v>1</v>
      </c>
      <c r="AE195" t="s">
        <v>125</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칼날 손잡이</v>
      </c>
      <c r="AL195">
        <v>1</v>
      </c>
      <c r="AM195" t="str">
        <f ca="1">IF(ROW()=2,AN195,OFFSET(AM195,-1,0)&amp;IF(LEN(AN195)=0,"",","&amp;AN195))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{"dy":20,"sl":3,"tp":"fe","vl":"Equip1101","cn":1,"pt":"GO","pr":1200}</v>
      </c>
    </row>
    <row r="196" spans="1:40">
      <c r="A196">
        <v>20</v>
      </c>
      <c r="B196">
        <v>4</v>
      </c>
      <c r="C196">
        <f>IF(B196&lt;=9,0,
IF(B196=10,1,2))</f>
        <v>0</v>
      </c>
      <c r="D196">
        <f ca="1">RAND()</f>
        <v>0.69999383309384222</v>
      </c>
      <c r="E196">
        <f ca="1">RAND()</f>
        <v>0.14649665040656479</v>
      </c>
      <c r="F196">
        <f ca="1">RAND()</f>
        <v>0.70733501382261643</v>
      </c>
      <c r="G196">
        <f ca="1">RAND()</f>
        <v>0.54226534118182368</v>
      </c>
      <c r="H196">
        <f ca="1">RAND()</f>
        <v>1.7841400380334993E-2</v>
      </c>
      <c r="I196">
        <f ca="1">RAND()</f>
        <v>0.38525481382737392</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14649</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4</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1200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408</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0.39260927331614182</v>
      </c>
      <c r="E197">
        <f ca="1">RAND()</f>
        <v>0.10861190598581583</v>
      </c>
      <c r="F197">
        <f ca="1">RAND()</f>
        <v>0.7692030336656378</v>
      </c>
      <c r="G197">
        <f ca="1">RAND()</f>
        <v>0.40263879880920617</v>
      </c>
      <c r="H197">
        <f ca="1">RAND()</f>
        <v>0.72507606588902451</v>
      </c>
      <c r="I197">
        <f ca="1">RAND()</f>
        <v>0.11867087702480961</v>
      </c>
      <c r="M197" t="str">
        <f ca="1">IF(LEN(J197)&lt;&gt;0,J197,VLOOKUP(D197+$B197,$BJ:$BK,MATCH($BK$1,$BJ$1:$BK$1,0),1))</f>
        <v>지정 장비</v>
      </c>
      <c r="N197" t="str">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Equip0401</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DI</v>
      </c>
      <c r="Q197">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28</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14</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전설</v>
      </c>
      <c r="U197" t="s">
        <v>82</v>
      </c>
      <c r="V197" t="s">
        <v>250</v>
      </c>
      <c r="W197">
        <v>1</v>
      </c>
      <c r="X197" t="s">
        <v>125</v>
      </c>
      <c r="Z197">
        <v>800</v>
      </c>
      <c r="AA197" t="str">
        <f ca="1">IF(ISBLANK(AB197),"",
VLOOKUP(AB197,OFFSET(INDIRECT("$A:$B"),0,MATCH(AB$1&amp;"_Verify",INDIRECT("$1:$1"),0)-1),2,0)
)</f>
        <v>fe</v>
      </c>
      <c r="AB197" t="s">
        <v>82</v>
      </c>
      <c r="AC197" t="s">
        <v>380</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0.77424594070715624</v>
      </c>
      <c r="E198">
        <f ca="1">RAND()</f>
        <v>0.1843478507172408</v>
      </c>
      <c r="F198">
        <f ca="1">RAND()</f>
        <v>0.76246463535088749</v>
      </c>
      <c r="G198">
        <f ca="1">RAND()</f>
        <v>0.66525263294284831</v>
      </c>
      <c r="H198">
        <f ca="1">RAND()</f>
        <v>0.20207029890317896</v>
      </c>
      <c r="I198">
        <f ca="1">RAND()</f>
        <v>0.22789433625606803</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Equip2101</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1100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205</v>
      </c>
      <c r="W198">
        <v>1</v>
      </c>
      <c r="X198" t="s">
        <v>125</v>
      </c>
      <c r="Z198">
        <v>3800</v>
      </c>
      <c r="AA198" t="str">
        <f ca="1">IF(ISBLANK(AB198),"",
VLOOKUP(AB198,OFFSET(INDIRECT("$A:$B"),0,MATCH(AB$1&amp;"_Verify",INDIRECT("$1:$1"),0)-1),2,0)
)</f>
        <v>fe</v>
      </c>
      <c r="AB198" t="s">
        <v>82</v>
      </c>
      <c r="AC198" t="s">
        <v>431</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0.17300877865383402</v>
      </c>
      <c r="E199">
        <f ca="1">RAND()</f>
        <v>0.17495765329535196</v>
      </c>
      <c r="F199">
        <f ca="1">RAND()</f>
        <v>8.5238003775990334E-2</v>
      </c>
      <c r="G199">
        <f ca="1">RAND()</f>
        <v>0.18274623466774176</v>
      </c>
      <c r="H199">
        <f ca="1">RAND()</f>
        <v>0.11482248446189147</v>
      </c>
      <c r="I199">
        <f ca="1">RAND()</f>
        <v>0.48562694637624881</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Equip2001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293</v>
      </c>
      <c r="W199">
        <v>1</v>
      </c>
      <c r="X199" t="s">
        <v>125</v>
      </c>
      <c r="Z199">
        <v>4600</v>
      </c>
      <c r="AA199" t="str">
        <f ca="1">IF(ISBLANK(AB199),"",
VLOOKUP(AB199,OFFSET(INDIRECT("$A:$B"),0,MATCH(AB$1&amp;"_Verify",INDIRECT("$1:$1"),0)-1),2,0)
)</f>
        <v>uph</v>
      </c>
      <c r="AB199" t="s">
        <v>91</v>
      </c>
      <c r="AC199">
        <v>88102</v>
      </c>
      <c r="AD199">
        <v>14</v>
      </c>
      <c r="AE199" t="s">
        <v>432</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0.4228136978154825</v>
      </c>
      <c r="E200">
        <f ca="1">RAND()</f>
        <v>0.28978086930308999</v>
      </c>
      <c r="F200">
        <f ca="1">RAND()</f>
        <v>0.64274069951924462</v>
      </c>
      <c r="G200">
        <f ca="1">RAND()</f>
        <v>0.2660173751122924</v>
      </c>
      <c r="H200">
        <f ca="1">RAND()</f>
        <v>0.85276634982686694</v>
      </c>
      <c r="I200">
        <f ca="1">RAND()</f>
        <v>0.34191420012411611</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0.13097946578652597</v>
      </c>
      <c r="E201">
        <f ca="1">RAND()</f>
        <v>0.20933523179818592</v>
      </c>
      <c r="F201">
        <f ca="1">RAND()</f>
        <v>0.16136469902606487</v>
      </c>
      <c r="G201">
        <f ca="1">RAND()</f>
        <v>0.5528459844430671</v>
      </c>
      <c r="H201">
        <f ca="1">RAND()</f>
        <v>0.57528118383560889</v>
      </c>
      <c r="I201">
        <f ca="1">RAND()</f>
        <v>0.16128262419148398</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0.75275797134043676</v>
      </c>
      <c r="E202">
        <f ca="1">RAND()</f>
        <v>0.8272122227244586</v>
      </c>
      <c r="F202">
        <f ca="1">RAND()</f>
        <v>0.10838824189215468</v>
      </c>
      <c r="G202">
        <f ca="1">RAND()</f>
        <v>0.399378167479983</v>
      </c>
      <c r="H202">
        <f ca="1">RAND()</f>
        <v>0.31520207034861725</v>
      </c>
      <c r="I202">
        <f ca="1">RAND()</f>
        <v>0.70138281222095256</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Equip7102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3700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196</v>
      </c>
      <c r="W202">
        <v>1</v>
      </c>
      <c r="X202" t="s">
        <v>129</v>
      </c>
      <c r="Z202">
        <v>11</v>
      </c>
      <c r="AA202" t="str">
        <f ca="1">IF(ISBLANK(AB202),"",
VLOOKUP(AB202,OFFSET(INDIRECT("$A:$B"),0,MATCH(AB$1&amp;"_Verify",INDIRECT("$1:$1"),0)-1),2,0)
)</f>
        <v>upn</v>
      </c>
      <c r="AB202" t="s">
        <v>379</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1.2550240891733733E-2</v>
      </c>
      <c r="E203">
        <f ca="1">RAND()</f>
        <v>0.75024679523919124</v>
      </c>
      <c r="F203">
        <f ca="1">RAND()</f>
        <v>0.15700655102009564</v>
      </c>
      <c r="G203">
        <f ca="1">RAND()</f>
        <v>0.30116356003588685</v>
      </c>
      <c r="H203">
        <f ca="1">RAND()</f>
        <v>0.61204087030505649</v>
      </c>
      <c r="I203">
        <f ca="1">RAND()</f>
        <v>0.48954030226595635</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Equip6301</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35</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258</v>
      </c>
      <c r="W203">
        <v>1</v>
      </c>
      <c r="X203" t="s">
        <v>125</v>
      </c>
      <c r="Z203">
        <v>1200</v>
      </c>
      <c r="AA203" t="str">
        <f ca="1">IF(ISBLANK(AB203),"",
VLOOKUP(AB203,OFFSET(INDIRECT("$A:$B"),0,MATCH(AB$1&amp;"_Verify",INDIRECT("$1:$1"),0)-1),2,0)
)</f>
        <v>uph</v>
      </c>
      <c r="AB203" t="s">
        <v>378</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0.84503811373888782</v>
      </c>
      <c r="E204">
        <f ca="1">RAND()</f>
        <v>0.78448937593762214</v>
      </c>
      <c r="F204">
        <f ca="1">RAND()</f>
        <v>0.98391007780888007</v>
      </c>
      <c r="G204">
        <f ca="1">RAND()</f>
        <v>0.38854942903855993</v>
      </c>
      <c r="H204">
        <f ca="1">RAND()</f>
        <v>0.11514610576866502</v>
      </c>
      <c r="I204">
        <f ca="1">RAND()</f>
        <v>0.25827302707513455</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78448</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3600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398</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자작나무 도끼</v>
      </c>
      <c r="AL204">
        <v>1</v>
      </c>
      <c r="AM204" t="str">
        <f ca="1">IF(ROW()=2,AN204,OFFSET(AM204,-1,0)&amp;IF(LEN(AN204)=0,"",","&amp;AN204))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{"dy":21,"sl":2,"tp":"fe","vl":"Equip0301","cn":1,"pt":"DI","pr":11}</v>
      </c>
    </row>
    <row r="205" spans="1:40">
      <c r="A205">
        <v>21</v>
      </c>
      <c r="B205">
        <v>3</v>
      </c>
      <c r="C205">
        <f>IF(B205&lt;=9,0,
IF(B205=10,1,2))</f>
        <v>0</v>
      </c>
      <c r="D205">
        <f ca="1">RAND()</f>
        <v>0.27737200943912366</v>
      </c>
      <c r="E205">
        <f ca="1">RAND()</f>
        <v>0.38034179962063586</v>
      </c>
      <c r="F205">
        <f ca="1">RAND()</f>
        <v>0.6109175018165125</v>
      </c>
      <c r="G205">
        <f ca="1">RAND()</f>
        <v>1.9906428446308855E-2</v>
      </c>
      <c r="H205">
        <f ca="1">RAND()</f>
        <v>0.18501311380640406</v>
      </c>
      <c r="I205">
        <f ca="1">RAND()</f>
        <v>0.97835426404803882</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38034</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7</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514</v>
      </c>
      <c r="AD205">
        <v>1</v>
      </c>
      <c r="AE205" t="s">
        <v>125</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몬스터 세포</v>
      </c>
      <c r="AL205">
        <v>1</v>
      </c>
      <c r="AM205" t="str">
        <f ca="1">IF(ROW()=2,AN205,OFFSET(AM205,-1,0)&amp;IF(LEN(AN205)=0,"",","&amp;AN205))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{"dy":21,"sl":3,"tp":"fe","vl":"Equip2102","cn":1,"pt":"GO","pr":1200}</v>
      </c>
    </row>
    <row r="206" spans="1:40">
      <c r="A206">
        <v>21</v>
      </c>
      <c r="B206">
        <v>4</v>
      </c>
      <c r="C206">
        <f>IF(B206&lt;=9,0,
IF(B206=10,1,2))</f>
        <v>0</v>
      </c>
      <c r="D206">
        <f ca="1">RAND()</f>
        <v>0.61285635015062756</v>
      </c>
      <c r="E206">
        <f ca="1">RAND()</f>
        <v>0.24055936468042072</v>
      </c>
      <c r="F206">
        <f ca="1">RAND()</f>
        <v>0.84501374138550012</v>
      </c>
      <c r="G206">
        <f ca="1">RAND()</f>
        <v>0.65002094066834415</v>
      </c>
      <c r="H206">
        <f ca="1">RAND()</f>
        <v>0.55366799054437288</v>
      </c>
      <c r="I206">
        <f ca="1">RAND()</f>
        <v>0.91900526247939074</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24055</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5</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1500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515</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피의 착즙기</v>
      </c>
      <c r="AL206">
        <v>1</v>
      </c>
      <c r="AM206" t="str">
        <f ca="1">IF(ROW()=2,AN206,OFFSET(AM206,-1,0)&amp;IF(LEN(AN206)=0,"",","&amp;AN206))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{"dy":21,"sl":4,"tp":"fe","vl":"Equip4002","cn":1,"pt":"GO","pr":700}</v>
      </c>
    </row>
    <row r="207" spans="1:40">
      <c r="A207">
        <v>21</v>
      </c>
      <c r="B207">
        <v>5</v>
      </c>
      <c r="C207">
        <f>IF(B207&lt;=9,0,
IF(B207=10,1,2))</f>
        <v>0</v>
      </c>
      <c r="D207">
        <f ca="1">RAND()</f>
        <v>0.25395059671021658</v>
      </c>
      <c r="E207">
        <f ca="1">RAND()</f>
        <v>0.84975014633013879</v>
      </c>
      <c r="F207">
        <f ca="1">RAND()</f>
        <v>0.52147996211293823</v>
      </c>
      <c r="G207">
        <f ca="1">RAND()</f>
        <v>0.42072512348284263</v>
      </c>
      <c r="H207">
        <f ca="1">RAND()</f>
        <v>0.88541535405200755</v>
      </c>
      <c r="I207">
        <f ca="1">RAND()</f>
        <v>0.52242766918307881</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Equip7202</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9400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0.29390190739081656</v>
      </c>
      <c r="E208">
        <f ca="1">RAND()</f>
        <v>0.48629592006617939</v>
      </c>
      <c r="F208">
        <f ca="1">RAND()</f>
        <v>0.12039625122697795</v>
      </c>
      <c r="G208">
        <f ca="1">RAND()</f>
        <v>0.51135746822272898</v>
      </c>
      <c r="H208">
        <f ca="1">RAND()</f>
        <v>0.30181625399153555</v>
      </c>
      <c r="I208">
        <f ca="1">RAND()</f>
        <v>0.86895404789711916</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Equip6001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2300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0.26633869436935087</v>
      </c>
      <c r="E209">
        <f ca="1">RAND()</f>
        <v>0.33884671281369827</v>
      </c>
      <c r="F209">
        <f ca="1">RAND()</f>
        <v>0.32635026103629683</v>
      </c>
      <c r="G209">
        <f ca="1">RAND()</f>
        <v>0.86465532950150159</v>
      </c>
      <c r="H209">
        <f ca="1">RAND()</f>
        <v>0.62222615530027792</v>
      </c>
      <c r="I209">
        <f ca="1">RAND()</f>
        <v>0.15642275803255723</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Equip4001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600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194</v>
      </c>
      <c r="W209">
        <v>1</v>
      </c>
      <c r="X209" t="s">
        <v>125</v>
      </c>
      <c r="Z209">
        <v>7800</v>
      </c>
      <c r="AA209" t="str">
        <f ca="1">IF(ISBLANK(AB209),"",
VLOOKUP(AB209,OFFSET(INDIRECT("$A:$B"),0,MATCH(AB$1&amp;"_Verify",INDIRECT("$1:$1"),0)-1),2,0)
)</f>
        <v>fe</v>
      </c>
      <c r="AB209" t="s">
        <v>82</v>
      </c>
      <c r="AC209" t="s">
        <v>511</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ca="1">IF(ROW()=2,AN209,OFFSET(AM209,-1,0)&amp;IF(LEN(AN209)=0,"",","&amp;AN209))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{"dy":21,"sl":7,"tp":"fe","vl":"Equip1302","cn":1,"pt":"GO","pr":7800}</v>
      </c>
    </row>
    <row r="210" spans="1:40">
      <c r="A210">
        <v>21</v>
      </c>
      <c r="B210">
        <v>8</v>
      </c>
      <c r="C210">
        <f>IF(B210&lt;=9,0,
IF(B210=10,1,2))</f>
        <v>0</v>
      </c>
      <c r="D210">
        <f ca="1">RAND()</f>
        <v>0.36891794211104201</v>
      </c>
      <c r="E210">
        <f ca="1">RAND()</f>
        <v>0.70476319236657903</v>
      </c>
      <c r="F210">
        <f ca="1">RAND()</f>
        <v>0.24561674505730879</v>
      </c>
      <c r="G210">
        <f ca="1">RAND()</f>
        <v>0.64388278518856745</v>
      </c>
      <c r="H210">
        <f ca="1">RAND()</f>
        <v>0.99306419061387874</v>
      </c>
      <c r="I210">
        <f ca="1">RAND()</f>
        <v>0.57263669682763574</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0.798488976468262</v>
      </c>
      <c r="E211">
        <f ca="1">RAND()</f>
        <v>0.77328538660404</v>
      </c>
      <c r="F211">
        <f ca="1">RAND()</f>
        <v>0.96843963168896918</v>
      </c>
      <c r="G211">
        <f ca="1">RAND()</f>
        <v>0.52466848251326414</v>
      </c>
      <c r="H211">
        <f ca="1">RAND()</f>
        <v>0.92966464805405213</v>
      </c>
      <c r="I211">
        <f ca="1">RAND()</f>
        <v>0.61358663278071612</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0.17661946209058266</v>
      </c>
      <c r="E212">
        <f ca="1">RAND()</f>
        <v>4.0025939306935654E-2</v>
      </c>
      <c r="F212">
        <f ca="1">RAND()</f>
        <v>0.82470273758417112</v>
      </c>
      <c r="G212">
        <f ca="1">RAND()</f>
        <v>0.80899735394833361</v>
      </c>
      <c r="H212">
        <f ca="1">RAND()</f>
        <v>0.30788932807679403</v>
      </c>
      <c r="I212">
        <f ca="1">RAND()</f>
        <v>0.2093082761037599</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Equip0101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1100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0.90478491949077888</v>
      </c>
      <c r="E213">
        <f ca="1">RAND()</f>
        <v>0.53962865847088215</v>
      </c>
      <c r="F213">
        <f ca="1">RAND()</f>
        <v>0.2793293145994945</v>
      </c>
      <c r="G213">
        <f ca="1">RAND()</f>
        <v>0.42503875359617671</v>
      </c>
      <c r="H213">
        <f ca="1">RAND()</f>
        <v>0.31274188178164231</v>
      </c>
      <c r="I213">
        <f ca="1">RAND()</f>
        <v>0.37902958051041336</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Equip4301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11</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293</v>
      </c>
      <c r="W213">
        <v>1</v>
      </c>
      <c r="X213" t="s">
        <v>125</v>
      </c>
      <c r="Z213">
        <v>5000</v>
      </c>
      <c r="AA213" t="str">
        <f ca="1">IF(ISBLANK(AB213),"",
VLOOKUP(AB213,OFFSET(INDIRECT("$A:$B"),0,MATCH(AB$1&amp;"_Verify",INDIRECT("$1:$1"),0)-1),2,0)
)</f>
        <v>fe</v>
      </c>
      <c r="AB213" t="s">
        <v>82</v>
      </c>
      <c r="AC213" t="s">
        <v>402</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홍연의 해머</v>
      </c>
      <c r="AL213">
        <v>1</v>
      </c>
      <c r="AM213" t="str">
        <f ca="1">IF(ROW()=2,AN213,OFFSET(AM213,-1,0)&amp;IF(LEN(AN213)=0,"",","&amp;AN213))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{"dy":22,"sl":1,"tp":"fe","vl":"Equip4301","cn":1,"pt":"DI","pr":10}</v>
      </c>
    </row>
    <row r="214" spans="1:40">
      <c r="A214">
        <v>22</v>
      </c>
      <c r="B214">
        <v>2</v>
      </c>
      <c r="C214">
        <f>IF(B214&lt;=9,0,
IF(B214=10,1,2))</f>
        <v>0</v>
      </c>
      <c r="D214">
        <f ca="1">RAND()</f>
        <v>0.88994395228035739</v>
      </c>
      <c r="E214">
        <f ca="1">RAND()</f>
        <v>0.25898927477886313</v>
      </c>
      <c r="F214">
        <f ca="1">RAND()</f>
        <v>0.21502797816051733</v>
      </c>
      <c r="G214">
        <f ca="1">RAND()</f>
        <v>0.7235986144028036</v>
      </c>
      <c r="H214">
        <f ca="1">RAND()</f>
        <v>0.42438672933889865</v>
      </c>
      <c r="I214">
        <f ca="1">RAND()</f>
        <v>0.48584771233906576</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25898</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6</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1800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422</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용사의 단검</v>
      </c>
      <c r="AL214">
        <v>1</v>
      </c>
      <c r="AM214" t="str">
        <f ca="1">IF(ROW()=2,AN214,OFFSET(AM214,-1,0)&amp;IF(LEN(AN214)=0,"",","&amp;AN214))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{"dy":22,"sl":2,"tp":"fe","vl":"Equip1001","cn":1,"pt":"GO","pr":800}</v>
      </c>
    </row>
    <row r="215" spans="1:40">
      <c r="A215">
        <v>22</v>
      </c>
      <c r="B215">
        <v>3</v>
      </c>
      <c r="C215">
        <f>IF(B215&lt;=9,0,
IF(B215=10,1,2))</f>
        <v>0</v>
      </c>
      <c r="D215">
        <f ca="1">RAND()</f>
        <v>0.8380380736249875</v>
      </c>
      <c r="E215">
        <f ca="1">RAND()</f>
        <v>0.30446714587899804</v>
      </c>
      <c r="F215">
        <f ca="1">RAND()</f>
        <v>0.97800346276938932</v>
      </c>
      <c r="G215">
        <f ca="1">RAND()</f>
        <v>0.47280229098214177</v>
      </c>
      <c r="H215">
        <f ca="1">RAND()</f>
        <v>0.41924428941076008</v>
      </c>
      <c r="I215">
        <f ca="1">RAND()</f>
        <v>0.77909870114292246</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30446</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6</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1800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449</v>
      </c>
      <c r="AD215">
        <v>1</v>
      </c>
      <c r="AE215" t="s">
        <v>68</v>
      </c>
      <c r="AG215">
        <v>3300</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작은 별 완드</v>
      </c>
      <c r="AL215">
        <v>1</v>
      </c>
      <c r="AM215" t="str">
        <f ca="1">IF(ROW()=2,AN215,OFFSET(AM215,-1,0)&amp;IF(LEN(AN215)=0,"",","&amp;AN215))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{"dy":22,"sl":3,"tp":"fe","vl":"Equip3202","cn":1,"pt":"GO","pr":3300}</v>
      </c>
    </row>
    <row r="216" spans="1:40">
      <c r="A216">
        <v>22</v>
      </c>
      <c r="B216">
        <v>4</v>
      </c>
      <c r="C216">
        <f>IF(B216&lt;=9,0,
IF(B216=10,1,2))</f>
        <v>0</v>
      </c>
      <c r="D216">
        <f ca="1">RAND()</f>
        <v>8.0013683534001512E-3</v>
      </c>
      <c r="E216">
        <f ca="1">RAND()</f>
        <v>0.45746878755444309</v>
      </c>
      <c r="F216">
        <f ca="1">RAND()</f>
        <v>0.80899725779821918</v>
      </c>
      <c r="G216">
        <f ca="1">RAND()</f>
        <v>0.59232190856633515</v>
      </c>
      <c r="H216">
        <f ca="1">RAND()</f>
        <v>0.20826741783744207</v>
      </c>
      <c r="I216">
        <f ca="1">RAND()</f>
        <v>0.50115364153540887</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45746</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8</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2400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0.2162553763853643</v>
      </c>
      <c r="E217">
        <f ca="1">RAND()</f>
        <v>0.16225429179666373</v>
      </c>
      <c r="F217">
        <f ca="1">RAND()</f>
        <v>0.55496278126844256</v>
      </c>
      <c r="G217">
        <f ca="1">RAND()</f>
        <v>0.11399557344370392</v>
      </c>
      <c r="H217">
        <f ca="1">RAND()</f>
        <v>0.55313080672498283</v>
      </c>
      <c r="I217">
        <f ca="1">RAND()</f>
        <v>0.61615558943811277</v>
      </c>
      <c r="M217" t="str">
        <f ca="1">IF(LEN(J217)&lt;&gt;0,J217,VLOOKUP(D217+$B217,$BJ:$BK,MATCH($BK$1,$BJ$1:$BK$1,0),1))</f>
        <v>지정 장비</v>
      </c>
      <c r="N217" t="str">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Equip1102</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1300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188</v>
      </c>
      <c r="W217">
        <v>1</v>
      </c>
      <c r="X217" t="s">
        <v>129</v>
      </c>
      <c r="Z217">
        <v>11</v>
      </c>
      <c r="AA217" t="str">
        <f ca="1">IF(ISBLANK(AB217),"",
VLOOKUP(AB217,OFFSET(INDIRECT("$A:$B"),0,MATCH(AB$1&amp;"_Verify",INDIRECT("$1:$1"),0)-1),2,0)
)</f>
        <v>fe</v>
      </c>
      <c r="AB217" t="s">
        <v>82</v>
      </c>
      <c r="AC217" t="s">
        <v>517</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루비 장식 아밍 소드</v>
      </c>
      <c r="AL217">
        <v>1</v>
      </c>
      <c r="AM217" t="str">
        <f ca="1">IF(ROW()=2,AN217,OFFSET(AM217,-1,0)&amp;IF(LEN(AN217)=0,"",","&amp;AN217))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{"dy":22,"sl":5,"tp":"fe","vl":"Equip5001","cn":1,"pt":"GO","pr":900}</v>
      </c>
    </row>
    <row r="218" spans="1:40">
      <c r="A218">
        <v>22</v>
      </c>
      <c r="B218">
        <v>6</v>
      </c>
      <c r="C218">
        <f>IF(B218&lt;=9,0,
IF(B218=10,1,2))</f>
        <v>0</v>
      </c>
      <c r="D218">
        <f ca="1">RAND()</f>
        <v>0.89129367029015705</v>
      </c>
      <c r="E218">
        <f ca="1">RAND()</f>
        <v>0.91660087052925576</v>
      </c>
      <c r="F218">
        <f ca="1">RAND()</f>
        <v>0.40951703595516642</v>
      </c>
      <c r="G218">
        <f ca="1">RAND()</f>
        <v>0.99308383750250384</v>
      </c>
      <c r="H218">
        <f ca="1">RAND()</f>
        <v>0.16706503290688302</v>
      </c>
      <c r="I218">
        <f ca="1">RAND()</f>
        <v>0.459426485152577</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Equip7302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22500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0.72357766161900738</v>
      </c>
      <c r="E219">
        <f ca="1">RAND()</f>
        <v>0.58525488490342747</v>
      </c>
      <c r="F219">
        <f ca="1">RAND()</f>
        <v>0.74162720650112202</v>
      </c>
      <c r="G219">
        <f ca="1">RAND()</f>
        <v>0.91059467474648914</v>
      </c>
      <c r="H219">
        <f ca="1">RAND()</f>
        <v>0.89993457889883754</v>
      </c>
      <c r="I219">
        <f ca="1">RAND()</f>
        <v>3.8578294248470257E-3</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Equip6302</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22000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245</v>
      </c>
      <c r="W219">
        <v>1</v>
      </c>
      <c r="X219" t="s">
        <v>125</v>
      </c>
      <c r="Z219">
        <v>800</v>
      </c>
      <c r="AA219" t="str">
        <f ca="1">IF(ISBLANK(AB219),"",
VLOOKUP(AB219,OFFSET(INDIRECT("$A:$B"),0,MATCH(AB$1&amp;"_Verify",INDIRECT("$1:$1"),0)-1),2,0)
)</f>
        <v>fe</v>
      </c>
      <c r="AB219" t="s">
        <v>82</v>
      </c>
      <c r="AC219" t="s">
        <v>433</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0.77564463225596736</v>
      </c>
      <c r="E220">
        <f ca="1">RAND()</f>
        <v>0.2097591993208161</v>
      </c>
      <c r="F220">
        <f ca="1">RAND()</f>
        <v>0.56737749779328261</v>
      </c>
      <c r="G220">
        <f ca="1">RAND()</f>
        <v>0.36549162606018426</v>
      </c>
      <c r="H220">
        <f ca="1">RAND()</f>
        <v>2.2613295222011609E-2</v>
      </c>
      <c r="I220">
        <f ca="1">RAND()</f>
        <v>5.9555737112200857E-2</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fl2</v>
      </c>
      <c r="AB220" t="s">
        <v>88</v>
      </c>
      <c r="AC220" t="s">
        <v>516</v>
      </c>
      <c r="AD220">
        <v>1</v>
      </c>
      <c r="AE220" t="s">
        <v>129</v>
      </c>
      <c r="AF220">
        <v>70</v>
      </c>
      <c r="AG220">
        <v>39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클라크</v>
      </c>
      <c r="AL220">
        <v>1</v>
      </c>
      <c r="AM220" t="str">
        <f ca="1">IF(ROW()=2,AN220,OFFSET(AM220,-1,0)&amp;IF(LEN(AN220)=0,"",","&amp;AN220))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{"dy":22,"sl":8,"tp":"fl2","vl":"Actor2011","cn":1,"pt":"DI","pp":70,"pr":39}</v>
      </c>
    </row>
    <row r="221" spans="1:40">
      <c r="A221">
        <v>22</v>
      </c>
      <c r="B221">
        <v>9</v>
      </c>
      <c r="C221">
        <f>IF(B221&lt;=9,0,
IF(B221=10,1,2))</f>
        <v>0</v>
      </c>
      <c r="D221">
        <f ca="1">RAND()</f>
        <v>0.17894691618789871</v>
      </c>
      <c r="E221">
        <f ca="1">RAND()</f>
        <v>0.12636711521562261</v>
      </c>
      <c r="F221">
        <f ca="1">RAND()</f>
        <v>0.56075260375749103</v>
      </c>
      <c r="G221">
        <f ca="1">RAND()</f>
        <v>0.12931516087165063</v>
      </c>
      <c r="H221">
        <f ca="1">RAND()</f>
        <v>0.40159758813590796</v>
      </c>
      <c r="I221">
        <f ca="1">RAND()</f>
        <v>0.98676009100166551</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fl3</v>
      </c>
      <c r="AB221" t="s">
        <v>89</v>
      </c>
      <c r="AC221" t="s">
        <v>516</v>
      </c>
      <c r="AD221">
        <v>1</v>
      </c>
      <c r="AE221" t="s">
        <v>129</v>
      </c>
      <c r="AF221">
        <v>70</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클라크</v>
      </c>
      <c r="AL221">
        <v>1</v>
      </c>
      <c r="AM221" t="str">
        <f ca="1">IF(ROW()=2,AN221,OFFSET(AM221,-1,0)&amp;IF(LEN(AN221)=0,"",","&amp;AN221))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{"dy":22,"sl":9,"tp":"fl3","vl":"Actor2011","cn":1,"pt":"DI","pp":70,"pr":39}</v>
      </c>
    </row>
    <row r="222" spans="1:40">
      <c r="A222">
        <v>23</v>
      </c>
      <c r="B222">
        <v>0</v>
      </c>
      <c r="C222">
        <f>IF(B222&lt;=9,0,
IF(B222=10,1,2))</f>
        <v>0</v>
      </c>
      <c r="D222">
        <f ca="1">RAND()</f>
        <v>0.7235839771146938</v>
      </c>
      <c r="E222">
        <f ca="1">RAND()</f>
        <v>0.12506218203348363</v>
      </c>
      <c r="F222">
        <f ca="1">RAND()</f>
        <v>0.97094364679776513</v>
      </c>
      <c r="G222">
        <f ca="1">RAND()</f>
        <v>0.8302260249294815</v>
      </c>
      <c r="H222">
        <f ca="1">RAND()</f>
        <v>0.75717858757503109</v>
      </c>
      <c r="I222">
        <f ca="1">RAND()</f>
        <v>0.30442247493705354</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Equip1001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700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0.98925886923929807</v>
      </c>
      <c r="E223">
        <f ca="1">RAND()</f>
        <v>0.97063032117762948</v>
      </c>
      <c r="F223">
        <f ca="1">RAND()</f>
        <v>0.74045049680953123</v>
      </c>
      <c r="G223">
        <f ca="1">RAND()</f>
        <v>0.1057389706916535</v>
      </c>
      <c r="H223">
        <f ca="1">RAND()</f>
        <v>2.4363076532487038E-2</v>
      </c>
      <c r="I223">
        <f ca="1">RAND()</f>
        <v>0.9590461076855229</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Equip8301</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99</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242</v>
      </c>
      <c r="W223">
        <v>1</v>
      </c>
      <c r="X223" t="s">
        <v>125</v>
      </c>
      <c r="Z223">
        <v>7000</v>
      </c>
      <c r="AA223" t="str">
        <f ca="1">IF(ISBLANK(AB223),"",
VLOOKUP(AB223,OFFSET(INDIRECT("$A:$B"),0,MATCH(AB$1&amp;"_Verify",INDIRECT("$1:$1"),0)-1),2,0)
)</f>
        <v>fe</v>
      </c>
      <c r="AB223" t="s">
        <v>82</v>
      </c>
      <c r="AC223" t="s">
        <v>519</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0.74140226741043214</v>
      </c>
      <c r="E224">
        <f ca="1">RAND()</f>
        <v>0.79212460118762118</v>
      </c>
      <c r="F224">
        <f ca="1">RAND()</f>
        <v>1.3181500139761049E-2</v>
      </c>
      <c r="G224">
        <f ca="1">RAND()</f>
        <v>0.99186913569183466</v>
      </c>
      <c r="H224">
        <f ca="1">RAND()</f>
        <v>0.55781375766107588</v>
      </c>
      <c r="I224">
        <f ca="1">RAND()</f>
        <v>0.21244225741832834</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79212</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3600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382</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0.21950931563368858</v>
      </c>
      <c r="E225">
        <f ca="1">RAND()</f>
        <v>0.55628675266616567</v>
      </c>
      <c r="F225">
        <f ca="1">RAND()</f>
        <v>0.63208972372606576</v>
      </c>
      <c r="G225">
        <f ca="1">RAND()</f>
        <v>0.41321207138066229</v>
      </c>
      <c r="H225">
        <f ca="1">RAND()</f>
        <v>0.5239544083921277</v>
      </c>
      <c r="I225">
        <f ca="1">RAND()</f>
        <v>0.99702247495517704</v>
      </c>
      <c r="M225" t="str">
        <f ca="1">IF(LEN(J225)&lt;&gt;0,J225,VLOOKUP(D225+$B225,$BJ:$BK,MATCH($BK$1,$BJ$1:$BK$1,0),1))</f>
        <v>안 지정 캐릭터 PP 영웅등급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55628</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9</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2700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518</v>
      </c>
      <c r="AD225">
        <v>1</v>
      </c>
      <c r="AE225" t="s">
        <v>129</v>
      </c>
      <c r="AF225">
        <v>193</v>
      </c>
      <c r="AG225">
        <v>79</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전설</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유물 약탈자</v>
      </c>
      <c r="AL225">
        <v>1</v>
      </c>
      <c r="AM225" t="str">
        <f ca="1">IF(ROW()=2,AN225,OFFSET(AM225,-1,0)&amp;IF(LEN(AN225)=0,"",","&amp;AN225))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{"dy":23,"sl":3,"tp":"fe","vl":"Equip0402","cn":1,"pt":"DI","pp":193,"pr":79}</v>
      </c>
    </row>
    <row r="226" spans="1:40">
      <c r="A226">
        <v>23</v>
      </c>
      <c r="B226">
        <v>4</v>
      </c>
      <c r="C226">
        <f>IF(B226&lt;=9,0,
IF(B226=10,1,2))</f>
        <v>0</v>
      </c>
      <c r="D226">
        <f ca="1">RAND()</f>
        <v>0.94707204625078822</v>
      </c>
      <c r="E226">
        <f ca="1">RAND()</f>
        <v>0.18065042203094517</v>
      </c>
      <c r="F226">
        <f ca="1">RAND()</f>
        <v>0.7830199322818745</v>
      </c>
      <c r="G226">
        <f ca="1">RAND()</f>
        <v>0.72006742460905548</v>
      </c>
      <c r="H226">
        <f ca="1">RAND()</f>
        <v>0.37926938346939831</v>
      </c>
      <c r="I226">
        <f ca="1">RAND()</f>
        <v>5.6170518791735069E-2</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18065</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449</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ca="1">IF(ROW()=2,AN226,OFFSET(AM226,-1,0)&amp;IF(LEN(AN226)=0,"",","&amp;AN226))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{"dy":23,"sl":4,"tp":"fe","vl":"Equip3202","cn":1,"pt":"GO","pr":3500}</v>
      </c>
    </row>
    <row r="227" spans="1:40">
      <c r="A227">
        <v>23</v>
      </c>
      <c r="B227">
        <v>5</v>
      </c>
      <c r="C227">
        <f>IF(B227&lt;=9,0,
IF(B227=10,1,2))</f>
        <v>0</v>
      </c>
      <c r="D227">
        <f ca="1">RAND()</f>
        <v>0.28386433775965192</v>
      </c>
      <c r="E227">
        <f ca="1">RAND()</f>
        <v>0.15201507756235466</v>
      </c>
      <c r="F227">
        <f ca="1">RAND()</f>
        <v>0.99448887538092112</v>
      </c>
      <c r="G227">
        <f ca="1">RAND()</f>
        <v>0.93106488399277099</v>
      </c>
      <c r="H227">
        <f ca="1">RAND()</f>
        <v>0.17425516016406306</v>
      </c>
      <c r="I227">
        <f ca="1">RAND()</f>
        <v>0.792853385617593</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Equip1101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1400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377</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0.39777697042294891</v>
      </c>
      <c r="E228">
        <f ca="1">RAND()</f>
        <v>0.51172609838916427</v>
      </c>
      <c r="F228">
        <f ca="1">RAND()</f>
        <v>0.63998263543145006</v>
      </c>
      <c r="G228">
        <f ca="1">RAND()</f>
        <v>9.6590834697826367E-2</v>
      </c>
      <c r="H228">
        <f ca="1">RAND()</f>
        <v>0.18970896921612368</v>
      </c>
      <c r="I228">
        <f ca="1">RAND()</f>
        <v>7.2752446575934604E-2</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Equip6002</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1700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0.20259823734383242</v>
      </c>
      <c r="E229">
        <f ca="1">RAND()</f>
        <v>0.39381125558324714</v>
      </c>
      <c r="F229">
        <f ca="1">RAND()</f>
        <v>0.16345235897509847</v>
      </c>
      <c r="G229">
        <f ca="1">RAND()</f>
        <v>0.5880706328645402</v>
      </c>
      <c r="H229">
        <f ca="1">RAND()</f>
        <v>0.12491976978952257</v>
      </c>
      <c r="I229">
        <f ca="1">RAND()</f>
        <v>0.19196550819897384</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Equip4202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2700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198</v>
      </c>
      <c r="W229">
        <v>1</v>
      </c>
      <c r="X229" t="s">
        <v>125</v>
      </c>
      <c r="Z229">
        <v>74200</v>
      </c>
      <c r="AA229" t="str">
        <f ca="1">IF(ISBLANK(AB229),"",
VLOOKUP(AB229,OFFSET(INDIRECT("$A:$B"),0,MATCH(AB$1&amp;"_Verify",INDIRECT("$1:$1"),0)-1),2,0)
)</f>
        <v>fe</v>
      </c>
      <c r="AB229" t="s">
        <v>82</v>
      </c>
      <c r="AC229" t="s">
        <v>435</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ca="1">IF(ROW()=2,AN229,OFFSET(AM229,-1,0)&amp;IF(LEN(AN229)=0,"",","&amp;AN229))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{"dy":23,"sl":7,"tp":"fe","vl":"Equip8301","cn":1,"pt":"GO","pr":74200}</v>
      </c>
    </row>
    <row r="230" spans="1:40">
      <c r="A230">
        <v>23</v>
      </c>
      <c r="B230">
        <v>8</v>
      </c>
      <c r="C230">
        <f>IF(B230&lt;=9,0,
IF(B230=10,1,2))</f>
        <v>0</v>
      </c>
      <c r="D230">
        <f ca="1">RAND()</f>
        <v>0.80688994944288195</v>
      </c>
      <c r="E230">
        <f ca="1">RAND()</f>
        <v>0.44294722235909934</v>
      </c>
      <c r="F230">
        <f ca="1">RAND()</f>
        <v>0.6779695324200844</v>
      </c>
      <c r="G230">
        <f ca="1">RAND()</f>
        <v>0.48038481311798653</v>
      </c>
      <c r="H230">
        <f ca="1">RAND()</f>
        <v>0.89214739909297103</v>
      </c>
      <c r="I230">
        <f ca="1">RAND()</f>
        <v>0.73360330354536951</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0.38053993934331276</v>
      </c>
      <c r="E231">
        <f ca="1">RAND()</f>
        <v>0.48560329332620533</v>
      </c>
      <c r="F231">
        <f ca="1">RAND()</f>
        <v>0.91913353439411238</v>
      </c>
      <c r="G231">
        <f ca="1">RAND()</f>
        <v>0.30547567611253301</v>
      </c>
      <c r="H231">
        <f ca="1">RAND()</f>
        <v>9.408610360276648E-2</v>
      </c>
      <c r="I231">
        <f ca="1">RAND()</f>
        <v>0.73382114176749169</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0.57200822957489517</v>
      </c>
      <c r="E232">
        <f ca="1">RAND()</f>
        <v>0.63174928696051358</v>
      </c>
      <c r="F232">
        <f ca="1">RAND()</f>
        <v>0.18775909372494404</v>
      </c>
      <c r="G232">
        <f ca="1">RAND()</f>
        <v>0.18263735080009735</v>
      </c>
      <c r="H232">
        <f ca="1">RAND()</f>
        <v>8.3612045634476884E-3</v>
      </c>
      <c r="I232">
        <f ca="1">RAND()</f>
        <v>0.75274392396970735</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Equip5202</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5</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377</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0.79413893277222591</v>
      </c>
      <c r="E233">
        <f ca="1">RAND()</f>
        <v>0.12226357346428163</v>
      </c>
      <c r="F233">
        <f ca="1">RAND()</f>
        <v>0.20789353127187649</v>
      </c>
      <c r="G233">
        <f ca="1">RAND()</f>
        <v>0.93442986543263107</v>
      </c>
      <c r="H233">
        <f ca="1">RAND()</f>
        <v>0.17357094635940984</v>
      </c>
      <c r="I233">
        <f ca="1">RAND()</f>
        <v>0.53525245306656299</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Equip1001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800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247</v>
      </c>
      <c r="W233">
        <v>1</v>
      </c>
      <c r="X233" t="s">
        <v>125</v>
      </c>
      <c r="Z233">
        <v>1000</v>
      </c>
      <c r="AA233" t="str">
        <f ca="1">IF(ISBLANK(AB233),"",
VLOOKUP(AB233,OFFSET(INDIRECT("$A:$B"),0,MATCH(AB$1&amp;"_Verify",INDIRECT("$1:$1"),0)-1),2,0)
)</f>
        <v>fe</v>
      </c>
      <c r="AB233" t="s">
        <v>82</v>
      </c>
      <c r="AC233" t="s">
        <v>376</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0.79266899229034848</v>
      </c>
      <c r="E234">
        <f ca="1">RAND()</f>
        <v>0.20126983563506806</v>
      </c>
      <c r="F234">
        <f ca="1">RAND()</f>
        <v>0.90689922289434688</v>
      </c>
      <c r="G234">
        <f ca="1">RAND()</f>
        <v>0.53445771310573043</v>
      </c>
      <c r="H234">
        <f ca="1">RAND()</f>
        <v>0.69141173185459914</v>
      </c>
      <c r="I234">
        <f ca="1">RAND()</f>
        <v>0.21242975066087144</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20126</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5</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1500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0.6466856861957746</v>
      </c>
      <c r="E235">
        <f ca="1">RAND()</f>
        <v>0.53612511608280133</v>
      </c>
      <c r="F235">
        <f ca="1">RAND()</f>
        <v>0.70796818294513497</v>
      </c>
      <c r="G235">
        <f ca="1">RAND()</f>
        <v>0.5982230474780158</v>
      </c>
      <c r="H235">
        <f ca="1">RAND()</f>
        <v>0.80951634027874264</v>
      </c>
      <c r="I235">
        <f ca="1">RAND()</f>
        <v>0.74821351245066481</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53612</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2700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356</v>
      </c>
      <c r="AD235">
        <v>1</v>
      </c>
      <c r="AE235" t="s">
        <v>125</v>
      </c>
      <c r="AG235">
        <v>7100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울려퍼지는 여명</v>
      </c>
      <c r="AL235">
        <v>1</v>
      </c>
      <c r="AM235" t="str">
        <f ca="1">IF(ROW()=2,AN235,OFFSET(AM235,-1,0)&amp;IF(LEN(AN235)=0,"",","&amp;AN235))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{"dy":24,"sl":3,"tp":"fe","vl":"Equip2302","cn":1,"pt":"GO","pr":7100}</v>
      </c>
    </row>
    <row r="236" spans="1:40">
      <c r="A236">
        <v>24</v>
      </c>
      <c r="B236">
        <v>4</v>
      </c>
      <c r="C236">
        <f>IF(B236&lt;=9,0,
IF(B236=10,1,2))</f>
        <v>0</v>
      </c>
      <c r="D236">
        <f ca="1">RAND()</f>
        <v>0.23806824774682067</v>
      </c>
      <c r="E236">
        <f ca="1">RAND()</f>
        <v>0.88153881769679265</v>
      </c>
      <c r="F236">
        <f ca="1">RAND()</f>
        <v>0.34958933470944809</v>
      </c>
      <c r="G236">
        <f ca="1">RAND()</f>
        <v>0.10423757929464583</v>
      </c>
      <c r="H236">
        <f ca="1">RAND()</f>
        <v>0.56733900779586821</v>
      </c>
      <c r="I236">
        <f ca="1">RAND()</f>
        <v>0.91137252679312386</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88153</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408</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0.86050138959587119</v>
      </c>
      <c r="E237">
        <f ca="1">RAND()</f>
        <v>0.43934514315138218</v>
      </c>
      <c r="F237">
        <f ca="1">RAND()</f>
        <v>0.37907496812256403</v>
      </c>
      <c r="G237">
        <f ca="1">RAND()</f>
        <v>0.41993063779528972</v>
      </c>
      <c r="H237">
        <f ca="1">RAND()</f>
        <v>0.31270276908993344</v>
      </c>
      <c r="I237">
        <f ca="1">RAND()</f>
        <v>0.65005775872778526</v>
      </c>
      <c r="M237" t="str">
        <f ca="1">IF(LEN(J237)&lt;&gt;0,J237,VLOOKUP(D237+$B237,$BJ:$BK,MATCH($BK$1,$BJ$1:$BK$1,0),1))</f>
        <v>안 지정 캐릭터 PP 일반등급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43934</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8</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2400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411</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강철 마울</v>
      </c>
      <c r="AL237">
        <v>1</v>
      </c>
      <c r="AM237" t="str">
        <f ca="1">IF(ROW()=2,AN237,OFFSET(AM237,-1,0)&amp;IF(LEN(AN237)=0,"",","&amp;AN237))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{"dy":24,"sl":5,"tp":"fe","vl":"Equip4102","cn":1,"pt":"GO","pr":1100}</v>
      </c>
    </row>
    <row r="238" spans="1:40">
      <c r="A238">
        <v>24</v>
      </c>
      <c r="B238">
        <v>6</v>
      </c>
      <c r="C238">
        <f>IF(B238&lt;=9,0,
IF(B238=10,1,2))</f>
        <v>0</v>
      </c>
      <c r="D238">
        <f ca="1">RAND()</f>
        <v>7.698935829415432E-2</v>
      </c>
      <c r="E238">
        <f ca="1">RAND()</f>
        <v>0.55846525316434703</v>
      </c>
      <c r="F238">
        <f ca="1">RAND()</f>
        <v>0.22460471478650634</v>
      </c>
      <c r="G238">
        <f ca="1">RAND()</f>
        <v>0.19734866190851852</v>
      </c>
      <c r="H238">
        <f ca="1">RAND()</f>
        <v>0.21880877779309771</v>
      </c>
      <c r="I238">
        <f ca="1">RAND()</f>
        <v>0.94848015228363747</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Equip6102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3900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0.61206583708495588</v>
      </c>
      <c r="E239">
        <f ca="1">RAND()</f>
        <v>0.77473626621497071</v>
      </c>
      <c r="F239">
        <f ca="1">RAND()</f>
        <v>0.99375953871085232</v>
      </c>
      <c r="G239">
        <f ca="1">RAND()</f>
        <v>0.71670669484260618</v>
      </c>
      <c r="H239">
        <f ca="1">RAND()</f>
        <v>0.26579704092039724</v>
      </c>
      <c r="I239">
        <f ca="1">RAND()</f>
        <v>0.33734386879042144</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Equip8101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7800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250</v>
      </c>
      <c r="W239">
        <v>1</v>
      </c>
      <c r="X239" t="s">
        <v>125</v>
      </c>
      <c r="Z239">
        <v>700</v>
      </c>
      <c r="AA239" t="str">
        <f ca="1">IF(ISBLANK(AB239),"",
VLOOKUP(AB239,OFFSET(INDIRECT("$A:$B"),0,MATCH(AB$1&amp;"_Verify",INDIRECT("$1:$1"),0)-1),2,0)
)</f>
        <v>fe</v>
      </c>
      <c r="AB239" t="s">
        <v>82</v>
      </c>
      <c r="AC239" t="s">
        <v>380</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0.39490869588319821</v>
      </c>
      <c r="E240">
        <f ca="1">RAND()</f>
        <v>0.13317561135564915</v>
      </c>
      <c r="F240">
        <f ca="1">RAND()</f>
        <v>0.41867114857050147</v>
      </c>
      <c r="G240">
        <f ca="1">RAND()</f>
        <v>0.32544792658572108</v>
      </c>
      <c r="H240">
        <f ca="1">RAND()</f>
        <v>0.80668279519535202</v>
      </c>
      <c r="I240">
        <f ca="1">RAND()</f>
        <v>0.43284310108905022</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fl1</v>
      </c>
      <c r="AB240" t="s">
        <v>504</v>
      </c>
      <c r="AC240" t="s">
        <v>501</v>
      </c>
      <c r="AD240">
        <v>1</v>
      </c>
      <c r="AE240" t="s">
        <v>129</v>
      </c>
      <c r="AF240">
        <v>55</v>
      </c>
      <c r="AG240">
        <v>37</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러센트</v>
      </c>
      <c r="AL240">
        <v>1</v>
      </c>
      <c r="AM240" t="str">
        <f ca="1">IF(ROW()=2,AN240,OFFSET(AM240,-1,0)&amp;IF(LEN(AN240)=0,"",","&amp;AN240))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{"dy":24,"sl":8,"tp":"fl1","vl":"Actor0024","cn":1,"pt":"DI","pp":55,"pr":37}</v>
      </c>
    </row>
    <row r="241" spans="1:40">
      <c r="A241">
        <v>24</v>
      </c>
      <c r="B241">
        <v>9</v>
      </c>
      <c r="C241">
        <f>IF(B241&lt;=9,0,
IF(B241=10,1,2))</f>
        <v>0</v>
      </c>
      <c r="D241">
        <f ca="1">RAND()</f>
        <v>0.69853516865181009</v>
      </c>
      <c r="E241">
        <f ca="1">RAND()</f>
        <v>5.8399738015278646E-2</v>
      </c>
      <c r="F241">
        <f ca="1">RAND()</f>
        <v>0.41587518946077717</v>
      </c>
      <c r="G241">
        <f ca="1">RAND()</f>
        <v>0.68275989177021523</v>
      </c>
      <c r="H241">
        <f ca="1">RAND()</f>
        <v>0.43612678613974643</v>
      </c>
      <c r="I241">
        <f ca="1">RAND()</f>
        <v>0.24359861026960505</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fl1</v>
      </c>
      <c r="AB241" t="s">
        <v>504</v>
      </c>
      <c r="AC241" t="s">
        <v>494</v>
      </c>
      <c r="AD241">
        <v>1</v>
      </c>
      <c r="AE241" t="s">
        <v>129</v>
      </c>
      <c r="AF241">
        <v>55</v>
      </c>
      <c r="AG241">
        <v>37</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딘즈</v>
      </c>
      <c r="AL241">
        <v>1</v>
      </c>
      <c r="AM241" t="str">
        <f ca="1">IF(ROW()=2,AN241,OFFSET(AM241,-1,0)&amp;IF(LEN(AN241)=0,"",","&amp;AN241))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{"dy":24,"sl":9,"tp":"fl1","vl":"Actor3022","cn":1,"pt":"DI","pp":55,"pr":37}</v>
      </c>
    </row>
    <row r="242" spans="1:40">
      <c r="A242">
        <v>25</v>
      </c>
      <c r="B242">
        <v>0</v>
      </c>
      <c r="C242">
        <f>IF(B242&lt;=9,0,
IF(B242=10,1,2))</f>
        <v>0</v>
      </c>
      <c r="D242">
        <f ca="1">RAND()</f>
        <v>0.75400398577751815</v>
      </c>
      <c r="E242">
        <f ca="1">RAND()</f>
        <v>0.29774762419176715</v>
      </c>
      <c r="F242">
        <f ca="1">RAND()</f>
        <v>0.92326553636518571</v>
      </c>
      <c r="G242">
        <f ca="1">RAND()</f>
        <v>0.29566165054100413</v>
      </c>
      <c r="H242">
        <f ca="1">RAND()</f>
        <v>0.8901096475687027</v>
      </c>
      <c r="I242">
        <f ca="1">RAND()</f>
        <v>0.13918128717109957</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Equip2202</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4</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422</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용사의 단검</v>
      </c>
      <c r="AL242">
        <v>1</v>
      </c>
      <c r="AM242" t="str">
        <f ca="1">IF(ROW()=2,AN242,OFFSET(AM242,-1,0)&amp;IF(LEN(AN242)=0,"",","&amp;AN242))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{"dy":25,"sl":0,"tp":"fe","vl":"Equip1001","cn":1,"pt":"GO","pr":800}</v>
      </c>
    </row>
    <row r="243" spans="1:40">
      <c r="A243">
        <v>25</v>
      </c>
      <c r="B243">
        <v>1</v>
      </c>
      <c r="C243">
        <f>IF(B243&lt;=9,0,
IF(B243=10,1,2))</f>
        <v>0</v>
      </c>
      <c r="D243">
        <f ca="1">RAND()</f>
        <v>0.50927600041764132</v>
      </c>
      <c r="E243">
        <f ca="1">RAND()</f>
        <v>0.80770708798603752</v>
      </c>
      <c r="F243">
        <f ca="1">RAND()</f>
        <v>0.10814169126349193</v>
      </c>
      <c r="G243">
        <f ca="1">RAND()</f>
        <v>0.2057333600803678</v>
      </c>
      <c r="H243">
        <f ca="1">RAND()</f>
        <v>1.9067306560914044E-2</v>
      </c>
      <c r="I243">
        <f ca="1">RAND()</f>
        <v>0.84332954012203798</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Equip7101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3800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292</v>
      </c>
      <c r="W243">
        <v>1</v>
      </c>
      <c r="X243" t="s">
        <v>125</v>
      </c>
      <c r="Z243">
        <v>1500</v>
      </c>
      <c r="AA243" t="str">
        <f ca="1">IF(ISBLANK(AB243),"",
VLOOKUP(AB243,OFFSET(INDIRECT("$A:$B"),0,MATCH(AB$1&amp;"_Verify",INDIRECT("$1:$1"),0)-1),2,0)
)</f>
        <v>fe</v>
      </c>
      <c r="AB243" t="s">
        <v>82</v>
      </c>
      <c r="AC243" t="s">
        <v>492</v>
      </c>
      <c r="AD243">
        <v>1</v>
      </c>
      <c r="AE243" t="s">
        <v>98</v>
      </c>
      <c r="AF243">
        <v>189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전설</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단단한 칼날 메이스</v>
      </c>
      <c r="AL243">
        <v>1</v>
      </c>
      <c r="AM243" t="str">
        <f ca="1">IF(ROW()=2,AN243,OFFSET(AM243,-1,0)&amp;IF(LEN(AN243)=0,"",","&amp;AN243))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{"dy":25,"sl":1,"tp":"fe","vl":"Equip4401","cn":1,"pt":"DI","pp":189,"pr":119}</v>
      </c>
    </row>
    <row r="244" spans="1:40">
      <c r="A244">
        <v>25</v>
      </c>
      <c r="B244">
        <v>2</v>
      </c>
      <c r="C244">
        <f>IF(B244&lt;=9,0,
IF(B244=10,1,2))</f>
        <v>0</v>
      </c>
      <c r="D244">
        <f ca="1">RAND()</f>
        <v>0.89808341546046089</v>
      </c>
      <c r="E244">
        <f ca="1">RAND()</f>
        <v>0.15731420052358913</v>
      </c>
      <c r="F244">
        <f ca="1">RAND()</f>
        <v>2.2675968722920214E-2</v>
      </c>
      <c r="G244">
        <f ca="1">RAND()</f>
        <v>0.87309895776585056</v>
      </c>
      <c r="H244">
        <f ca="1">RAND()</f>
        <v>8.4700212040263123E-2</v>
      </c>
      <c r="I244">
        <f ca="1">RAND()</f>
        <v>0.51975574342310205</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15731</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427</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주홍 스킨</v>
      </c>
      <c r="AL244">
        <v>1</v>
      </c>
      <c r="AM244" t="str">
        <f ca="1">IF(ROW()=2,AN244,OFFSET(AM244,-1,0)&amp;IF(LEN(AN244)=0,"",","&amp;AN244))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{"dy":25,"sl":2,"tp":"fe","vl":"Equip5102","cn":1,"pt":"GO","pr":1200}</v>
      </c>
    </row>
    <row r="245" spans="1:40">
      <c r="A245">
        <v>25</v>
      </c>
      <c r="B245">
        <v>3</v>
      </c>
      <c r="C245">
        <f>IF(B245&lt;=9,0,
IF(B245=10,1,2))</f>
        <v>0</v>
      </c>
      <c r="D245">
        <f ca="1">RAND()</f>
        <v>0.14528270206391425</v>
      </c>
      <c r="E245">
        <f ca="1">RAND()</f>
        <v>0.93846281383407359</v>
      </c>
      <c r="F245">
        <f ca="1">RAND()</f>
        <v>0.85336651226056448</v>
      </c>
      <c r="G245">
        <f ca="1">RAND()</f>
        <v>0.66656028044368254</v>
      </c>
      <c r="H245">
        <f ca="1">RAND()</f>
        <v>0.97208786123208302</v>
      </c>
      <c r="I245">
        <f ca="1">RAND()</f>
        <v>0.32941799855557274</v>
      </c>
      <c r="M245" t="str">
        <f ca="1">IF(LEN(J245)&lt;&gt;0,J245,VLOOKUP(D245+$B245,$BJ:$BK,MATCH($BK$1,$BJ$1:$BK$1,0),1))</f>
        <v>안 지정 캐릭터 PP 영웅등급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93846</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14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4200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0.38369826804275864</v>
      </c>
      <c r="E246">
        <f ca="1">RAND()</f>
        <v>0.82261584136516286</v>
      </c>
      <c r="F246">
        <f ca="1">RAND()</f>
        <v>0.42841108049509247</v>
      </c>
      <c r="G246">
        <f ca="1">RAND()</f>
        <v>0.62798100807880997</v>
      </c>
      <c r="H246">
        <f ca="1">RAND()</f>
        <v>0.70141492765077817</v>
      </c>
      <c r="I246">
        <f ca="1">RAND()</f>
        <v>0.33623106417729387</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82261</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12</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3600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0.96691734880179536</v>
      </c>
      <c r="E247">
        <f ca="1">RAND()</f>
        <v>0.70078603776453896</v>
      </c>
      <c r="F247">
        <f ca="1">RAND()</f>
        <v>0.56801881893748907</v>
      </c>
      <c r="G247">
        <f ca="1">RAND()</f>
        <v>0.47030143924113366</v>
      </c>
      <c r="H247">
        <f ca="1">RAND()</f>
        <v>0.33733080884673339</v>
      </c>
      <c r="I247">
        <f ca="1">RAND()</f>
        <v>0.84490828995245104</v>
      </c>
      <c r="M247" t="str">
        <f ca="1">IF(LEN(J247)&lt;&gt;0,J247,VLOOKUP(D247+$B247,$BJ:$BK,MATCH($BK$1,$BJ$1:$BK$1,0),1))</f>
        <v>안 지정 캐릭터 PP 일반등급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70078</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3300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375</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4.9651362363130502E-2</v>
      </c>
      <c r="E248">
        <f ca="1">RAND()</f>
        <v>0.47499606287968799</v>
      </c>
      <c r="F248">
        <f ca="1">RAND()</f>
        <v>0.52025762279766552</v>
      </c>
      <c r="G248">
        <f ca="1">RAND()</f>
        <v>0.83897107230380696</v>
      </c>
      <c r="H248">
        <f ca="1">RAND()</f>
        <v>0.77110303164208971</v>
      </c>
      <c r="I248">
        <f ca="1">RAND()</f>
        <v>0.6588547546902026</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Equip6001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2100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0.52789022861249002</v>
      </c>
      <c r="E249">
        <f ca="1">RAND()</f>
        <v>4.4352432365369232E-2</v>
      </c>
      <c r="F249">
        <f ca="1">RAND()</f>
        <v>9.7481851351743254E-2</v>
      </c>
      <c r="G249">
        <f ca="1">RAND()</f>
        <v>0.38640144123859699</v>
      </c>
      <c r="H249">
        <f ca="1">RAND()</f>
        <v>0.93879904697057792</v>
      </c>
      <c r="I249">
        <f ca="1">RAND()</f>
        <v>0.50942355061580735</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Equip0201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3000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0.13382287676256632</v>
      </c>
      <c r="E250">
        <f ca="1">RAND()</f>
        <v>0.93147108326615824</v>
      </c>
      <c r="F250">
        <f ca="1">RAND()</f>
        <v>0.80249487011846987</v>
      </c>
      <c r="G250">
        <f ca="1">RAND()</f>
        <v>0.78607401347620065</v>
      </c>
      <c r="H250">
        <f ca="1">RAND()</f>
        <v>0.32973767609411586</v>
      </c>
      <c r="I250">
        <f ca="1">RAND()</f>
        <v>8.2984114336710046E-2</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0.10652213406171385</v>
      </c>
      <c r="E251">
        <f ca="1">RAND()</f>
        <v>0.9955840065310041</v>
      </c>
      <c r="F251">
        <f ca="1">RAND()</f>
        <v>0.22966158934120251</v>
      </c>
      <c r="G251">
        <f ca="1">RAND()</f>
        <v>0.71898073910998506</v>
      </c>
      <c r="H251">
        <f ca="1">RAND()</f>
        <v>0.16200798925472037</v>
      </c>
      <c r="I251">
        <f ca="1">RAND()</f>
        <v>4.2582397348210788E-2</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0.35078109899737719</v>
      </c>
      <c r="E252">
        <f ca="1">RAND()</f>
        <v>0.80618779028628507</v>
      </c>
      <c r="F252">
        <f ca="1">RAND()</f>
        <v>0.80109626905762721</v>
      </c>
      <c r="G252">
        <f ca="1">RAND()</f>
        <v>0.61850679584833834</v>
      </c>
      <c r="H252">
        <f ca="1">RAND()</f>
        <v>0.67125189144146791</v>
      </c>
      <c r="I252">
        <f ca="1">RAND()</f>
        <v>0.65726761668687939</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Equip7101</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3600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434</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0.84962672360603297</v>
      </c>
      <c r="E253">
        <f ca="1">RAND()</f>
        <v>0.2651293945967127</v>
      </c>
      <c r="F253">
        <f ca="1">RAND()</f>
        <v>0.71910134916534441</v>
      </c>
      <c r="G253">
        <f ca="1">RAND()</f>
        <v>0.17915244420308651</v>
      </c>
      <c r="H253">
        <f ca="1">RAND()</f>
        <v>0.30874017167560786</v>
      </c>
      <c r="I253">
        <f ca="1">RAND()</f>
        <v>0.58240972183586237</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Equip2101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1300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0.97896567014546099</v>
      </c>
      <c r="E254">
        <f ca="1">RAND()</f>
        <v>0.96417390590543661</v>
      </c>
      <c r="F254">
        <f ca="1">RAND()</f>
        <v>0.683331101181884</v>
      </c>
      <c r="G254">
        <f ca="1">RAND()</f>
        <v>0.10493228993696269</v>
      </c>
      <c r="H254">
        <f ca="1">RAND()</f>
        <v>0.72347745769169991</v>
      </c>
      <c r="I254">
        <f ca="1">RAND()</f>
        <v>4.488350238132599E-2</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96417</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14</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4200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0.15384272770406615</v>
      </c>
      <c r="E255">
        <f ca="1">RAND()</f>
        <v>0.35881975195852756</v>
      </c>
      <c r="F255">
        <f ca="1">RAND()</f>
        <v>0.91813071872626306</v>
      </c>
      <c r="G255">
        <f ca="1">RAND()</f>
        <v>0.11852873837989508</v>
      </c>
      <c r="H255">
        <f ca="1">RAND()</f>
        <v>0.89605990837823091</v>
      </c>
      <c r="I255">
        <f ca="1">RAND()</f>
        <v>0.63639171501557379</v>
      </c>
      <c r="M255" t="str">
        <f ca="1">IF(LEN(J255)&lt;&gt;0,J255,VLOOKUP(D255+$B255,$BJ:$BK,MATCH($BK$1,$BJ$1:$BK$1,0),1))</f>
        <v>안 지정 캐릭터 PP 영웅등급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35881</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7</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443</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0.16189929701497663</v>
      </c>
      <c r="E256">
        <f ca="1">RAND()</f>
        <v>0.15373057889626662</v>
      </c>
      <c r="F256">
        <f ca="1">RAND()</f>
        <v>0.98885427115677116</v>
      </c>
      <c r="G256">
        <f ca="1">RAND()</f>
        <v>1.0875494660146368E-3</v>
      </c>
      <c r="H256">
        <f ca="1">RAND()</f>
        <v>6.3605237077373089E-2</v>
      </c>
      <c r="I256">
        <f ca="1">RAND()</f>
        <v>0.25777892999316021</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15373</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4</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442</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ca="1">IF(ROW()=2,AN256,OFFSET(AM256,-1,0)&amp;IF(LEN(AN256)=0,"",","&amp;AN256))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{"dy":26,"sl":4,"tp":"fe","vl":"Equip1301","cn":1,"pt":"GO","pr":7300}</v>
      </c>
    </row>
    <row r="257" spans="1:40">
      <c r="A257">
        <v>26</v>
      </c>
      <c r="B257">
        <v>5</v>
      </c>
      <c r="C257">
        <f>IF(B257&lt;=9,0,
IF(B257=10,1,2))</f>
        <v>0</v>
      </c>
      <c r="D257">
        <f ca="1">RAND()</f>
        <v>0.55853887442491923</v>
      </c>
      <c r="E257">
        <f ca="1">RAND()</f>
        <v>0.72464265005486195</v>
      </c>
      <c r="F257">
        <f ca="1">RAND()</f>
        <v>0.40839074252505758</v>
      </c>
      <c r="G257">
        <f ca="1">RAND()</f>
        <v>0.78928192552328247</v>
      </c>
      <c r="H257">
        <f ca="1">RAND()</f>
        <v>0.47701375662680889</v>
      </c>
      <c r="I257">
        <f ca="1">RAND()</f>
        <v>0.34073671933325256</v>
      </c>
      <c r="M257" t="str">
        <f ca="1">IF(LEN(J257)&lt;&gt;0,J257,VLOOKUP(D257+$B257,$BJ:$BK,MATCH($BK$1,$BJ$1:$BK$1,0),1))</f>
        <v>안 지정 캐릭터 PP 영웅등급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72464</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3300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381</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0.92755341970188987</v>
      </c>
      <c r="E258">
        <f ca="1">RAND()</f>
        <v>0.53036430965565884</v>
      </c>
      <c r="F258">
        <f ca="1">RAND()</f>
        <v>0.56516219869341999</v>
      </c>
      <c r="G258">
        <f ca="1">RAND()</f>
        <v>0.71629290429708325</v>
      </c>
      <c r="H258">
        <f ca="1">RAND()</f>
        <v>0.57663013736783564</v>
      </c>
      <c r="I258">
        <f ca="1">RAND()</f>
        <v>0.47874596424426641</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Equip6101</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3500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0.56198185431774217</v>
      </c>
      <c r="E259">
        <f ca="1">RAND()</f>
        <v>0.94766830494935317</v>
      </c>
      <c r="F259">
        <f ca="1">RAND()</f>
        <v>0.21495996615686519</v>
      </c>
      <c r="G259">
        <f ca="1">RAND()</f>
        <v>0.99297372399474093</v>
      </c>
      <c r="H259">
        <f ca="1">RAND()</f>
        <v>0.32050194819650801</v>
      </c>
      <c r="I259">
        <f ca="1">RAND()</f>
        <v>0.96981241181610356</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Equip8301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74900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240</v>
      </c>
      <c r="W259">
        <v>1</v>
      </c>
      <c r="X259" t="s">
        <v>125</v>
      </c>
      <c r="Z259">
        <v>1500</v>
      </c>
      <c r="AA259" t="str">
        <f ca="1">IF(ISBLANK(AB259),"",
VLOOKUP(AB259,OFFSET(INDIRECT("$A:$B"),0,MATCH(AB$1&amp;"_Verify",INDIRECT("$1:$1"),0)-1),2,0)
)</f>
        <v>fe</v>
      </c>
      <c r="AB259" t="s">
        <v>82</v>
      </c>
      <c r="AC259" t="s">
        <v>372</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0.81108702638809993</v>
      </c>
      <c r="E260">
        <f ca="1">RAND()</f>
        <v>1.4752421817916472E-2</v>
      </c>
      <c r="F260">
        <f ca="1">RAND()</f>
        <v>0.38952781383379698</v>
      </c>
      <c r="G260">
        <f ca="1">RAND()</f>
        <v>0.83778110467328615</v>
      </c>
      <c r="H260">
        <f ca="1">RAND()</f>
        <v>0.92745829889146214</v>
      </c>
      <c r="I260">
        <f ca="1">RAND()</f>
        <v>4.7971374087407703E-2</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0.90642885611655588</v>
      </c>
      <c r="E261">
        <f ca="1">RAND()</f>
        <v>9.5376473649876115E-2</v>
      </c>
      <c r="F261">
        <f ca="1">RAND()</f>
        <v>0.61769504553434529</v>
      </c>
      <c r="G261">
        <f ca="1">RAND()</f>
        <v>9.5448921405933973E-3</v>
      </c>
      <c r="H261">
        <f ca="1">RAND()</f>
        <v>0.88370799551095447</v>
      </c>
      <c r="I261">
        <f ca="1">RAND()</f>
        <v>0.39262152728066735</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0.92686989551426779</v>
      </c>
      <c r="E262">
        <f ca="1">RAND()</f>
        <v>0.36648407497628777</v>
      </c>
      <c r="F262">
        <f ca="1">RAND()</f>
        <v>0.15574327530457377</v>
      </c>
      <c r="G262">
        <f ca="1">RAND()</f>
        <v>0.57749822690432673</v>
      </c>
      <c r="H262">
        <f ca="1">RAND()</f>
        <v>0.90338298834507302</v>
      </c>
      <c r="I262">
        <f ca="1">RAND()</f>
        <v>0.28650498203044572</v>
      </c>
      <c r="M262" t="str">
        <f ca="1">IF(LEN(J262)&lt;&gt;0,J262,VLOOKUP(D262+$B262,$BJ:$BK,MATCH($BK$1,$BJ$1:$BK$1,0),1))</f>
        <v>캐릭터 상자 일반등급</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삭제</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29</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447</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강철 마울</v>
      </c>
      <c r="AL262">
        <v>1</v>
      </c>
      <c r="AM262" t="str">
        <f ca="1">IF(ROW()=2,AN262,OFFSET(AM262,-1,0)&amp;IF(LEN(AN262)=0,"",","&amp;AN262))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{"dy":27,"sl":0,"tp":"fe","vl":"Equip4102","cn":1,"pt":"GO","pr":1400}</v>
      </c>
    </row>
    <row r="263" spans="1:40">
      <c r="A263">
        <v>27</v>
      </c>
      <c r="B263">
        <v>1</v>
      </c>
      <c r="C263">
        <f>IF(B263&lt;=9,0,
IF(B263=10,1,2))</f>
        <v>0</v>
      </c>
      <c r="D263">
        <f ca="1">RAND()</f>
        <v>0.81816875545633327</v>
      </c>
      <c r="E263">
        <f ca="1">RAND()</f>
        <v>0.86406868255355351</v>
      </c>
      <c r="F263">
        <f ca="1">RAND()</f>
        <v>0.73447705020896148</v>
      </c>
      <c r="G263">
        <f ca="1">RAND()</f>
        <v>0.96617204591960149</v>
      </c>
      <c r="H263">
        <f ca="1">RAND()</f>
        <v>0.77733314162525924</v>
      </c>
      <c r="I263">
        <f ca="1">RAND()</f>
        <v>0.32752840966581032</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Equip7301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22300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0.4734285511803018</v>
      </c>
      <c r="E264">
        <f ca="1">RAND()</f>
        <v>0.19878164796991382</v>
      </c>
      <c r="F264">
        <f ca="1">RAND()</f>
        <v>0.20150854485998981</v>
      </c>
      <c r="G264">
        <f ca="1">RAND()</f>
        <v>0.18990493507016559</v>
      </c>
      <c r="H264">
        <f ca="1">RAND()</f>
        <v>0.61012737415661267</v>
      </c>
      <c r="I264">
        <f ca="1">RAND()</f>
        <v>0.21955865627465387</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19878</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5</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1500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444</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0.37926463550018652</v>
      </c>
      <c r="E265">
        <f ca="1">RAND()</f>
        <v>0.71105962319161664</v>
      </c>
      <c r="F265">
        <f ca="1">RAND()</f>
        <v>0.74050063894693718</v>
      </c>
      <c r="G265">
        <f ca="1">RAND()</f>
        <v>0.74421730650635498</v>
      </c>
      <c r="H265">
        <f ca="1">RAND()</f>
        <v>0.71165826356581197</v>
      </c>
      <c r="I265">
        <f ca="1">RAND()</f>
        <v>8.4992989619055992E-3</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71105</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3300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520</v>
      </c>
      <c r="AD265">
        <v>1</v>
      </c>
      <c r="AE265" t="s">
        <v>129</v>
      </c>
      <c r="AG265">
        <v>15</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더블 이퀄라이저</v>
      </c>
      <c r="AL265">
        <v>1</v>
      </c>
      <c r="AM265" t="str">
        <f ca="1">IF(ROW()=2,AN265,OFFSET(AM265,-1,0)&amp;IF(LEN(AN265)=0,"",","&amp;AN265))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{"dy":27,"sl":3,"tp":"fe","vl":"Equip6201","cn":1,"pt":"DI","pr":15}</v>
      </c>
    </row>
    <row r="266" spans="1:40">
      <c r="A266">
        <v>27</v>
      </c>
      <c r="B266">
        <v>4</v>
      </c>
      <c r="C266">
        <f>IF(B266&lt;=9,0,
IF(B266=10,1,2))</f>
        <v>0</v>
      </c>
      <c r="D266">
        <f ca="1">RAND()</f>
        <v>5.7266704128176138E-2</v>
      </c>
      <c r="E266">
        <f ca="1">RAND()</f>
        <v>0.84632256181134558</v>
      </c>
      <c r="F266">
        <f ca="1">RAND()</f>
        <v>8.8654397922737105E-2</v>
      </c>
      <c r="G266">
        <f ca="1">RAND()</f>
        <v>0.11375443547758146</v>
      </c>
      <c r="H266">
        <f ca="1">RAND()</f>
        <v>0.19581099505004962</v>
      </c>
      <c r="I266">
        <f ca="1">RAND()</f>
        <v>0.64479924776415776</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84632</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0.47827059189083365</v>
      </c>
      <c r="E267">
        <f ca="1">RAND()</f>
        <v>7.8170322093608413E-2</v>
      </c>
      <c r="F267">
        <f ca="1">RAND()</f>
        <v>0.51777165560397798</v>
      </c>
      <c r="G267">
        <f ca="1">RAND()</f>
        <v>0.82385275294993832</v>
      </c>
      <c r="H267">
        <f ca="1">RAND()</f>
        <v>0.53790823324947401</v>
      </c>
      <c r="I267">
        <f ca="1">RAND()</f>
        <v>0.58306636606017048</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Equip0202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3100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445</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0.91508452792744366</v>
      </c>
      <c r="E268">
        <f ca="1">RAND()</f>
        <v>0.91396014107669554</v>
      </c>
      <c r="F268">
        <f ca="1">RAND()</f>
        <v>0.95963884731163862</v>
      </c>
      <c r="G268">
        <f ca="1">RAND()</f>
        <v>0.4710101888549767</v>
      </c>
      <c r="H268">
        <f ca="1">RAND()</f>
        <v>0.83390761989981155</v>
      </c>
      <c r="I268">
        <f ca="1">RAND()</f>
        <v>0.55119611562877924</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Equip7302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22600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243</v>
      </c>
      <c r="W268">
        <v>1</v>
      </c>
      <c r="X268" t="s">
        <v>125</v>
      </c>
      <c r="Z268">
        <v>600</v>
      </c>
      <c r="AA268" t="str">
        <f ca="1">IF(ISBLANK(AB268),"",
VLOOKUP(AB268,OFFSET(INDIRECT("$A:$B"),0,MATCH(AB$1&amp;"_Verify",INDIRECT("$1:$1"),0)-1),2,0)
)</f>
        <v>fe</v>
      </c>
      <c r="AB268" t="s">
        <v>82</v>
      </c>
      <c r="AC268" t="s">
        <v>448</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0.13169083633012368</v>
      </c>
      <c r="E269">
        <f ca="1">RAND()</f>
        <v>9.0273617044318355E-2</v>
      </c>
      <c r="F269">
        <f ca="1">RAND()</f>
        <v>0.5849753083425524</v>
      </c>
      <c r="G269">
        <f ca="1">RAND()</f>
        <v>0.58243686441642872</v>
      </c>
      <c r="H269">
        <f ca="1">RAND()</f>
        <v>0.20952676359513456</v>
      </c>
      <c r="I269">
        <f ca="1">RAND()</f>
        <v>0.58489176352379368</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Equip1001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800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198</v>
      </c>
      <c r="W269">
        <v>1</v>
      </c>
      <c r="X269" t="s">
        <v>125</v>
      </c>
      <c r="Z269">
        <v>74600</v>
      </c>
      <c r="AA269" t="str">
        <f ca="1">IF(ISBLANK(AB269),"",
VLOOKUP(AB269,OFFSET(INDIRECT("$A:$B"),0,MATCH(AB$1&amp;"_Verify",INDIRECT("$1:$1"),0)-1),2,0)
)</f>
        <v>uph</v>
      </c>
      <c r="AB269" t="s">
        <v>91</v>
      </c>
      <c r="AC269">
        <v>34952</v>
      </c>
      <c r="AD269">
        <v>11</v>
      </c>
      <c r="AE269" t="s">
        <v>437</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0.26738874136484314</v>
      </c>
      <c r="E270">
        <f ca="1">RAND()</f>
        <v>0.99726318174813922</v>
      </c>
      <c r="F270">
        <f ca="1">RAND()</f>
        <v>0.86536198734621883</v>
      </c>
      <c r="G270">
        <f ca="1">RAND()</f>
        <v>0.11651197978048611</v>
      </c>
      <c r="H270">
        <f ca="1">RAND()</f>
        <v>0.22113765566634214</v>
      </c>
      <c r="I270">
        <f ca="1">RAND()</f>
        <v>0.47439002512995587</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fl1</v>
      </c>
      <c r="AB270" t="s">
        <v>504</v>
      </c>
      <c r="AC270" t="s">
        <v>462</v>
      </c>
      <c r="AD270">
        <v>1</v>
      </c>
      <c r="AE270" t="s">
        <v>129</v>
      </c>
      <c r="AF270">
        <v>54</v>
      </c>
      <c r="AG270">
        <v>39</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튤린</v>
      </c>
      <c r="AL270">
        <v>1</v>
      </c>
      <c r="AM270" t="str">
        <f ca="1">IF(ROW()=2,AN270,OFFSET(AM270,-1,0)&amp;IF(LEN(AN270)=0,"",","&amp;AN270))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{"dy":27,"sl":8,"tp":"fl1","vl":"Actor0037","cn":1,"pt":"DI","pp":54,"pr":39}</v>
      </c>
    </row>
    <row r="271" spans="1:40">
      <c r="A271">
        <v>27</v>
      </c>
      <c r="B271">
        <v>9</v>
      </c>
      <c r="C271">
        <f>IF(B271&lt;=9,0,
IF(B271=10,1,2))</f>
        <v>0</v>
      </c>
      <c r="D271">
        <f ca="1">RAND()</f>
        <v>0.39949297010747353</v>
      </c>
      <c r="E271">
        <f ca="1">RAND()</f>
        <v>0.69846681528536414</v>
      </c>
      <c r="F271">
        <f ca="1">RAND()</f>
        <v>0.86565594035428561</v>
      </c>
      <c r="G271">
        <f ca="1">RAND()</f>
        <v>0.69206991131886875</v>
      </c>
      <c r="H271">
        <f ca="1">RAND()</f>
        <v>0.11184797032775295</v>
      </c>
      <c r="I271">
        <f ca="1">RAND()</f>
        <v>0.5157966291777375</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fl1</v>
      </c>
      <c r="AB271" t="s">
        <v>504</v>
      </c>
      <c r="AC271" t="s">
        <v>479</v>
      </c>
      <c r="AD271">
        <v>1</v>
      </c>
      <c r="AE271" t="s">
        <v>129</v>
      </c>
      <c r="AF271">
        <v>54</v>
      </c>
      <c r="AG271">
        <v>39</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에이잭</v>
      </c>
      <c r="AL271">
        <v>1</v>
      </c>
      <c r="AM271" t="str">
        <f ca="1">IF(ROW()=2,AN271,OFFSET(AM271,-1,0)&amp;IF(LEN(AN271)=0,"",","&amp;AN271))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{"dy":27,"sl":9,"tp":"fl1","vl":"Actor1029","cn":1,"pt":"DI","pp":54,"pr":39}</v>
      </c>
    </row>
    <row r="272" spans="1:40">
      <c r="A272">
        <v>28</v>
      </c>
      <c r="B272">
        <v>0</v>
      </c>
      <c r="C272">
        <f>IF(B272&lt;=9,0,
IF(B272=10,1,2))</f>
        <v>0</v>
      </c>
      <c r="D272">
        <f ca="1">RAND()</f>
        <v>0.32074723061266996</v>
      </c>
      <c r="E272">
        <f ca="1">RAND()</f>
        <v>1.3773437912053432E-2</v>
      </c>
      <c r="F272">
        <f ca="1">RAND()</f>
        <v>0.69714999564354851</v>
      </c>
      <c r="G272">
        <f ca="1">RAND()</f>
        <v>0.91711642809160987</v>
      </c>
      <c r="H272">
        <f ca="1">RAND()</f>
        <v>2.9412881218512044E-2</v>
      </c>
      <c r="I272">
        <f ca="1">RAND()</f>
        <v>0.17109255931480105</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Equip0002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600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204</v>
      </c>
      <c r="W272">
        <v>1</v>
      </c>
      <c r="X272" t="s">
        <v>125</v>
      </c>
      <c r="Z272">
        <v>3200</v>
      </c>
      <c r="AA272" t="str">
        <f ca="1">IF(ISBLANK(AB272),"",
VLOOKUP(AB272,OFFSET(INDIRECT("$A:$B"),0,MATCH(AB$1&amp;"_Verify",INDIRECT("$1:$1"),0)-1),2,0)
)</f>
        <v>fe</v>
      </c>
      <c r="AB272" t="s">
        <v>82</v>
      </c>
      <c r="AC272" t="s">
        <v>425</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0.68028506272872757</v>
      </c>
      <c r="E273">
        <f ca="1">RAND()</f>
        <v>0.12773875914467681</v>
      </c>
      <c r="F273">
        <f ca="1">RAND()</f>
        <v>0.27349732136203231</v>
      </c>
      <c r="G273">
        <f ca="1">RAND()</f>
        <v>0.71060339531729599</v>
      </c>
      <c r="H273">
        <f ca="1">RAND()</f>
        <v>0.46250030021635002</v>
      </c>
      <c r="I273">
        <f ca="1">RAND()</f>
        <v>0.56205487913748808</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Equip1002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800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245</v>
      </c>
      <c r="W273">
        <v>1</v>
      </c>
      <c r="X273" t="s">
        <v>125</v>
      </c>
      <c r="Z273">
        <v>900</v>
      </c>
      <c r="AA273" t="str">
        <f ca="1">IF(ISBLANK(AB273),"",
VLOOKUP(AB273,OFFSET(INDIRECT("$A:$B"),0,MATCH(AB$1&amp;"_Verify",INDIRECT("$1:$1"),0)-1),2,0)
)</f>
        <v>fe</v>
      </c>
      <c r="AB273" t="s">
        <v>82</v>
      </c>
      <c r="AC273" t="s">
        <v>449</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1.9624279335189732E-3</v>
      </c>
      <c r="E274">
        <f ca="1">RAND()</f>
        <v>5.4462922229509103E-2</v>
      </c>
      <c r="F274">
        <f ca="1">RAND()</f>
        <v>0.38417213082933399</v>
      </c>
      <c r="G274">
        <f ca="1">RAND()</f>
        <v>5.2111746540218218E-2</v>
      </c>
      <c r="H274">
        <f ca="1">RAND()</f>
        <v>0.61684235157356671</v>
      </c>
      <c r="I274">
        <f ca="1">RAND()</f>
        <v>0.11142890089923541</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5446</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450</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0.85628902566934451</v>
      </c>
      <c r="E275">
        <f ca="1">RAND()</f>
        <v>0.38057090718509468</v>
      </c>
      <c r="F275">
        <f ca="1">RAND()</f>
        <v>0.56931254293199429</v>
      </c>
      <c r="G275">
        <f ca="1">RAND()</f>
        <v>0.24448580486821359</v>
      </c>
      <c r="H275">
        <f ca="1">RAND()</f>
        <v>0.58919038315529515</v>
      </c>
      <c r="I275">
        <f ca="1">RAND()</f>
        <v>0.37401475801793438</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38057</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7</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2100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376</v>
      </c>
      <c r="AD275">
        <v>1</v>
      </c>
      <c r="AE275" t="s">
        <v>125</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ca="1">IF(ROW()=2,AN275,OFFSET(AM275,-1,0)&amp;IF(LEN(AN275)=0,"",","&amp;AN275))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{"dy":28,"sl":3,"tp":"fe","vl":"Equip0102","cn":1,"pt":"GO","pr":1200}</v>
      </c>
    </row>
    <row r="276" spans="1:40">
      <c r="A276">
        <v>28</v>
      </c>
      <c r="B276">
        <v>4</v>
      </c>
      <c r="C276">
        <f>IF(B276&lt;=9,0,
IF(B276=10,1,2))</f>
        <v>0</v>
      </c>
      <c r="D276">
        <f ca="1">RAND()</f>
        <v>3.1094875605015115E-2</v>
      </c>
      <c r="E276">
        <f ca="1">RAND()</f>
        <v>0.81658554964942609</v>
      </c>
      <c r="F276">
        <f ca="1">RAND()</f>
        <v>0.60883960140400317</v>
      </c>
      <c r="G276">
        <f ca="1">RAND()</f>
        <v>0.47845642803143928</v>
      </c>
      <c r="H276">
        <f ca="1">RAND()</f>
        <v>0.13483482589019491</v>
      </c>
      <c r="I276">
        <f ca="1">RAND()</f>
        <v>0.1150952264145112</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81658</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12</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3600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452</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0.63514363911539562</v>
      </c>
      <c r="E277">
        <f ca="1">RAND()</f>
        <v>0.43383149231703089</v>
      </c>
      <c r="F277">
        <f ca="1">RAND()</f>
        <v>0.7751142282005743</v>
      </c>
      <c r="G277">
        <f ca="1">RAND()</f>
        <v>0.16176543617221151</v>
      </c>
      <c r="H277">
        <f ca="1">RAND()</f>
        <v>5.5788981344661481E-2</v>
      </c>
      <c r="I277">
        <f ca="1">RAND()</f>
        <v>0.78511629090901969</v>
      </c>
      <c r="M277" t="str">
        <f ca="1">IF(LEN(J277)&lt;&gt;0,J277,VLOOKUP(D277+$B277,$BJ:$BK,MATCH($BK$1,$BJ$1:$BK$1,0),1))</f>
        <v>안 지정 캐릭터 PP 영웅등급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43383</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8</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2400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0.99964814998851992</v>
      </c>
      <c r="E278">
        <f ca="1">RAND()</f>
        <v>0.48738193442238642</v>
      </c>
      <c r="F278">
        <f ca="1">RAND()</f>
        <v>0.16538751725767642</v>
      </c>
      <c r="G278">
        <f ca="1">RAND()</f>
        <v>0.26139830829270561</v>
      </c>
      <c r="H278">
        <f ca="1">RAND()</f>
        <v>0.57906761092689574</v>
      </c>
      <c r="I278">
        <f ca="1">RAND()</f>
        <v>0.70491120309104049</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Equip6001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2100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0.97151321874133867</v>
      </c>
      <c r="E279">
        <f ca="1">RAND()</f>
        <v>0.21719725192598771</v>
      </c>
      <c r="F279">
        <f ca="1">RAND()</f>
        <v>0.23950825144917687</v>
      </c>
      <c r="G279">
        <f ca="1">RAND()</f>
        <v>0.50326790035004576</v>
      </c>
      <c r="H279">
        <f ca="1">RAND()</f>
        <v>0.80797523904320756</v>
      </c>
      <c r="I279">
        <f ca="1">RAND()</f>
        <v>0.31848767450663196</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Equip2201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2800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0.25081712938482492</v>
      </c>
      <c r="E280">
        <f ca="1">RAND()</f>
        <v>0.52813592299143552</v>
      </c>
      <c r="F280">
        <f ca="1">RAND()</f>
        <v>0.45579194480673235</v>
      </c>
      <c r="G280">
        <f ca="1">RAND()</f>
        <v>0.1602854313601676</v>
      </c>
      <c r="H280">
        <f ca="1">RAND()</f>
        <v>0.57999919964364444</v>
      </c>
      <c r="I280">
        <f ca="1">RAND()</f>
        <v>0.70562828331406624</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fl2</v>
      </c>
      <c r="AB280" t="s">
        <v>88</v>
      </c>
      <c r="AC280" t="s">
        <v>461</v>
      </c>
      <c r="AD280">
        <v>1</v>
      </c>
      <c r="AE280" t="s">
        <v>129</v>
      </c>
      <c r="AF280">
        <v>70</v>
      </c>
      <c r="AG280">
        <v>39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러센트</v>
      </c>
      <c r="AL280">
        <v>1</v>
      </c>
      <c r="AM280" t="str">
        <f ca="1">IF(ROW()=2,AN280,OFFSET(AM280,-1,0)&amp;IF(LEN(AN280)=0,"",","&amp;AN280))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{"dy":28,"sl":8,"tp":"fl2","vl":"Actor0024","cn":1,"pt":"DI","pp":70,"pr":39}</v>
      </c>
    </row>
    <row r="281" spans="1:40">
      <c r="A281">
        <v>28</v>
      </c>
      <c r="B281">
        <v>9</v>
      </c>
      <c r="C281">
        <f>IF(B281&lt;=9,0,
IF(B281=10,1,2))</f>
        <v>0</v>
      </c>
      <c r="D281">
        <f ca="1">RAND()</f>
        <v>0.68015271347732098</v>
      </c>
      <c r="E281">
        <f ca="1">RAND()</f>
        <v>0.60007158642905578</v>
      </c>
      <c r="F281">
        <f ca="1">RAND()</f>
        <v>0.13543299293259292</v>
      </c>
      <c r="G281">
        <f ca="1">RAND()</f>
        <v>0.7107099961379314</v>
      </c>
      <c r="H281">
        <f ca="1">RAND()</f>
        <v>0.32215391254374892</v>
      </c>
      <c r="I281">
        <f ca="1">RAND()</f>
        <v>0.70986049842937082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fl3</v>
      </c>
      <c r="AB281" t="s">
        <v>89</v>
      </c>
      <c r="AC281" t="s">
        <v>461</v>
      </c>
      <c r="AD281">
        <v>1</v>
      </c>
      <c r="AE281" t="s">
        <v>129</v>
      </c>
      <c r="AF281">
        <v>70</v>
      </c>
      <c r="AG281">
        <v>39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러센트</v>
      </c>
      <c r="AL281">
        <v>1</v>
      </c>
      <c r="AM281" t="str">
        <f ca="1">IF(ROW()=2,AN281,OFFSET(AM281,-1,0)&amp;IF(LEN(AN281)=0,"",","&amp;AN281))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{"dy":28,"sl":9,"tp":"fl3","vl":"Actor0024","cn":1,"pt":"DI","pp":70,"pr":39}</v>
      </c>
    </row>
    <row r="282" spans="1:40">
      <c r="A282">
        <v>29</v>
      </c>
      <c r="B282">
        <v>0</v>
      </c>
      <c r="C282">
        <f>IF(B282&lt;=9,0,
IF(B282=10,1,2))</f>
        <v>0</v>
      </c>
      <c r="D282">
        <f ca="1">RAND()</f>
        <v>0.39886135458090022</v>
      </c>
      <c r="E282">
        <f ca="1">RAND()</f>
        <v>0.28413676042440339</v>
      </c>
      <c r="F282">
        <f ca="1">RAND()</f>
        <v>1.4166640871268066E-2</v>
      </c>
      <c r="G282">
        <f ca="1">RAND()</f>
        <v>0.47838174802248568</v>
      </c>
      <c r="H282">
        <f ca="1">RAND()</f>
        <v>0.36067070036855464</v>
      </c>
      <c r="I282">
        <f ca="1">RAND()</f>
        <v>0.55705047792021001</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Equip2201</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5</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0.42096953934393122</v>
      </c>
      <c r="E283">
        <f ca="1">RAND()</f>
        <v>0.65040324038182673</v>
      </c>
      <c r="F283">
        <f ca="1">RAND()</f>
        <v>0.37166416921575407</v>
      </c>
      <c r="G283">
        <f ca="1">RAND()</f>
        <v>0.13350503469304464</v>
      </c>
      <c r="H283">
        <f ca="1">RAND()</f>
        <v>0.97372587808681987</v>
      </c>
      <c r="I283">
        <f ca="1">RAND()</f>
        <v>0.63119338134321124</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Equip5301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11</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199</v>
      </c>
      <c r="W283">
        <v>1</v>
      </c>
      <c r="X283" t="s">
        <v>125</v>
      </c>
      <c r="Z283">
        <v>3200</v>
      </c>
      <c r="AA283" t="str">
        <f ca="1">IF(ISBLANK(AB283),"",
VLOOKUP(AB283,OFFSET(INDIRECT("$A:$B"),0,MATCH(AB$1&amp;"_Verify",INDIRECT("$1:$1"),0)-1),2,0)
)</f>
        <v>fe</v>
      </c>
      <c r="AB283" t="s">
        <v>82</v>
      </c>
      <c r="AC283" t="s">
        <v>388</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ca="1">IF(ROW()=2,AN283,OFFSET(AM283,-1,0)&amp;IF(LEN(AN283)=0,"",","&amp;AN283))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{"dy":29,"sl":1,"tp":"fe","vl":"Equip2002","cn":1,"pt":"GO","pr":600}</v>
      </c>
    </row>
    <row r="284" spans="1:40">
      <c r="A284">
        <v>29</v>
      </c>
      <c r="B284">
        <v>2</v>
      </c>
      <c r="C284">
        <f>IF(B284&lt;=9,0,
IF(B284=10,1,2))</f>
        <v>0</v>
      </c>
      <c r="D284">
        <f ca="1">RAND()</f>
        <v>0.92499163511437466</v>
      </c>
      <c r="E284">
        <f ca="1">RAND()</f>
        <v>0.11111237922633244</v>
      </c>
      <c r="F284">
        <f ca="1">RAND()</f>
        <v>4.1644924789301041E-2</v>
      </c>
      <c r="G284">
        <f ca="1">RAND()</f>
        <v>0.36694728492953521</v>
      </c>
      <c r="H284">
        <f ca="1">RAND()</f>
        <v>0.63816380045031973</v>
      </c>
      <c r="I284">
        <f ca="1">RAND()</f>
        <v>0.35549716263969477</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11111</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1200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0.58202581676036025</v>
      </c>
      <c r="E285">
        <f ca="1">RAND()</f>
        <v>0.49374491467931447</v>
      </c>
      <c r="F285">
        <f ca="1">RAND()</f>
        <v>0.40803420493840514</v>
      </c>
      <c r="G285">
        <f ca="1">RAND()</f>
        <v>0.5807003749893539</v>
      </c>
      <c r="H285">
        <f ca="1">RAND()</f>
        <v>0.14824412196437498</v>
      </c>
      <c r="I285">
        <f ca="1">RAND()</f>
        <v>0.50038685213011758</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49374</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8</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2400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521</v>
      </c>
      <c r="AD285">
        <v>1</v>
      </c>
      <c r="AE285" t="s">
        <v>129</v>
      </c>
      <c r="AF285">
        <v>209</v>
      </c>
      <c r="AG285">
        <v>139</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전설</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요정왕의 활</v>
      </c>
      <c r="AL285">
        <v>1</v>
      </c>
      <c r="AM285" t="str">
        <f ca="1">IF(ROW()=2,AN285,OFFSET(AM285,-1,0)&amp;IF(LEN(AN285)=0,"",","&amp;AN285))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{"dy":29,"sl":3,"tp":"fe","vl":"Equip2402","cn":1,"pt":"DI","pp":209,"pr":139}</v>
      </c>
    </row>
    <row r="286" spans="1:40">
      <c r="A286">
        <v>29</v>
      </c>
      <c r="B286">
        <v>4</v>
      </c>
      <c r="C286">
        <f>IF(B286&lt;=9,0,
IF(B286=10,1,2))</f>
        <v>0</v>
      </c>
      <c r="D286">
        <f ca="1">RAND()</f>
        <v>0.19612119199803257</v>
      </c>
      <c r="E286">
        <f ca="1">RAND()</f>
        <v>0.89880039402817991</v>
      </c>
      <c r="F286">
        <f ca="1">RAND()</f>
        <v>0.98674918914659715</v>
      </c>
      <c r="G286">
        <f ca="1">RAND()</f>
        <v>0.15917687151742854</v>
      </c>
      <c r="H286">
        <f ca="1">RAND()</f>
        <v>0.25304481434020887</v>
      </c>
      <c r="I286">
        <f ca="1">RAND()</f>
        <v>2.9391785870167886E-2</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89880</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0.9592674039683633</v>
      </c>
      <c r="E287">
        <f ca="1">RAND()</f>
        <v>0.10490341625275779</v>
      </c>
      <c r="F287">
        <f ca="1">RAND()</f>
        <v>0.15449947379362283</v>
      </c>
      <c r="G287">
        <f ca="1">RAND()</f>
        <v>0.66724732792514196</v>
      </c>
      <c r="H287">
        <f ca="1">RAND()</f>
        <v>0.70202570697310329</v>
      </c>
      <c r="I287">
        <f ca="1">RAND()</f>
        <v>0.40171645569404235</v>
      </c>
      <c r="M287" t="str">
        <f ca="1">IF(LEN(J287)&lt;&gt;0,J287,VLOOKUP(D287+$B287,$BJ:$BK,MATCH($BK$1,$BJ$1:$BK$1,0),1))</f>
        <v>안 지정 캐릭터 PP 일반등급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10490</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453</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그린 아이즈</v>
      </c>
      <c r="AL287">
        <v>1</v>
      </c>
      <c r="AM287" t="str">
        <f ca="1">IF(ROW()=2,AN287,OFFSET(AM287,-1,0)&amp;IF(LEN(AN287)=0,"",","&amp;AN287))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{"dy":29,"sl":5,"tp":"fe","vl":"Equip5002","cn":1,"pt":"GO","pr":700}</v>
      </c>
    </row>
    <row r="288" spans="1:40">
      <c r="A288">
        <v>29</v>
      </c>
      <c r="B288">
        <v>6</v>
      </c>
      <c r="C288">
        <f>IF(B288&lt;=9,0,
IF(B288=10,1,2))</f>
        <v>0</v>
      </c>
      <c r="D288">
        <f ca="1">RAND()</f>
        <v>0.34201673409433564</v>
      </c>
      <c r="E288">
        <f ca="1">RAND()</f>
        <v>0.31137039750680151</v>
      </c>
      <c r="F288">
        <f ca="1">RAND()</f>
        <v>0.5319382866992044</v>
      </c>
      <c r="G288">
        <f ca="1">RAND()</f>
        <v>0.53442886613709439</v>
      </c>
      <c r="H288">
        <f ca="1">RAND()</f>
        <v>4.0351859128715528E-3</v>
      </c>
      <c r="I288">
        <f ca="1">RAND()</f>
        <v>0.52188380899134812</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Equip3402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26</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18</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전설</v>
      </c>
      <c r="U288" t="s">
        <v>82</v>
      </c>
      <c r="V288" t="s">
        <v>113</v>
      </c>
      <c r="W288">
        <v>1</v>
      </c>
      <c r="X288" t="s">
        <v>125</v>
      </c>
      <c r="Z288">
        <v>1500</v>
      </c>
      <c r="AA288" t="str">
        <f ca="1">IF(ISBLANK(AB288),"",
VLOOKUP(AB288,OFFSET(INDIRECT("$A:$B"),0,MATCH(AB$1&amp;"_Verify",INDIRECT("$1:$1"),0)-1),2,0)
)</f>
        <v>fe</v>
      </c>
      <c r="AB288" t="s">
        <v>82</v>
      </c>
      <c r="AC288" t="s">
        <v>522</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ca="1">IF(ROW()=2,AN288,OFFSET(AM288,-1,0)&amp;IF(LEN(AN288)=0,"",","&amp;AN288))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{"dy":29,"sl":6,"tp":"fe","vl":"Equip7202","cn":1,"pt":"GO","pr":9500}</v>
      </c>
    </row>
    <row r="289" spans="1:40">
      <c r="A289">
        <v>29</v>
      </c>
      <c r="B289">
        <v>7</v>
      </c>
      <c r="C289">
        <f>IF(B289&lt;=9,0,
IF(B289=10,1,2))</f>
        <v>0</v>
      </c>
      <c r="D289">
        <f ca="1">RAND()</f>
        <v>0.88705310131775883</v>
      </c>
      <c r="E289">
        <f ca="1">RAND()</f>
        <v>0.42478585801361624</v>
      </c>
      <c r="F289">
        <f ca="1">RAND()</f>
        <v>0.66559893772401268</v>
      </c>
      <c r="G289">
        <f ca="1">RAND()</f>
        <v>0.83853902562644134</v>
      </c>
      <c r="H289">
        <f ca="1">RAND()</f>
        <v>0.50741494049583813</v>
      </c>
      <c r="I289">
        <f ca="1">RAND()</f>
        <v>0.24705945811042673</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Equip5001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600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454</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0.71668077605372327</v>
      </c>
      <c r="E290">
        <f ca="1">RAND()</f>
        <v>0.19577328370385993</v>
      </c>
      <c r="F290">
        <f ca="1">RAND()</f>
        <v>0.92451501283283644</v>
      </c>
      <c r="G290">
        <f ca="1">RAND()</f>
        <v>0.28512178428695378</v>
      </c>
      <c r="H290">
        <f ca="1">RAND()</f>
        <v>0.76353470691758885</v>
      </c>
      <c r="I290">
        <f ca="1">RAND()</f>
        <v>0.70387178984162646</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7.1613840245422611E-2</v>
      </c>
      <c r="E291">
        <f ca="1">RAND()</f>
        <v>0.79636869595008419</v>
      </c>
      <c r="F291">
        <f ca="1">RAND()</f>
        <v>9.5089608092614131E-2</v>
      </c>
      <c r="G291">
        <f ca="1">RAND()</f>
        <v>0.30391691216959593</v>
      </c>
      <c r="H291">
        <f ca="1">RAND()</f>
        <v>0.13465620999961359</v>
      </c>
      <c r="I291">
        <f ca="1">RAND()</f>
        <v>0.56498861907482456</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0.86152558242040744</v>
      </c>
      <c r="E292">
        <f ca="1">RAND()</f>
        <v>0.24994721218380489</v>
      </c>
      <c r="F292">
        <f ca="1">RAND()</f>
        <v>0.61924244635459236</v>
      </c>
      <c r="G292">
        <f ca="1">RAND()</f>
        <v>0.54810112702141056</v>
      </c>
      <c r="H292">
        <f ca="1">RAND()</f>
        <v>0.44544568520827188</v>
      </c>
      <c r="I292">
        <f ca="1">RAND()</f>
        <v>0.74129964972546936</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Equip2002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800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245</v>
      </c>
      <c r="W292">
        <v>1</v>
      </c>
      <c r="X292" t="s">
        <v>125</v>
      </c>
      <c r="Z292">
        <v>600</v>
      </c>
      <c r="AA292" t="str">
        <f ca="1">IF(ISBLANK(AB292),"",
VLOOKUP(AB292,OFFSET(INDIRECT("$A:$B"),0,MATCH(AB$1&amp;"_Verify",INDIRECT("$1:$1"),0)-1),2,0)
)</f>
        <v>fe</v>
      </c>
      <c r="AB292" t="s">
        <v>82</v>
      </c>
      <c r="AC292" t="s">
        <v>455</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8.3680457408400799E-2</v>
      </c>
      <c r="E293">
        <f ca="1">RAND()</f>
        <v>0.33537331236433054</v>
      </c>
      <c r="F293">
        <f ca="1">RAND()</f>
        <v>0.99887080249974858</v>
      </c>
      <c r="G293">
        <f ca="1">RAND()</f>
        <v>0.27265236370891333</v>
      </c>
      <c r="H293">
        <f ca="1">RAND()</f>
        <v>0.43840368737388247</v>
      </c>
      <c r="I293">
        <f ca="1">RAND()</f>
        <v>0.13703284122910575</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Equip2402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27</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15</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전설</v>
      </c>
      <c r="U293" t="s">
        <v>82</v>
      </c>
      <c r="V293" t="s">
        <v>240</v>
      </c>
      <c r="W293">
        <v>1</v>
      </c>
      <c r="X293" t="s">
        <v>125</v>
      </c>
      <c r="Z293">
        <v>1300</v>
      </c>
      <c r="AA293" t="str">
        <f ca="1">IF(ISBLANK(AB293),"",
VLOOKUP(AB293,OFFSET(INDIRECT("$A:$B"),0,MATCH(AB$1&amp;"_Verify",INDIRECT("$1:$1"),0)-1),2,0)
)</f>
        <v>fe</v>
      </c>
      <c r="AB293" t="s">
        <v>82</v>
      </c>
      <c r="AC293" t="s">
        <v>456</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{"dy":30,"sl":1,"tp":"fe","vl":"Equip3101","cn":1,"pt":"GO","pr":1000}</v>
      </c>
    </row>
    <row r="294" spans="1:40">
      <c r="A294">
        <v>30</v>
      </c>
      <c r="B294">
        <v>2</v>
      </c>
      <c r="C294">
        <f>IF(B294&lt;=9,0,
IF(B294=10,1,2))</f>
        <v>0</v>
      </c>
      <c r="D294">
        <f ca="1">RAND()</f>
        <v>0.56368796188761749</v>
      </c>
      <c r="E294">
        <f ca="1">RAND()</f>
        <v>0.65000193192553579</v>
      </c>
      <c r="F294">
        <f ca="1">RAND()</f>
        <v>0.66038542847995985</v>
      </c>
      <c r="G294">
        <f ca="1">RAND()</f>
        <v>4.3528813330951932E-3</v>
      </c>
      <c r="H294">
        <f ca="1">RAND()</f>
        <v>0.18441627697546648</v>
      </c>
      <c r="I294">
        <f ca="1">RAND()</f>
        <v>0.91837077361025499</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65000</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10</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3000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457</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야만인의 분노</v>
      </c>
      <c r="AL294">
        <v>1</v>
      </c>
      <c r="AM294" t="str">
        <f ca="1">IF(ROW()=2,AN294,OFFSET(AM294,-1,0)&amp;IF(LEN(AN294)=0,"",","&amp;AN294))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{"dy":30,"sl":2,"tp":"fe","vl":"Equip0201","cn":1,"pt":"GO","pr":3300}</v>
      </c>
    </row>
    <row r="295" spans="1:40">
      <c r="A295">
        <v>30</v>
      </c>
      <c r="B295">
        <v>3</v>
      </c>
      <c r="C295">
        <f>IF(B295&lt;=9,0,
IF(B295=10,1,2))</f>
        <v>0</v>
      </c>
      <c r="D295">
        <f ca="1">RAND()</f>
        <v>0.32013867766633142</v>
      </c>
      <c r="E295">
        <f ca="1">RAND()</f>
        <v>0.90587563354859491</v>
      </c>
      <c r="F295">
        <f ca="1">RAND()</f>
        <v>0.40529921520720169</v>
      </c>
      <c r="G295">
        <f ca="1">RAND()</f>
        <v>0.46426226377837221</v>
      </c>
      <c r="H295">
        <f ca="1">RAND()</f>
        <v>5.5048889658037781E-2</v>
      </c>
      <c r="I295">
        <f ca="1">RAND()</f>
        <v>0.61662974079841326</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90587</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3</v>
      </c>
      <c r="AE295" t="s">
        <v>125</v>
      </c>
      <c r="AG295">
        <v>900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{"dy":30,"sl":3,"tp":"upn","vl":"41845","cn":3,"pt":"GO","pr":900}</v>
      </c>
    </row>
    <row r="296" spans="1:40">
      <c r="A296">
        <v>30</v>
      </c>
      <c r="B296">
        <v>4</v>
      </c>
      <c r="C296">
        <f>IF(B296&lt;=9,0,
IF(B296=10,1,2))</f>
        <v>0</v>
      </c>
      <c r="D296">
        <f ca="1">RAND()</f>
        <v>0.38903945886670299</v>
      </c>
      <c r="E296">
        <f ca="1">RAND()</f>
        <v>0.9061433595640449</v>
      </c>
      <c r="F296">
        <f ca="1">RAND()</f>
        <v>0.44459111224751935</v>
      </c>
      <c r="G296">
        <f ca="1">RAND()</f>
        <v>0.62489956768035637</v>
      </c>
      <c r="H296">
        <f ca="1">RAND()</f>
        <v>0.1983329473196126</v>
      </c>
      <c r="I296">
        <f ca="1">RAND()</f>
        <v>0.4267477915980612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90614</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13</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3900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458</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0.91853416853098135</v>
      </c>
      <c r="E297">
        <f ca="1">RAND()</f>
        <v>0.80907110773043411</v>
      </c>
      <c r="F297">
        <f ca="1">RAND()</f>
        <v>0.74077096726383285</v>
      </c>
      <c r="G297">
        <f ca="1">RAND()</f>
        <v>0.73055712627174918</v>
      </c>
      <c r="H297">
        <f ca="1">RAND()</f>
        <v>0.70476873734883738</v>
      </c>
      <c r="I297">
        <f ca="1">RAND()</f>
        <v>0.67311471759523278</v>
      </c>
      <c r="M297" t="str">
        <f ca="1">IF(LEN(J297)&lt;&gt;0,J297,VLOOKUP(D297+$B297,$BJ:$BK,MATCH($BK$1,$BJ$1:$BK$1,0),1))</f>
        <v>안 지정 캐릭터 PP 일반등급</v>
      </c>
      <c r="N297">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80907</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12</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3600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0.85138125830953049</v>
      </c>
      <c r="E298">
        <f ca="1">RAND()</f>
        <v>0.40503901583413615</v>
      </c>
      <c r="F298">
        <f ca="1">RAND()</f>
        <v>0.35491582640748687</v>
      </c>
      <c r="G298">
        <f ca="1">RAND()</f>
        <v>0.2950499562225648</v>
      </c>
      <c r="H298">
        <f ca="1">RAND()</f>
        <v>0.81840527563572008</v>
      </c>
      <c r="I298">
        <f ca="1">RAND()</f>
        <v>0.66156605184354678</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Equip5002</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800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433</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0.36769063025736271</v>
      </c>
      <c r="E299">
        <f ca="1">RAND()</f>
        <v>0.62299201880403599</v>
      </c>
      <c r="F299">
        <f ca="1">RAND()</f>
        <v>0.52317433995042872</v>
      </c>
      <c r="G299">
        <f ca="1">RAND()</f>
        <v>0.11886546952488508</v>
      </c>
      <c r="H299">
        <f ca="1">RAND()</f>
        <v>0.70169773081638898</v>
      </c>
      <c r="I299">
        <f ca="1">RAND()</f>
        <v>0.25192610141841021</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Equip7102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3300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277</v>
      </c>
      <c r="W299">
        <v>1</v>
      </c>
      <c r="X299" t="s">
        <v>125</v>
      </c>
      <c r="Z299">
        <v>3300</v>
      </c>
      <c r="AA299" t="str">
        <f ca="1">IF(ISBLANK(AB299),"",
VLOOKUP(AB299,OFFSET(INDIRECT("$A:$B"),0,MATCH(AB$1&amp;"_Verify",INDIRECT("$1:$1"),0)-1),2,0)
)</f>
        <v>upn</v>
      </c>
      <c r="AB299" t="s">
        <v>92</v>
      </c>
      <c r="AC299">
        <v>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{"dy":30,"sl":7,"tp":"upn","vl":"5133","cn":13,"pt":"GO","pr":3900}</v>
      </c>
    </row>
    <row r="300" spans="1:40">
      <c r="A300">
        <v>30</v>
      </c>
      <c r="B300">
        <v>8</v>
      </c>
      <c r="C300">
        <f>IF(B300&lt;=9,0,
IF(B300=10,1,2))</f>
        <v>0</v>
      </c>
      <c r="D300">
        <f ca="1">RAND()</f>
        <v>0.74398747609256122</v>
      </c>
      <c r="E300">
        <f ca="1">RAND()</f>
        <v>0.34600084218080096</v>
      </c>
      <c r="F300">
        <f ca="1">RAND()</f>
        <v>0.55601661574620531</v>
      </c>
      <c r="G300">
        <f ca="1">RAND()</f>
        <v>0.93557485793313255</v>
      </c>
      <c r="H300">
        <f ca="1">RAND()</f>
        <v>0.96875961618572448</v>
      </c>
      <c r="I300">
        <f ca="1">RAND()</f>
        <v>0.70792771927050469</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0.96393137712634369</v>
      </c>
      <c r="E301">
        <f ca="1">RAND()</f>
        <v>2.6479438386244891E-2</v>
      </c>
      <c r="F301">
        <f ca="1">RAND()</f>
        <v>6.6177164884812845E-2</v>
      </c>
      <c r="G301">
        <f ca="1">RAND()</f>
        <v>0.19941661821640111</v>
      </c>
      <c r="H301">
        <f ca="1">RAND()</f>
        <v>0.9478925089023259</v>
      </c>
      <c r="I301">
        <f ca="1">RAND()</f>
        <v>0.5355336738821761</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0.68017473275494422</v>
      </c>
      <c r="E302">
        <f ca="1">RAND()</f>
        <v>0.82352735795131282</v>
      </c>
      <c r="F302">
        <f ca="1">RAND()</f>
        <v>0.95441556764635216</v>
      </c>
      <c r="G302">
        <f ca="1">RAND()</f>
        <v>0.55673187725090911</v>
      </c>
      <c r="H302">
        <f ca="1">RAND()</f>
        <v>0.84638195625599422</v>
      </c>
      <c r="I302">
        <f ca="1">RAND()</f>
        <v>0.8345514929589305</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Equip7102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3800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245</v>
      </c>
      <c r="W302">
        <v>1</v>
      </c>
      <c r="X302" t="s">
        <v>125</v>
      </c>
      <c r="Z302">
        <v>900</v>
      </c>
      <c r="AA302" t="str">
        <f ca="1">IF(ISBLANK(AB302),"",
VLOOKUP(AB302,OFFSET(INDIRECT("$A:$B"),0,MATCH(AB$1&amp;"_Verify",INDIRECT("$1:$1"),0)-1),2,0)
)</f>
        <v>fe</v>
      </c>
      <c r="AB302" t="s">
        <v>82</v>
      </c>
      <c r="AC302" t="s">
        <v>459</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0.28710098311686716</v>
      </c>
      <c r="E303">
        <f ca="1">RAND()</f>
        <v>0.81351498090593588</v>
      </c>
      <c r="F303">
        <f ca="1">RAND()</f>
        <v>0.39006335991483199</v>
      </c>
      <c r="G303">
        <f ca="1">RAND()</f>
        <v>8.7057635279960577E-2</v>
      </c>
      <c r="H303">
        <f ca="1">RAND()</f>
        <v>0.26608430038802688</v>
      </c>
      <c r="I303">
        <f ca="1">RAND()</f>
        <v>8.5756356881828588E-2</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Equip7101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3100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0.66368760287739426</v>
      </c>
      <c r="E304">
        <f ca="1">RAND()</f>
        <v>0.90690180717693492</v>
      </c>
      <c r="F304">
        <f ca="1">RAND()</f>
        <v>0.24699572470986331</v>
      </c>
      <c r="G304">
        <f ca="1">RAND()</f>
        <v>0.99741984067614786</v>
      </c>
      <c r="H304">
        <f ca="1">RAND()</f>
        <v>0.26472019905964317</v>
      </c>
      <c r="I304">
        <f ca="1">RAND()</f>
        <v>0.61259890302739595</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90690</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460</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ca="1">IF(ROW()=2,AN304,OFFSET(AM304,-1,0)&amp;IF(LEN(AN304)=0,"",","&amp;AN304))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{"dy":31,"sl":2,"tp":"fe","vl":"Equip2002","cn":1,"pt":"GO","pr":600}</v>
      </c>
    </row>
    <row r="305" spans="1:40">
      <c r="A305">
        <v>31</v>
      </c>
      <c r="B305">
        <v>3</v>
      </c>
      <c r="C305">
        <f>IF(B305&lt;=9,0,
IF(B305=10,1,2))</f>
        <v>0</v>
      </c>
      <c r="D305">
        <f ca="1">RAND()</f>
        <v>0.82981085192369131</v>
      </c>
      <c r="E305">
        <f ca="1">RAND()</f>
        <v>0.24911874245992305</v>
      </c>
      <c r="F305">
        <f ca="1">RAND()</f>
        <v>0.4896173133837779</v>
      </c>
      <c r="G305">
        <f ca="1">RAND()</f>
        <v>0.12412095257218425</v>
      </c>
      <c r="H305">
        <f ca="1">RAND()</f>
        <v>0.34670359872766265</v>
      </c>
      <c r="I305">
        <f ca="1">RAND()</f>
        <v>0.61391746817189341</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24911</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5</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1500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449</v>
      </c>
      <c r="AD305">
        <v>1</v>
      </c>
      <c r="AE305" t="s">
        <v>125</v>
      </c>
      <c r="AG305">
        <v>2500</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ca="1">IF(ROW()=2,AN305,OFFSET(AM305,-1,0)&amp;IF(LEN(AN305)=0,"",","&amp;AN305))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{"dy":31,"sl":3,"tp":"fe","vl":"Equip3202","cn":1,"pt":"GO","pr":2500}</v>
      </c>
    </row>
    <row r="306" spans="1:40">
      <c r="A306">
        <v>31</v>
      </c>
      <c r="B306">
        <v>4</v>
      </c>
      <c r="C306">
        <f>IF(B306&lt;=9,0,
IF(B306=10,1,2))</f>
        <v>0</v>
      </c>
      <c r="D306">
        <f ca="1">RAND()</f>
        <v>9.2346353537052228E-2</v>
      </c>
      <c r="E306">
        <f ca="1">RAND()</f>
        <v>0.90588309029864955</v>
      </c>
      <c r="F306">
        <f ca="1">RAND()</f>
        <v>0.81870742875262892</v>
      </c>
      <c r="G306">
        <f ca="1">RAND()</f>
        <v>0.18442748645211993</v>
      </c>
      <c r="H306">
        <f ca="1">RAND()</f>
        <v>0.26638995636562512</v>
      </c>
      <c r="I306">
        <f ca="1">RAND()</f>
        <v>6.6925022278125912E-3</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90588</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453</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그린 아이즈</v>
      </c>
      <c r="AL306">
        <v>1</v>
      </c>
      <c r="AM306" t="str">
        <f ca="1">IF(ROW()=2,AN306,OFFSET(AM306,-1,0)&amp;IF(LEN(AN306)=0,"",","&amp;AN306))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{"dy":31,"sl":4,"tp":"fe","vl":"Equip5002","cn":1,"pt":"GO","pr":700}</v>
      </c>
    </row>
    <row r="307" spans="1:40">
      <c r="A307">
        <v>31</v>
      </c>
      <c r="B307">
        <v>5</v>
      </c>
      <c r="C307">
        <f>IF(B307&lt;=9,0,
IF(B307=10,1,2))</f>
        <v>0</v>
      </c>
      <c r="D307">
        <f ca="1">RAND()</f>
        <v>0.99065647929528278</v>
      </c>
      <c r="E307">
        <f ca="1">RAND()</f>
        <v>0.20141342142605212</v>
      </c>
      <c r="F307">
        <f ca="1">RAND()</f>
        <v>0.63215886869211646</v>
      </c>
      <c r="G307">
        <f ca="1">RAND()</f>
        <v>0.5835036351978955</v>
      </c>
      <c r="H307">
        <f ca="1">RAND()</f>
        <v>7.6317556727093949E-2</v>
      </c>
      <c r="I307">
        <f ca="1">RAND()</f>
        <v>0.42795796155628929</v>
      </c>
      <c r="M307" t="str">
        <f ca="1">IF(LEN(J307)&lt;&gt;0,J307,VLOOKUP(D307+$B307,$BJ:$BK,MATCH($BK$1,$BJ$1:$BK$1,0),1))</f>
        <v>안 지정 캐릭터 PP 일반등급</v>
      </c>
      <c r="N307">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20141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5</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1500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0.3477134202580191</v>
      </c>
      <c r="E308">
        <f ca="1">RAND()</f>
        <v>0.31509319055013885</v>
      </c>
      <c r="F308">
        <f ca="1">RAND()</f>
        <v>0.72248864662924694</v>
      </c>
      <c r="G308">
        <f ca="1">RAND()</f>
        <v>0.89535951064750907</v>
      </c>
      <c r="H308">
        <f ca="1">RAND()</f>
        <v>0.50116517740455302</v>
      </c>
      <c r="I308">
        <f ca="1">RAND()</f>
        <v>0.97011449639615421</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Equip4001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254</v>
      </c>
      <c r="W308">
        <v>1</v>
      </c>
      <c r="X308" t="s">
        <v>125</v>
      </c>
      <c r="Z308">
        <v>3300</v>
      </c>
      <c r="AA308" t="str">
        <f ca="1">IF(ISBLANK(AB308),"",
VLOOKUP(AB308,OFFSET(INDIRECT("$A:$B"),0,MATCH(AB$1&amp;"_Verify",INDIRECT("$1:$1"),0)-1),2,0)
)</f>
        <v>fe</v>
      </c>
      <c r="AB308" t="s">
        <v>82</v>
      </c>
      <c r="AC308" t="s">
        <v>384</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0.52962258093519421</v>
      </c>
      <c r="E309">
        <f ca="1">RAND()</f>
        <v>0.83495395828010455</v>
      </c>
      <c r="F309">
        <f ca="1">RAND()</f>
        <v>0.7843255848048678</v>
      </c>
      <c r="G309">
        <f ca="1">RAND()</f>
        <v>0.44806453186605155</v>
      </c>
      <c r="H309">
        <f ca="1">RAND()</f>
        <v>8.1241944986975456E-2</v>
      </c>
      <c r="I309">
        <f ca="1">RAND()</f>
        <v>0.34830860621084958</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Equip8201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29200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7.6139683716550888E-2</v>
      </c>
      <c r="E310">
        <f ca="1">RAND()</f>
        <v>0.46315728217406582</v>
      </c>
      <c r="F310">
        <f ca="1">RAND()</f>
        <v>0.21559970015943253</v>
      </c>
      <c r="G310">
        <f ca="1">RAND()</f>
        <v>0.17925502705697616</v>
      </c>
      <c r="H310">
        <f ca="1">RAND()</f>
        <v>0.22651947142552453</v>
      </c>
      <c r="I310">
        <f ca="1">RAND()</f>
        <v>9.6558275082927358E-2</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4.5296557322504705E-2</v>
      </c>
      <c r="E311">
        <f ca="1">RAND()</f>
        <v>3.3846843682322492E-3</v>
      </c>
      <c r="F311">
        <f ca="1">RAND()</f>
        <v>0.6591526181872801</v>
      </c>
      <c r="G311">
        <f ca="1">RAND()</f>
        <v>0.22836286792364691</v>
      </c>
      <c r="H311">
        <f ca="1">RAND()</f>
        <v>0.20384208747409704</v>
      </c>
      <c r="I311">
        <f ca="1">RAND()</f>
        <v>3.9911113227541928E-2</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0.11488885638396873</v>
      </c>
      <c r="E312">
        <f ca="1">RAND()</f>
        <v>0.56323918250920157</v>
      </c>
      <c r="F312">
        <f ca="1">RAND()</f>
        <v>4.8525478851052739E-2</v>
      </c>
      <c r="G312">
        <f ca="1">RAND()</f>
        <v>0.22735305116696347</v>
      </c>
      <c r="H312">
        <f ca="1">RAND()</f>
        <v>0.64413860199008455</v>
      </c>
      <c r="I312">
        <f ca="1">RAND()</f>
        <v>0.61910440720041049</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0.46859472801757351</v>
      </c>
      <c r="E313">
        <f ca="1">RAND()</f>
        <v>0.36117306821845441</v>
      </c>
      <c r="F313">
        <f ca="1">RAND()</f>
        <v>6.6117384488647235E-2</v>
      </c>
      <c r="G313">
        <f ca="1">RAND()</f>
        <v>0.67321850348478862</v>
      </c>
      <c r="H313">
        <f ca="1">RAND()</f>
        <v>0.5150304959231865</v>
      </c>
      <c r="I313">
        <f ca="1">RAND()</f>
        <v>0.20745059154668388</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0.17755599988085802</v>
      </c>
      <c r="E314">
        <f ca="1">RAND()</f>
        <v>0.62429008969528843</v>
      </c>
      <c r="F314">
        <f ca="1">RAND()</f>
        <v>0.90594134116495917</v>
      </c>
      <c r="G314">
        <f ca="1">RAND()</f>
        <v>0.68961749231636038</v>
      </c>
      <c r="H314">
        <f ca="1">RAND()</f>
        <v>8.2413163836444148E-2</v>
      </c>
      <c r="I314">
        <f ca="1">RAND()</f>
        <v>0.36777676654400693</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0.20487314673737356</v>
      </c>
      <c r="E315">
        <f ca="1">RAND()</f>
        <v>0.32037735598701456</v>
      </c>
      <c r="F315">
        <f ca="1">RAND()</f>
        <v>0.98073274179725223</v>
      </c>
      <c r="G315">
        <f ca="1">RAND()</f>
        <v>6.1718981398887762E-2</v>
      </c>
      <c r="H315">
        <f ca="1">RAND()</f>
        <v>0.63159035552249421</v>
      </c>
      <c r="I315">
        <f ca="1">RAND()</f>
        <v>0.27811111148236856</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0.10257301524685636</v>
      </c>
      <c r="E316">
        <f ca="1">RAND()</f>
        <v>0.86053966296022366</v>
      </c>
      <c r="F316">
        <f ca="1">RAND()</f>
        <v>0.55473893558803022</v>
      </c>
      <c r="G316">
        <f ca="1">RAND()</f>
        <v>0.45621547650634653</v>
      </c>
      <c r="H316">
        <f ca="1">RAND()</f>
        <v>0.13079157396969976</v>
      </c>
      <c r="I316">
        <f ca="1">RAND()</f>
        <v>0.23658945455421343</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0.87561149210399059</v>
      </c>
      <c r="E317">
        <f ca="1">RAND()</f>
        <v>0.83058322605549129</v>
      </c>
      <c r="F317">
        <f ca="1">RAND()</f>
        <v>0.41613672322946416</v>
      </c>
      <c r="G317">
        <f ca="1">RAND()</f>
        <v>0.9264482085672705</v>
      </c>
      <c r="H317">
        <f ca="1">RAND()</f>
        <v>0.86623232597687683</v>
      </c>
      <c r="I317">
        <f ca="1">RAND()</f>
        <v>0.92144731414254621</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0.73216677089131077</v>
      </c>
      <c r="E318">
        <f ca="1">RAND()</f>
        <v>0.90671884999159891</v>
      </c>
      <c r="F318">
        <f ca="1">RAND()</f>
        <v>0.97545594262274704</v>
      </c>
      <c r="G318">
        <f ca="1">RAND()</f>
        <v>0.84691216523062218</v>
      </c>
      <c r="H318">
        <f ca="1">RAND()</f>
        <v>8.3771192464282551E-3</v>
      </c>
      <c r="I318">
        <f ca="1">RAND()</f>
        <v>0.70089353287661049</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0.82502867824670112</v>
      </c>
      <c r="E319">
        <f ca="1">RAND()</f>
        <v>0.18214106258655338</v>
      </c>
      <c r="F319">
        <f ca="1">RAND()</f>
        <v>0.9349267536757091</v>
      </c>
      <c r="G319">
        <f ca="1">RAND()</f>
        <v>0.70161714542619324</v>
      </c>
      <c r="H319">
        <f ca="1">RAND()</f>
        <v>4.797143103639212E-2</v>
      </c>
      <c r="I319">
        <f ca="1">RAND()</f>
        <v>0.50098993187459295</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0.89605111242954016</v>
      </c>
      <c r="E320">
        <f ca="1">RAND()</f>
        <v>0.73129643125338495</v>
      </c>
      <c r="F320">
        <f ca="1">RAND()</f>
        <v>0.35229086132844067</v>
      </c>
      <c r="G320">
        <f ca="1">RAND()</f>
        <v>0.53026553725656966</v>
      </c>
      <c r="H320">
        <f ca="1">RAND()</f>
        <v>0.69956938082161191</v>
      </c>
      <c r="I320">
        <f ca="1">RAND()</f>
        <v>0.8732371622481343</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0.47448093456633911</v>
      </c>
      <c r="E321">
        <f ca="1">RAND()</f>
        <v>0.81099483860447352</v>
      </c>
      <c r="F321">
        <f ca="1">RAND()</f>
        <v>0.2747021292839098</v>
      </c>
      <c r="G321">
        <f ca="1">RAND()</f>
        <v>0.995595745935696</v>
      </c>
      <c r="H321">
        <f ca="1">RAND()</f>
        <v>0.77821738803382301</v>
      </c>
      <c r="I321">
        <f ca="1">RAND()</f>
        <v>0.1853188421043831</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0.13239939952797142</v>
      </c>
      <c r="E322">
        <f ca="1">RAND()</f>
        <v>0.18472256039865076</v>
      </c>
      <c r="F322">
        <f ca="1">RAND()</f>
        <v>0.70221234481113681</v>
      </c>
      <c r="G322">
        <f ca="1">RAND()</f>
        <v>0.10408981136512618</v>
      </c>
      <c r="H322">
        <f ca="1">RAND()</f>
        <v>0.42386038231542389</v>
      </c>
      <c r="I322">
        <f ca="1">RAND()</f>
        <v>0.27925759655121984</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0.75438069466715407</v>
      </c>
      <c r="E323">
        <f ca="1">RAND()</f>
        <v>0.20929643261131359</v>
      </c>
      <c r="F323">
        <f ca="1">RAND()</f>
        <v>0.21413347318480003</v>
      </c>
      <c r="G323">
        <f ca="1">RAND()</f>
        <v>0.24026854377995388</v>
      </c>
      <c r="H323">
        <f ca="1">RAND()</f>
        <v>0.16293423887528535</v>
      </c>
      <c r="I323">
        <f ca="1">RAND()</f>
        <v>0.404965723168909</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0.5231969525663831</v>
      </c>
      <c r="E324">
        <f ca="1">RAND()</f>
        <v>0.46072234107032572</v>
      </c>
      <c r="F324">
        <f ca="1">RAND()</f>
        <v>0.80722780356415802</v>
      </c>
      <c r="G324">
        <f ca="1">RAND()</f>
        <v>0.2445972115912104</v>
      </c>
      <c r="H324">
        <f ca="1">RAND()</f>
        <v>0.8916185090127654</v>
      </c>
      <c r="I324">
        <f ca="1">RAND()</f>
        <v>2.3450661942252982E-2</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0.78705521701604875</v>
      </c>
      <c r="E325">
        <f ca="1">RAND()</f>
        <v>9.8825515899298888E-2</v>
      </c>
      <c r="F325">
        <f ca="1">RAND()</f>
        <v>0.72175696685109814</v>
      </c>
      <c r="G325">
        <f ca="1">RAND()</f>
        <v>0.86077691108735255</v>
      </c>
      <c r="H325">
        <f ca="1">RAND()</f>
        <v>0.87604038527298123</v>
      </c>
      <c r="I325">
        <f ca="1">RAND()</f>
        <v>0.83754812913424659</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0.30444654180408215</v>
      </c>
      <c r="E326">
        <f ca="1">RAND()</f>
        <v>0.88670179310927544</v>
      </c>
      <c r="F326">
        <f ca="1">RAND()</f>
        <v>0.26218166322864556</v>
      </c>
      <c r="G326">
        <f ca="1">RAND()</f>
        <v>0.24365598487644502</v>
      </c>
      <c r="H326">
        <f ca="1">RAND()</f>
        <v>0.14832642702782062</v>
      </c>
      <c r="I326">
        <f ca="1">RAND()</f>
        <v>0.33637273557495029</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0.52622433694338699</v>
      </c>
      <c r="E327">
        <f ca="1">RAND()</f>
        <v>0.95143516213136703</v>
      </c>
      <c r="F327">
        <f ca="1">RAND()</f>
        <v>0.22939854535390614</v>
      </c>
      <c r="G327">
        <f ca="1">RAND()</f>
        <v>0.5889034124739404</v>
      </c>
      <c r="H327">
        <f ca="1">RAND()</f>
        <v>0.10191104408215501</v>
      </c>
      <c r="I327">
        <f ca="1">RAND()</f>
        <v>1.0902203175536251E-2</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0.54228716314132674</v>
      </c>
      <c r="E328">
        <f ca="1">RAND()</f>
        <v>0.88787705411751272</v>
      </c>
      <c r="F328">
        <f ca="1">RAND()</f>
        <v>0.77040848660571326</v>
      </c>
      <c r="G328">
        <f ca="1">RAND()</f>
        <v>0.4296917764378152</v>
      </c>
      <c r="H328">
        <f ca="1">RAND()</f>
        <v>0.72842166641016404</v>
      </c>
      <c r="I328">
        <f ca="1">RAND()</f>
        <v>0.73517339423884154</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0.75737747199048944</v>
      </c>
      <c r="E329">
        <f ca="1">RAND()</f>
        <v>0.25467429753137494</v>
      </c>
      <c r="F329">
        <f ca="1">RAND()</f>
        <v>0.69733124282344405</v>
      </c>
      <c r="G329">
        <f ca="1">RAND()</f>
        <v>0.4840109651552621</v>
      </c>
      <c r="H329">
        <f ca="1">RAND()</f>
        <v>0.29945128615586525</v>
      </c>
      <c r="I329">
        <f ca="1">RAND()</f>
        <v>0.13210449799456625</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0.55684641559622972</v>
      </c>
      <c r="E330">
        <f ca="1">RAND()</f>
        <v>0.28385160578437396</v>
      </c>
      <c r="F330">
        <f ca="1">RAND()</f>
        <v>0.3333275205299393</v>
      </c>
      <c r="G330">
        <f ca="1">RAND()</f>
        <v>0.81280566727494874</v>
      </c>
      <c r="H330">
        <f ca="1">RAND()</f>
        <v>0.91455032145551229</v>
      </c>
      <c r="I330">
        <f ca="1">RAND()</f>
        <v>0.14895912687736457</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3.9846126850133889E-2</v>
      </c>
      <c r="E331">
        <f ca="1">RAND()</f>
        <v>0.81184197723753526</v>
      </c>
      <c r="F331">
        <f ca="1">RAND()</f>
        <v>0.37316232289012941</v>
      </c>
      <c r="G331">
        <f ca="1">RAND()</f>
        <v>0.3815774953118557</v>
      </c>
      <c r="H331">
        <f ca="1">RAND()</f>
        <v>0.73192063277153552</v>
      </c>
      <c r="I331">
        <f ca="1">RAND()</f>
        <v>0.27988676233317844</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fc</v>
      </c>
      <c r="AB331" t="s">
        <v>85</v>
      </c>
      <c r="AC331" t="s">
        <v>502</v>
      </c>
      <c r="AD331">
        <v>1</v>
      </c>
      <c r="AE331" t="s">
        <v>129</v>
      </c>
      <c r="AF331">
        <v>249</v>
      </c>
      <c r="AG331">
        <v>139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베이</v>
      </c>
      <c r="AL331">
        <v>1</v>
      </c>
      <c r="AM331" t="str">
        <f ca="1">IF(ROW()=2,AN331,OFFSET(AM331,-1,0)&amp;IF(LEN(AN331)=0,"",","&amp;AN331))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{"dy":20,"sl":10,"tp":"fc","vl":"Actor0104","cn":1,"pt":"DI","pp":249,"pr":139}</v>
      </c>
    </row>
    <row r="332" spans="1:40">
      <c r="A332">
        <v>21</v>
      </c>
      <c r="B332">
        <v>10</v>
      </c>
      <c r="C332">
        <f>IF(B332&lt;=9,0,
IF(B332=10,1,2))</f>
        <v>1</v>
      </c>
      <c r="D332">
        <f ca="1">RAND()</f>
        <v>0.94727329299469498</v>
      </c>
      <c r="E332">
        <f ca="1">RAND()</f>
        <v>0.56177582743762156</v>
      </c>
      <c r="F332">
        <f ca="1">RAND()</f>
        <v>0.44135578092212813</v>
      </c>
      <c r="G332">
        <f ca="1">RAND()</f>
        <v>0.28191540669445325</v>
      </c>
      <c r="H332">
        <f ca="1">RAND()</f>
        <v>0.18406084596792804</v>
      </c>
      <c r="I332">
        <f ca="1">RAND()</f>
        <v>3.8482133698465204E-2</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fc</v>
      </c>
      <c r="AB332" t="s">
        <v>85</v>
      </c>
      <c r="AC332" t="s">
        <v>502</v>
      </c>
      <c r="AD332">
        <v>1</v>
      </c>
      <c r="AE332" t="s">
        <v>129</v>
      </c>
      <c r="AF332">
        <v>249</v>
      </c>
      <c r="AG332">
        <v>139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베이</v>
      </c>
      <c r="AL332">
        <v>1</v>
      </c>
      <c r="AM332" t="str">
        <f ca="1">IF(ROW()=2,AN332,OFFSET(AM332,-1,0)&amp;IF(LEN(AN332)=0,"",","&amp;AN332))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{"dy":21,"sl":10,"tp":"fc","vl":"Actor0104","cn":1,"pt":"DI","pp":249,"pr":139}</v>
      </c>
    </row>
    <row r="333" spans="1:40">
      <c r="A333">
        <v>22</v>
      </c>
      <c r="B333">
        <v>10</v>
      </c>
      <c r="C333">
        <f>IF(B333&lt;=9,0,
IF(B333=10,1,2))</f>
        <v>1</v>
      </c>
      <c r="D333">
        <f ca="1">RAND()</f>
        <v>0.30373538497112851</v>
      </c>
      <c r="E333">
        <f ca="1">RAND()</f>
        <v>0.62009741385728856</v>
      </c>
      <c r="F333">
        <f ca="1">RAND()</f>
        <v>0.12670095670182857</v>
      </c>
      <c r="G333">
        <f ca="1">RAND()</f>
        <v>0.39133177216435011</v>
      </c>
      <c r="H333">
        <f ca="1">RAND()</f>
        <v>0.71796428587593664</v>
      </c>
      <c r="I333">
        <f ca="1">RAND()</f>
        <v>0.21998221990360267</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9.0172437984407439E-2</v>
      </c>
      <c r="E334">
        <f ca="1">RAND()</f>
        <v>0.93966928026167207</v>
      </c>
      <c r="F334">
        <f ca="1">RAND()</f>
        <v>0.97586279752736171</v>
      </c>
      <c r="G334">
        <f ca="1">RAND()</f>
        <v>0.95777071511658463</v>
      </c>
      <c r="H334">
        <f ca="1">RAND()</f>
        <v>0.75811532429508455</v>
      </c>
      <c r="I334">
        <f ca="1">RAND()</f>
        <v>1.798435158360201E-2</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0.11840856233428099</v>
      </c>
      <c r="E335">
        <f ca="1">RAND()</f>
        <v>0.92719261452388768</v>
      </c>
      <c r="F335">
        <f ca="1">RAND()</f>
        <v>0.51477619598617885</v>
      </c>
      <c r="G335">
        <f ca="1">RAND()</f>
        <v>0.93805864874804312</v>
      </c>
      <c r="H335">
        <f ca="1">RAND()</f>
        <v>0.84470936821795695</v>
      </c>
      <c r="I335">
        <f ca="1">RAND()</f>
        <v>0.93030754839943475</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0.5177092342304872</v>
      </c>
      <c r="E336">
        <f ca="1">RAND()</f>
        <v>0.92141219581260769</v>
      </c>
      <c r="F336">
        <f ca="1">RAND()</f>
        <v>0.25999746598079487</v>
      </c>
      <c r="G336">
        <f ca="1">RAND()</f>
        <v>0.96794301432787699</v>
      </c>
      <c r="H336">
        <f ca="1">RAND()</f>
        <v>9.5545934667710775E-2</v>
      </c>
      <c r="I336">
        <f ca="1">RAND()</f>
        <v>0.31015635393793695</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fc</v>
      </c>
      <c r="AB336" t="s">
        <v>85</v>
      </c>
      <c r="AC336" t="s">
        <v>503</v>
      </c>
      <c r="AD336">
        <v>1</v>
      </c>
      <c r="AE336" t="s">
        <v>129</v>
      </c>
      <c r="AF336">
        <v>219</v>
      </c>
      <c r="AG336">
        <v>149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카츄진</v>
      </c>
      <c r="AL336">
        <v>1</v>
      </c>
      <c r="AM336" t="str">
        <f ca="1">IF(ROW()=2,AN336,OFFSET(AM336,-1,0)&amp;IF(LEN(AN336)=0,"",","&amp;AN336))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{"dy":25,"sl":10,"tp":"fc","vl":"Actor3117","cn":1,"pt":"DI","pp":219,"pr":149}</v>
      </c>
    </row>
    <row r="337" spans="1:40">
      <c r="A337">
        <v>26</v>
      </c>
      <c r="B337">
        <v>10</v>
      </c>
      <c r="C337">
        <f>IF(B337&lt;=9,0,
IF(B337=10,1,2))</f>
        <v>1</v>
      </c>
      <c r="D337">
        <f ca="1">RAND()</f>
        <v>0.49531774047601007</v>
      </c>
      <c r="E337">
        <f ca="1">RAND()</f>
        <v>0.18120971835372002</v>
      </c>
      <c r="F337">
        <f ca="1">RAND()</f>
        <v>0.13724328739080616</v>
      </c>
      <c r="G337">
        <f ca="1">RAND()</f>
        <v>0.92586890395475452</v>
      </c>
      <c r="H337">
        <f ca="1">RAND()</f>
        <v>0.74529536704761989</v>
      </c>
      <c r="I337">
        <f ca="1">RAND()</f>
        <v>0.57156564745376082</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fc</v>
      </c>
      <c r="AB337" t="s">
        <v>85</v>
      </c>
      <c r="AC337" t="s">
        <v>503</v>
      </c>
      <c r="AD337">
        <v>1</v>
      </c>
      <c r="AE337" t="s">
        <v>129</v>
      </c>
      <c r="AF337">
        <v>219</v>
      </c>
      <c r="AG337">
        <v>149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카츄진</v>
      </c>
      <c r="AL337">
        <v>1</v>
      </c>
      <c r="AM337" t="str">
        <f ca="1">IF(ROW()=2,AN337,OFFSET(AM337,-1,0)&amp;IF(LEN(AN337)=0,"",","&amp;AN337))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{"dy":26,"sl":10,"tp":"fc","vl":"Actor3117","cn":1,"pt":"DI","pp":219,"pr":149}</v>
      </c>
    </row>
    <row r="338" spans="1:40">
      <c r="A338">
        <v>27</v>
      </c>
      <c r="B338">
        <v>10</v>
      </c>
      <c r="C338">
        <f>IF(B338&lt;=9,0,
IF(B338=10,1,2))</f>
        <v>1</v>
      </c>
      <c r="D338">
        <f ca="1">RAND()</f>
        <v>0.57235644491966431</v>
      </c>
      <c r="E338">
        <f ca="1">RAND()</f>
        <v>0.40481453626271702</v>
      </c>
      <c r="F338">
        <f ca="1">RAND()</f>
        <v>0.97567002692568883</v>
      </c>
      <c r="G338">
        <f ca="1">RAND()</f>
        <v>0.99536640419898337</v>
      </c>
      <c r="H338">
        <f ca="1">RAND()</f>
        <v>0.78261938450082824</v>
      </c>
      <c r="I338">
        <f ca="1">RAND()</f>
        <v>0.79449507421201482</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fc</v>
      </c>
      <c r="AB338" t="s">
        <v>85</v>
      </c>
      <c r="AC338" t="s">
        <v>503</v>
      </c>
      <c r="AD338">
        <v>1</v>
      </c>
      <c r="AE338" t="s">
        <v>129</v>
      </c>
      <c r="AF338">
        <v>219</v>
      </c>
      <c r="AG338">
        <v>149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카츄진</v>
      </c>
      <c r="AL338">
        <v>1</v>
      </c>
      <c r="AM338" t="str">
        <f ca="1">IF(ROW()=2,AN338,OFFSET(AM338,-1,0)&amp;IF(LEN(AN338)=0,"",","&amp;AN338))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{"dy":27,"sl":10,"tp":"fc","vl":"Actor3117","cn":1,"pt":"DI","pp":219,"pr":149}</v>
      </c>
    </row>
    <row r="339" spans="1:40">
      <c r="A339">
        <v>28</v>
      </c>
      <c r="B339">
        <v>10</v>
      </c>
      <c r="C339">
        <f>IF(B339&lt;=9,0,
IF(B339=10,1,2))</f>
        <v>1</v>
      </c>
      <c r="D339">
        <f ca="1">RAND()</f>
        <v>0.64097063467296256</v>
      </c>
      <c r="E339">
        <f ca="1">RAND()</f>
        <v>0.65525034192522114</v>
      </c>
      <c r="F339">
        <f ca="1">RAND()</f>
        <v>0.42143581333199354</v>
      </c>
      <c r="G339">
        <f ca="1">RAND()</f>
        <v>0.60320665521528027</v>
      </c>
      <c r="H339">
        <f ca="1">RAND()</f>
        <v>0.60640678908517698</v>
      </c>
      <c r="I339">
        <f ca="1">RAND()</f>
        <v>0.77240335460601595</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7.9207408020435688E-2</v>
      </c>
      <c r="E340">
        <f ca="1">RAND()</f>
        <v>0.27303189504864922</v>
      </c>
      <c r="F340">
        <f ca="1">RAND()</f>
        <v>0.60599974897885034</v>
      </c>
      <c r="G340">
        <f ca="1">RAND()</f>
        <v>2.4938810941153133E-2</v>
      </c>
      <c r="H340">
        <f ca="1">RAND()</f>
        <v>0.37242827632387632</v>
      </c>
      <c r="I340">
        <f ca="1">RAND()</f>
        <v>0.59223127584185731</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0.35311953736876456</v>
      </c>
      <c r="E341">
        <f ca="1">RAND()</f>
        <v>0.78326647277526018</v>
      </c>
      <c r="F341">
        <f ca="1">RAND()</f>
        <v>0.74311411400650251</v>
      </c>
      <c r="G341">
        <f ca="1">RAND()</f>
        <v>0.66296533995598839</v>
      </c>
      <c r="H341">
        <f ca="1">RAND()</f>
        <v>0.11002710231629709</v>
      </c>
      <c r="I341">
        <f ca="1">RAND()</f>
        <v>0.75787608576408183</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0.7866506161610084</v>
      </c>
      <c r="E342">
        <f ca="1">RAND()</f>
        <v>0.14517157013972948</v>
      </c>
      <c r="F342">
        <f ca="1">RAND()</f>
        <v>0.21272078727375598</v>
      </c>
      <c r="G342">
        <f ca="1">RAND()</f>
        <v>0.36668647452129233</v>
      </c>
      <c r="H342">
        <f ca="1">RAND()</f>
        <v>0.55009855460447654</v>
      </c>
      <c r="I342">
        <f ca="1">RAND()</f>
        <v>0.62124227327408676</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0.74034157949461799</v>
      </c>
      <c r="E343">
        <f ca="1">RAND()</f>
        <v>0.35190316504292485</v>
      </c>
      <c r="F343">
        <f ca="1">RAND()</f>
        <v>0.97333473162333295</v>
      </c>
      <c r="G343">
        <f ca="1">RAND()</f>
        <v>0.9478766409206163</v>
      </c>
      <c r="H343">
        <f ca="1">RAND()</f>
        <v>0.33659773268487547</v>
      </c>
      <c r="I343">
        <f ca="1">RAND()</f>
        <v>0.99881918178108708</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0.66544378772754142</v>
      </c>
      <c r="E344">
        <f ca="1">RAND()</f>
        <v>0.2865012775785073</v>
      </c>
      <c r="F344">
        <f ca="1">RAND()</f>
        <v>0.90069962922068525</v>
      </c>
      <c r="G344">
        <f ca="1">RAND()</f>
        <v>0.8319188507112486</v>
      </c>
      <c r="H344">
        <f ca="1">RAND()</f>
        <v>0.73346309145632682</v>
      </c>
      <c r="I344">
        <f ca="1">RAND()</f>
        <v>0.50867035758593604</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0.24098171485087116</v>
      </c>
      <c r="E345">
        <f ca="1">RAND()</f>
        <v>4.6856829587724858E-2</v>
      </c>
      <c r="F345">
        <f ca="1">RAND()</f>
        <v>0.45077237862925157</v>
      </c>
      <c r="G345">
        <f ca="1">RAND()</f>
        <v>0.20672915019609606</v>
      </c>
      <c r="H345">
        <f ca="1">RAND()</f>
        <v>0.26057988910259122</v>
      </c>
      <c r="I345">
        <f ca="1">RAND()</f>
        <v>0.42062825366184098</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0.50164530273066565</v>
      </c>
      <c r="E346">
        <f ca="1">RAND()</f>
        <v>0.49931656101333444</v>
      </c>
      <c r="F346">
        <f ca="1">RAND()</f>
        <v>6.2095019622820824E-2</v>
      </c>
      <c r="G346">
        <f ca="1">RAND()</f>
        <v>0.30529754663662345</v>
      </c>
      <c r="H346">
        <f ca="1">RAND()</f>
        <v>0.94955500875053844</v>
      </c>
      <c r="I346">
        <f ca="1">RAND()</f>
        <v>0.84575300511759366</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0.87960727158250995</v>
      </c>
      <c r="E347">
        <f ca="1">RAND()</f>
        <v>0.53086915749710462</v>
      </c>
      <c r="F347">
        <f ca="1">RAND()</f>
        <v>5.0776763361210175E-2</v>
      </c>
      <c r="G347">
        <f ca="1">RAND()</f>
        <v>0.51534626624005553</v>
      </c>
      <c r="H347">
        <f ca="1">RAND()</f>
        <v>3.7721738277222805E-2</v>
      </c>
      <c r="I347">
        <f ca="1">RAND()</f>
        <v>0.23845805645394813</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0.28250902371222775</v>
      </c>
      <c r="E348">
        <f ca="1">RAND()</f>
        <v>0.35108682913089662</v>
      </c>
      <c r="F348">
        <f ca="1">RAND()</f>
        <v>0.42476547918630525</v>
      </c>
      <c r="G348">
        <f ca="1">RAND()</f>
        <v>6.5839064300930672E-2</v>
      </c>
      <c r="H348">
        <f ca="1">RAND()</f>
        <v>0.1573088271009877</v>
      </c>
      <c r="I348">
        <f ca="1">RAND()</f>
        <v>0.36854951923859558</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0.92648868933443285</v>
      </c>
      <c r="E349">
        <f ca="1">RAND()</f>
        <v>1.8729893083923144E-2</v>
      </c>
      <c r="F349">
        <f ca="1">RAND()</f>
        <v>0.98944175645012411</v>
      </c>
      <c r="G349">
        <f ca="1">RAND()</f>
        <v>0.58622744502471502</v>
      </c>
      <c r="H349">
        <f ca="1">RAND()</f>
        <v>7.0581189417958101E-2</v>
      </c>
      <c r="I349">
        <f ca="1">RAND()</f>
        <v>0.17000476354072147</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0.19113098766185821</v>
      </c>
      <c r="E350">
        <f ca="1">RAND()</f>
        <v>0.67194845825869598</v>
      </c>
      <c r="F350">
        <f ca="1">RAND()</f>
        <v>0.38735854816243909</v>
      </c>
      <c r="G350">
        <f ca="1">RAND()</f>
        <v>0.31564372324504453</v>
      </c>
      <c r="H350">
        <f ca="1">RAND()</f>
        <v>0.25968152879288531</v>
      </c>
      <c r="I350">
        <f ca="1">RAND()</f>
        <v>0.53794484213004867</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0.82637343948870989</v>
      </c>
      <c r="E351">
        <f ca="1">RAND()</f>
        <v>0.76315086832043688</v>
      </c>
      <c r="F351">
        <f ca="1">RAND()</f>
        <v>0.47527583413539964</v>
      </c>
      <c r="G351">
        <f ca="1">RAND()</f>
        <v>0.73191040436015808</v>
      </c>
      <c r="H351">
        <f ca="1">RAND()</f>
        <v>0.64465052878384332</v>
      </c>
      <c r="I351">
        <f ca="1">RAND()</f>
        <v>0.17045486901499773</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0.27690840375846248</v>
      </c>
      <c r="E352">
        <f ca="1">RAND()</f>
        <v>0.68040975406174808</v>
      </c>
      <c r="F352">
        <f ca="1">RAND()</f>
        <v>0.40413766315137745</v>
      </c>
      <c r="G352">
        <f ca="1">RAND()</f>
        <v>7.1359865060693473E-2</v>
      </c>
      <c r="H352">
        <f ca="1">RAND()</f>
        <v>0.34225517661754212</v>
      </c>
      <c r="I352">
        <f ca="1">RAND()</f>
        <v>1.8928091098967759E-2</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0.59861061868397636</v>
      </c>
      <c r="E353">
        <f ca="1">RAND()</f>
        <v>0.37441508863137307</v>
      </c>
      <c r="F353">
        <f ca="1">RAND()</f>
        <v>0.14375472872394368</v>
      </c>
      <c r="G353">
        <f ca="1">RAND()</f>
        <v>0.4306868565233305</v>
      </c>
      <c r="H353">
        <f ca="1">RAND()</f>
        <v>0.5437778001134268</v>
      </c>
      <c r="I353">
        <f ca="1">RAND()</f>
        <v>0.24183840260455358</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0.89316106314922006</v>
      </c>
      <c r="E354">
        <f ca="1">RAND()</f>
        <v>0.19890646109456134</v>
      </c>
      <c r="F354">
        <f ca="1">RAND()</f>
        <v>0.52189418266250265</v>
      </c>
      <c r="G354">
        <f ca="1">RAND()</f>
        <v>0.45139877234584602</v>
      </c>
      <c r="H354">
        <f ca="1">RAND()</f>
        <v>0.33897840390697564</v>
      </c>
      <c r="I354">
        <f ca="1">RAND()</f>
        <v>0.50649066186518565</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0.83337923441576045</v>
      </c>
      <c r="E355">
        <f ca="1">RAND()</f>
        <v>0.41269868389564679</v>
      </c>
      <c r="F355">
        <f ca="1">RAND()</f>
        <v>0.71671417023845629</v>
      </c>
      <c r="G355">
        <f ca="1">RAND()</f>
        <v>0.36499664376515417</v>
      </c>
      <c r="H355">
        <f ca="1">RAND()</f>
        <v>0.51357028066873289</v>
      </c>
      <c r="I355">
        <f ca="1">RAND()</f>
        <v>0.52423333882012024</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0.69637215864271407</v>
      </c>
      <c r="E356">
        <f ca="1">RAND()</f>
        <v>0.73828128057006182</v>
      </c>
      <c r="F356">
        <f ca="1">RAND()</f>
        <v>0.85173036531602719</v>
      </c>
      <c r="G356">
        <f ca="1">RAND()</f>
        <v>0.62472087954093625</v>
      </c>
      <c r="H356">
        <f ca="1">RAND()</f>
        <v>0.85224026993352764</v>
      </c>
      <c r="I356">
        <f ca="1">RAND()</f>
        <v>6.1185400679888757E-2</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0.88003056341428898</v>
      </c>
      <c r="E357">
        <f ca="1">RAND()</f>
        <v>0.8269938221822053</v>
      </c>
      <c r="F357">
        <f ca="1">RAND()</f>
        <v>0.19602807101171327</v>
      </c>
      <c r="G357">
        <f ca="1">RAND()</f>
        <v>0.35435526383665084</v>
      </c>
      <c r="H357">
        <f ca="1">RAND()</f>
        <v>0.1355132842686565</v>
      </c>
      <c r="I357">
        <f ca="1">RAND()</f>
        <v>0.93375926496390071</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0.71081130207546317</v>
      </c>
      <c r="E358">
        <f ca="1">RAND()</f>
        <v>0.92226928434182809</v>
      </c>
      <c r="F358">
        <f ca="1">RAND()</f>
        <v>0.64674824216458515</v>
      </c>
      <c r="G358">
        <f ca="1">RAND()</f>
        <v>0.42666510213637354</v>
      </c>
      <c r="H358">
        <f ca="1">RAND()</f>
        <v>0.62622294563598768</v>
      </c>
      <c r="I358">
        <f ca="1">RAND()</f>
        <v>0.21442219246017058</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0.98982830157071566</v>
      </c>
      <c r="E359">
        <f ca="1">RAND()</f>
        <v>0.17594114028205199</v>
      </c>
      <c r="F359">
        <f ca="1">RAND()</f>
        <v>0.39892721516286356</v>
      </c>
      <c r="G359">
        <f ca="1">RAND()</f>
        <v>7.9392288442905468E-2</v>
      </c>
      <c r="H359">
        <f ca="1">RAND()</f>
        <v>0.92964503565975509</v>
      </c>
      <c r="I359">
        <f ca="1">RAND()</f>
        <v>0.27415348593595246</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9.9497737609537507E-2</v>
      </c>
      <c r="E360">
        <f ca="1">RAND()</f>
        <v>0.59814383766564405</v>
      </c>
      <c r="F360">
        <f ca="1">RAND()</f>
        <v>0.13496546062581971</v>
      </c>
      <c r="G360">
        <f ca="1">RAND()</f>
        <v>0.87239133789589574</v>
      </c>
      <c r="H360">
        <f ca="1">RAND()</f>
        <v>0.4959007022355939</v>
      </c>
      <c r="I360">
        <f ca="1">RAND()</f>
        <v>2.0296918130125241E-2</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8.0172622608211896E-2</v>
      </c>
      <c r="E361">
        <f ca="1">RAND()</f>
        <v>0.73156760045520786</v>
      </c>
      <c r="F361">
        <f ca="1">RAND()</f>
        <v>0.58977938845005851</v>
      </c>
      <c r="G361">
        <f ca="1">RAND()</f>
        <v>9.6286930282964645E-2</v>
      </c>
      <c r="H361">
        <f ca="1">RAND()</f>
        <v>0.71434500486940655</v>
      </c>
      <c r="I361">
        <f ca="1">RAND()</f>
        <v>0.63895556949985044</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0.80805619793192196</v>
      </c>
      <c r="E362">
        <f ca="1">RAND()</f>
        <v>0.65876152166418667</v>
      </c>
      <c r="F362">
        <f ca="1">RAND()</f>
        <v>0.50167058024457423</v>
      </c>
      <c r="G362">
        <f ca="1">RAND()</f>
        <v>0.24174175057069414</v>
      </c>
      <c r="H362">
        <f ca="1">RAND()</f>
        <v>0.57417213383930754</v>
      </c>
      <c r="I362">
        <f ca="1">RAND()</f>
        <v>0.29215993345430702</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fp</v>
      </c>
      <c r="AB362" t="s">
        <v>86</v>
      </c>
      <c r="AC362" t="s">
        <v>502</v>
      </c>
      <c r="AD362">
        <v>75</v>
      </c>
      <c r="AE362" t="s">
        <v>129</v>
      </c>
      <c r="AF362">
        <v>172</v>
      </c>
      <c r="AG362">
        <v>79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베이</v>
      </c>
      <c r="AL362">
        <v>1</v>
      </c>
      <c r="AM362" t="str">
        <f ca="1">IF(ROW()=2,AN362,OFFSET(AM362,-1,0)&amp;IF(LEN(AN362)=0,"",","&amp;AN362))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{"dy":20,"sl":11,"tp":"fp","vl":"Actor0104","cn":75,"pt":"DI","pp":172,"pr":79}</v>
      </c>
    </row>
    <row r="363" spans="1:40">
      <c r="A363">
        <v>21</v>
      </c>
      <c r="B363">
        <v>11</v>
      </c>
      <c r="C363">
        <f>IF(B363&lt;=9,0,
IF(B363=10,1,2))</f>
        <v>2</v>
      </c>
      <c r="D363">
        <f ca="1">RAND()</f>
        <v>0.13516800182221189</v>
      </c>
      <c r="E363">
        <f ca="1">RAND()</f>
        <v>0.80521359612899568</v>
      </c>
      <c r="F363">
        <f ca="1">RAND()</f>
        <v>0.75239342631470507</v>
      </c>
      <c r="G363">
        <f ca="1">RAND()</f>
        <v>0.43283366364887055</v>
      </c>
      <c r="H363">
        <f ca="1">RAND()</f>
        <v>0.49944667126479581</v>
      </c>
      <c r="I363">
        <f ca="1">RAND()</f>
        <v>0.77541628840486398</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fp</v>
      </c>
      <c r="AB363" t="s">
        <v>86</v>
      </c>
      <c r="AC363" t="s">
        <v>502</v>
      </c>
      <c r="AD363">
        <v>75</v>
      </c>
      <c r="AE363" t="s">
        <v>129</v>
      </c>
      <c r="AF363">
        <v>172</v>
      </c>
      <c r="AG363">
        <v>79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베이</v>
      </c>
      <c r="AL363">
        <v>1</v>
      </c>
      <c r="AM363" t="str">
        <f ca="1">IF(ROW()=2,AN363,OFFSET(AM363,-1,0)&amp;IF(LEN(AN363)=0,"",","&amp;AN363))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{"dy":21,"sl":11,"tp":"fp","vl":"Actor0104","cn":75,"pt":"DI","pp":172,"pr":79}</v>
      </c>
    </row>
    <row r="364" spans="1:40">
      <c r="A364">
        <v>22</v>
      </c>
      <c r="B364">
        <v>11</v>
      </c>
      <c r="C364">
        <f>IF(B364&lt;=9,0,
IF(B364=10,1,2))</f>
        <v>2</v>
      </c>
      <c r="D364">
        <f ca="1">RAND()</f>
        <v>0.10431269070720472</v>
      </c>
      <c r="E364">
        <f ca="1">RAND()</f>
        <v>0.18648334235449626</v>
      </c>
      <c r="F364">
        <f ca="1">RAND()</f>
        <v>0.1632668330978333</v>
      </c>
      <c r="G364">
        <f ca="1">RAND()</f>
        <v>0.87775093010658078</v>
      </c>
      <c r="H364">
        <f ca="1">RAND()</f>
        <v>0.42800251670598921</v>
      </c>
      <c r="I364">
        <f ca="1">RAND()</f>
        <v>0.7023292930535916</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0.80248740840823374</v>
      </c>
      <c r="E365">
        <f ca="1">RAND()</f>
        <v>0.46584900198900847</v>
      </c>
      <c r="F365">
        <f ca="1">RAND()</f>
        <v>0.91811223383239882</v>
      </c>
      <c r="G365">
        <f ca="1">RAND()</f>
        <v>0.91689242132784543</v>
      </c>
      <c r="H365">
        <f ca="1">RAND()</f>
        <v>0.58149007487550253</v>
      </c>
      <c r="I365">
        <f ca="1">RAND()</f>
        <v>0.20473247148921125</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0.30558173272300926</v>
      </c>
      <c r="E366">
        <f ca="1">RAND()</f>
        <v>0.49099193910291705</v>
      </c>
      <c r="F366">
        <f ca="1">RAND()</f>
        <v>0.22613983029544615</v>
      </c>
      <c r="G366">
        <f ca="1">RAND()</f>
        <v>0.57968592403123409</v>
      </c>
      <c r="H366">
        <f ca="1">RAND()</f>
        <v>0.20786840770287052</v>
      </c>
      <c r="I366">
        <f ca="1">RAND()</f>
        <v>0.88092527800358822</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0.65696457334005576</v>
      </c>
      <c r="E367">
        <f ca="1">RAND()</f>
        <v>0.88453785087976078</v>
      </c>
      <c r="F367">
        <f ca="1">RAND()</f>
        <v>0.84793941817613327</v>
      </c>
      <c r="G367">
        <f ca="1">RAND()</f>
        <v>0.2597632496870167</v>
      </c>
      <c r="H367">
        <f ca="1">RAND()</f>
        <v>0.96292929009709261</v>
      </c>
      <c r="I367">
        <f ca="1">RAND()</f>
        <v>0.97395716744581318</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fp</v>
      </c>
      <c r="AB367" t="s">
        <v>86</v>
      </c>
      <c r="AC367" t="s">
        <v>503</v>
      </c>
      <c r="AD367">
        <v>70</v>
      </c>
      <c r="AE367" t="s">
        <v>129</v>
      </c>
      <c r="AF367">
        <v>158</v>
      </c>
      <c r="AG367">
        <v>69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카츄진</v>
      </c>
      <c r="AL367">
        <v>1</v>
      </c>
      <c r="AM367" t="str">
        <f ca="1">IF(ROW()=2,AN367,OFFSET(AM367,-1,0)&amp;IF(LEN(AN367)=0,"",","&amp;AN367))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dy":25,"sl":11,"tp":"fp","vl":"Actor3117","cn":70,"pt":"DI","pp":158,"pr":69}</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{"dy":25,"sl":11,"tp":"fp","vl":"Actor3117","cn":70,"pt":"DI","pp":158,"pr":69}</v>
      </c>
    </row>
    <row r="368" spans="1:40">
      <c r="A368">
        <v>26</v>
      </c>
      <c r="B368">
        <v>11</v>
      </c>
      <c r="C368">
        <f>IF(B368&lt;=9,0,
IF(B368=10,1,2))</f>
        <v>2</v>
      </c>
      <c r="D368">
        <f ca="1">RAND()</f>
        <v>0.46067172158505099</v>
      </c>
      <c r="E368">
        <f ca="1">RAND()</f>
        <v>0.8964652914588277</v>
      </c>
      <c r="F368">
        <f ca="1">RAND()</f>
        <v>0.3527506207100487</v>
      </c>
      <c r="G368">
        <f ca="1">RAND()</f>
        <v>0.77886102667513935</v>
      </c>
      <c r="H368">
        <f ca="1">RAND()</f>
        <v>1.8069692962782713E-2</v>
      </c>
      <c r="I368">
        <f ca="1">RAND()</f>
        <v>0.31645765652611313</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fp</v>
      </c>
      <c r="AB368" t="s">
        <v>86</v>
      </c>
      <c r="AC368" t="s">
        <v>503</v>
      </c>
      <c r="AD368">
        <v>70</v>
      </c>
      <c r="AE368" t="s">
        <v>129</v>
      </c>
      <c r="AF368">
        <v>158</v>
      </c>
      <c r="AG368">
        <v>69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카츄진</v>
      </c>
      <c r="AL368">
        <v>1</v>
      </c>
      <c r="AM368" t="str">
        <f ca="1">IF(ROW()=2,AN368,OFFSET(AM368,-1,0)&amp;IF(LEN(AN368)=0,"",","&amp;AN368))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dy":25,"sl":11,"tp":"fp","vl":"Actor3117","cn":70,"pt":"DI","pp":158,"pr":69},{"dy":26,"sl":11,"tp":"fp","vl":"Actor3117","cn":70,"pt":"DI","pp":158,"pr":69}</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{"dy":26,"sl":11,"tp":"fp","vl":"Actor3117","cn":70,"pt":"DI","pp":158,"pr":69}</v>
      </c>
    </row>
    <row r="369" spans="1:40">
      <c r="A369">
        <v>27</v>
      </c>
      <c r="B369">
        <v>11</v>
      </c>
      <c r="C369">
        <f>IF(B369&lt;=9,0,
IF(B369=10,1,2))</f>
        <v>2</v>
      </c>
      <c r="D369">
        <f ca="1">RAND()</f>
        <v>0.81180340347516056</v>
      </c>
      <c r="E369">
        <f ca="1">RAND()</f>
        <v>0.47277752151382058</v>
      </c>
      <c r="F369">
        <f ca="1">RAND()</f>
        <v>0.65707302437984993</v>
      </c>
      <c r="G369">
        <f ca="1">RAND()</f>
        <v>0.80392110839643982</v>
      </c>
      <c r="H369">
        <f ca="1">RAND()</f>
        <v>0.29198281822962557</v>
      </c>
      <c r="I369">
        <f ca="1">RAND()</f>
        <v>0.23922051591437576</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fp</v>
      </c>
      <c r="AB369" t="s">
        <v>86</v>
      </c>
      <c r="AC369" t="s">
        <v>503</v>
      </c>
      <c r="AD369">
        <v>70</v>
      </c>
      <c r="AE369" t="s">
        <v>129</v>
      </c>
      <c r="AF369">
        <v>158</v>
      </c>
      <c r="AG369">
        <v>69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카츄진</v>
      </c>
      <c r="AL369">
        <v>1</v>
      </c>
      <c r="AM369" t="str">
        <f ca="1">IF(ROW()=2,AN369,OFFSET(AM369,-1,0)&amp;IF(LEN(AN369)=0,"",","&amp;AN369))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dy":25,"sl":11,"tp":"fp","vl":"Actor3117","cn":70,"pt":"DI","pp":158,"pr":69},{"dy":26,"sl":11,"tp":"fp","vl":"Actor3117","cn":70,"pt":"DI","pp":158,"pr":69},{"dy":27,"sl":11,"tp":"fp","vl":"Actor3117","cn":70,"pt":"DI","pp":158,"pr":69}</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{"dy":27,"sl":11,"tp":"fp","vl":"Actor3117","cn":70,"pt":"DI","pp":158,"pr":69}</v>
      </c>
    </row>
    <row r="370" spans="1:40">
      <c r="A370">
        <v>28</v>
      </c>
      <c r="B370">
        <v>11</v>
      </c>
      <c r="C370">
        <f>IF(B370&lt;=9,0,
IF(B370=10,1,2))</f>
        <v>2</v>
      </c>
      <c r="D370">
        <f ca="1">RAND()</f>
        <v>0.28476411502022736</v>
      </c>
      <c r="E370">
        <f ca="1">RAND()</f>
        <v>0.98752095384372263</v>
      </c>
      <c r="F370">
        <f ca="1">RAND()</f>
        <v>7.8264768188757827E-2</v>
      </c>
      <c r="G370">
        <f ca="1">RAND()</f>
        <v>0.76275601770560675</v>
      </c>
      <c r="H370">
        <f ca="1">RAND()</f>
        <v>0.21878533384000776</v>
      </c>
      <c r="I370">
        <f ca="1">RAND()</f>
        <v>0.38343079745258846</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dy":25,"sl":11,"tp":"fp","vl":"Actor3117","cn":70,"pt":"DI","pp":158,"pr":69},{"dy":26,"sl":11,"tp":"fp","vl":"Actor3117","cn":70,"pt":"DI","pp":158,"pr":69},{"dy":27,"sl":11,"tp":"fp","vl":"Actor3117","cn":70,"pt":"DI","pp":158,"pr":69},{"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0.39331962224077865</v>
      </c>
      <c r="E371">
        <f ca="1">RAND()</f>
        <v>0.1061070917043041</v>
      </c>
      <c r="F371">
        <f ca="1">RAND()</f>
        <v>0.20104023771331525</v>
      </c>
      <c r="G371">
        <f ca="1">RAND()</f>
        <v>0.1577233391970202</v>
      </c>
      <c r="H371">
        <f ca="1">RAND()</f>
        <v>0.2539077868120253</v>
      </c>
      <c r="I371">
        <f ca="1">RAND()</f>
        <v>0.39783069589317577</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dy":25,"sl":11,"tp":"fp","vl":"Actor3117","cn":70,"pt":"DI","pp":158,"pr":69},{"dy":26,"sl":11,"tp":"fp","vl":"Actor3117","cn":70,"pt":"DI","pp":158,"pr":69},{"dy":27,"sl":11,"tp":"fp","vl":"Actor3117","cn":70,"pt":"DI","pp":158,"pr":69},{"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0.42004222288121307</v>
      </c>
      <c r="E372">
        <f ca="1">RAND()</f>
        <v>0.80396919182380944</v>
      </c>
      <c r="F372">
        <f ca="1">RAND()</f>
        <v>0.27239963720791371</v>
      </c>
      <c r="G372">
        <f ca="1">RAND()</f>
        <v>0.54270333963651551</v>
      </c>
      <c r="H372">
        <f ca="1">RAND()</f>
        <v>0.65041287737450459</v>
      </c>
      <c r="I372">
        <f ca="1">RAND()</f>
        <v>1.09977445881555E-2</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dy":25,"sl":11,"tp":"fp","vl":"Actor3117","cn":70,"pt":"DI","pp":158,"pr":69},{"dy":26,"sl":11,"tp":"fp","vl":"Actor3117","cn":70,"pt":"DI","pp":158,"pr":69},{"dy":27,"sl":11,"tp":"fp","vl":"Actor3117","cn":70,"pt":"DI","pp":158,"pr":69},{"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0.47343053855241968</v>
      </c>
      <c r="E373">
        <f ca="1">RAND()</f>
        <v>0.69328425436002117</v>
      </c>
      <c r="F373">
        <f ca="1">RAND()</f>
        <v>0.61703608505615148</v>
      </c>
      <c r="G373">
        <f ca="1">RAND()</f>
        <v>8.6924867478760381E-2</v>
      </c>
      <c r="H373">
        <f ca="1">RAND()</f>
        <v>0.25378567989135148</v>
      </c>
      <c r="I373">
        <f ca="1">RAND()</f>
        <v>8.5585881685671494E-2</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2201","cn":1,"pt":"GO","pr":3400},{"dy":16,"sl":1,"tp":"fe","vl":"Equip3101","cn":1,"pt":"GO","pr":1200},{"dy":16,"sl":2,"tp":"upn","vl":"11315","cn":11,"pt":"DI","pr":3},{"dy":16,"sl":3,"tp":"fe","vl":"Equip1102","cn":1,"pt":"GO","pr":1100},{"dy":16,"sl":4,"tp":"upn","vl":"83631","cn":6,"pt":"GO","pr":1800},{"dy":16,"sl":5,"tp":"fe","vl":"Equip5201","cn":1,"pt":"GO","pr":2700},{"dy":16,"sl":6,"tp":"uph","vl":"85863","cn":14,"pt":"GO","pr":4200},{"dy":16,"sl":7,"tp":"fe","vl":"Equip6202","cn":1,"pt":"GO","pr":9600},{"dy":16,"sl":8,"tp":"fl1","vl":"Actor0030","cn":1,"pt":"DI","pp":54,"pr":39},{"dy":16,"sl":9,"tp":"fl1","vl":"Actor1039","cn":1,"pt":"DI","pp":54,"pr":39},{"dy":17,"sl":0,"tp":"fe","vl":"Equip0101","cn":1,"pt":"GO","pr":1000},{"dy":17,"sl":1,"tp":"upn","vl":"24840","cn":7,"pt":"GO","pr":2100},{"dy":17,"sl":2,"tp":"fe","vl":"Equip1201","cn":1,"pt":"GO","pr":3300},{"dy":17,"sl":3,"tp":"uph","vl":"86575","cn":14,"pt":"DI","pr":4},{"dy":17,"sl":4,"tp":"fe","vl":"Equip1402","cn":1,"pt":"DI","pp":199,"pr":69},{"dy":17,"sl":5,"tp":"upn","vl":"10498","cn":9,"pt":"GO","pr":2700},{"dy":17,"sl":6,"tp":"fe","vl":"Equip6101","cn":1,"pt":"GO","pr":3100},{"dy":17,"sl":7,"tp":"fe","vl":"Equip8102","cn":1,"pt":"GO","pr":8300},{"dy":17,"sl":8},{"dy":17,"sl":9},{"dy":18,"sl":0,"tp":"upn","vl":"13427","cn":9,"pt":"GO","pr":2700},{"dy":18,"sl":1,"tp":"fe","vl":"Equip2302","cn":1,"pt":"GO","pr":7300},{"dy":18,"sl":2,"tp":"fe","vl":"Equip5101","cn":1,"pt":"GO","pr":1500},{"dy":18,"sl":3,"tp":"upn","vl":"75725","cn":6,"pt":"GO","pr":1800},{"dy":18,"sl":4,"tp":"fe","vl":"Equip3201","cn":1,"pt":"GO","pr":3300},{"dy":18,"sl":5,"tp":"fe","vl":"Equip7101","cn":1,"pt":"GO","pr":3600},{"dy":18,"sl":6,"tp":"uph","vl":"22126","cn":10,"pt":"GO","pr":3000},{"dy":18,"sl":7,"tp":"fe","vl":"Equip8002","cn":1,"pt":"GO","pr":4500},{"dy":18,"sl":8,"tp":"fl2","vl":"Actor0007","cn":1,"pt":"DI","pp":70,"pr":49},{"dy":18,"sl":9,"tp":"fl3","vl":"Actor0007","cn":1,"pt":"DI","pp":70,"pr":49},{"dy":19,"sl":0,"tp":"fe","vl":"Equip2102","cn":1,"pt":"GO","pr":1300},{"dy":19,"sl":1,"tp":"fe","vl":"Equip3401","cn":1,"pt":"DI","pp":179,"pr":89},{"dy":19,"sl":2,"tp":"fe","vl":"Equip1302","cn":1,"pt":"GO","pr":7100},{"dy":19,"sl":3,"tp":"upn","vl":"13618","cn":9,"pt":"GO","pr":2700},{"dy":19,"sl":4,"tp":"fe","vl":"Equip8001","cn":1,"pt":"GO","pr":5200},{"dy":19,"sl":5,"tp":"uph","vl":"57917","cn":12,"pt":"GO","pr":3600},{"dy":19,"sl":6,"tp":"fe","vl":"Equip7002","cn":1,"pt":"GO","pr":1800},{"dy":19,"sl":7,"tp":"upn","vl":"52601","cn":11,"pt":"GO","pr":3300},{"dy":19,"sl":8},{"dy":19,"sl":9},{"dy":20,"sl":0,"tp":"upn","vl":"69160","cn":10,"pt":"GO","pr":3000},{"dy":20,"sl":1,"tp":"fe","vl":"Equip0201","cn":1,"pt":"DI","pr":5},{"dy":20,"sl":2,"tp":"upn","vl":"81403","cn":6,"pt":"GO","pr":1800},{"dy":20,"sl":3,"tp":"fe","vl":"Equip1101","cn":1,"pt":"GO","pr":1200},{"dy":20,"sl":4,"tp":"fe","vl":"Equip3002","cn":1,"pt":"GO","pr":800},{"dy":20,"sl":5,"tp":"fe","vl":"Equip6102","cn":1,"pt":"GO","pr":3800},{"dy":20,"sl":6,"tp":"fe","vl":"Equip8001","cn":1,"pt":"GO","pr":4600},{"dy":20,"sl":7,"tp":"uph","vl":"88102","cn":14,"pt":"DI","pr":3},{"dy":20,"sl":8},{"dy":20,"sl":9},{"dy":21,"sl":0,"tp":"upn","vl":"16467","cn":4,"pt":"GO","pr":1200},{"dy":21,"sl":1,"tp":"uph","vl":"84861","cn":14,"pt":"DI","pr":4},{"dy":21,"sl":2,"tp":"fe","vl":"Equip0301","cn":1,"pt":"DI","pr":11},{"dy":21,"sl":3,"tp":"fe","vl":"Equip2102","cn":1,"pt":"GO","pr":1200},{"dy":21,"sl":4,"tp":"fe","vl":"Equip4002","cn":1,"pt":"GO","pr":700},{"dy":21,"sl":5,"tp":"upn","vl":"33155","cn":11,"pt":"GO","pr":3300},{"dy":21,"sl":6,"tp":"fe","vl":"Equip7101","cn":1,"pt":"GO","pr":3900},{"dy":21,"sl":7,"tp":"fe","vl":"Equip1302","cn":1,"pt":"GO","pr":7800},{"dy":21,"sl":8},{"dy":21,"sl":9},{"dy":22,"sl":0,"tp":"upn","vl":"82746","cn":12,"pt":"GO","pr":3600},{"dy":22,"sl":1,"tp":"fe","vl":"Equip4301","cn":1,"pt":"DI","pr":10},{"dy":22,"sl":2,"tp":"fe","vl":"Equip1001","cn":1,"pt":"GO","pr":800},{"dy":22,"sl":3,"tp":"fe","vl":"Equip3202","cn":1,"pt":"GO","pr":3300},{"dy":22,"sl":4,"tp":"upn","vl":"35187","cn":5,"pt":"GO","pr":1500},{"dy":22,"sl":5,"tp":"fe","vl":"Equip5001","cn":1,"pt":"GO","pr":900},{"dy":22,"sl":6,"tp":"uph","vl":"38584","cn":9,"pt":"GO","pr":2700},{"dy":22,"sl":7,"tp":"fe","vl":"Equip8101","cn":1,"pt":"GO","pr":8000},{"dy":22,"sl":8,"tp":"fl2","vl":"Actor2011","cn":1,"pt":"DI","pp":70,"pr":39},{"dy":22,"sl":9,"tp":"fl3","vl":"Actor2011","cn":1,"pt":"DI","pp":70,"pr":39},{"dy":23,"sl":0,"tp":"upn","vl":"20153","cn":11,"pt":"GO","pr":3300},{"dy":23,"sl":1,"tp":"fe","vl":"Equip5301","cn":1,"pt":"GO","pr":7000},{"dy":23,"sl":2,"tp":"upn","vl":"98118","cn":6,"pt":"GO","pr":1800},{"dy":23,"sl":3,"tp":"fe","vl":"Equip0402","cn":1,"pt":"DI","pp":193,"pr":79},{"dy":23,"sl":4,"tp":"fe","vl":"Equip3202","cn":1,"pt":"GO","pr":3500},{"dy":23,"sl":5,"tp":"uph","vl":"98421","cn":14,"pt":"DI","pr":3},{"dy":23,"sl":6,"tp":"fe","vl":"Equip7001","cn":1,"pt":"GO","pr":1700},{"dy":23,"sl":7,"tp":"fe","vl":"Equip8301","cn":1,"pt":"GO","pr":74200},{"dy":23,"sl":8},{"dy":23,"sl":9},{"dy":24,"sl":0,"tp":"upn","vl":"11471","cn":12,"pt":"DI","pr":3},{"dy":24,"sl":1,"tp":"fe","vl":"Equip0102","cn":1,"pt":"GO","pr":1000},{"dy":24,"sl":2,"tp":"uph","vl":"52405","cn":9,"pt":"GO","pr":2700},{"dy":24,"sl":3,"tp":"fe","vl":"Equip2302","cn":1,"pt":"GO","pr":7100},{"dy":24,"sl":4,"tp":"fe","vl":"Equip3002","cn":1,"pt":"GO","pr":700},{"dy":24,"sl":5,"tp":"fe","vl":"Equip4102","cn":1,"pt":"GO","pr":1100},{"dy":24,"sl":6,"tp":"uph","vl":"15462","cn":10,"pt":"GO","pr":3000},{"dy":24,"sl":7,"tp":"fe","vl":"Equip6102","cn":1,"pt":"GO","pr":3100},{"dy":24,"sl":8,"tp":"fl1","vl":"Actor0024","cn":1,"pt":"DI","pp":55,"pr":37},{"dy":24,"sl":9,"tp":"fl1","vl":"Actor3022","cn":1,"pt":"DI","pp":55,"pr":37},{"dy":25,"sl":0,"tp":"fe","vl":"Equip1001","cn":1,"pt":"GO","pr":800},{"dy":25,"sl":1,"tp":"fe","vl":"Equip4401","cn":1,"pt":"DI","pp":189,"pr":119},{"dy":25,"sl":2,"tp":"fe","vl":"Equip5102","cn":1,"pt":"GO","pr":1200},{"dy":25,"sl":3,"tp":"uph","vl":"64832","cn":7,"pt":"GO","pr":2100},{"dy":25,"sl":4,"tp":"upn","vl":"94548","cn":13,"pt":"GO","pr":3900},{"dy":25,"sl":5,"tp":"fe","vl":"Equip7102","cn":1,"pt":"GO","pr":3600},{"dy":25,"sl":6,"tp":"upn","vl":"14628","cn":6,"pt":"GO","pr":1800},{"dy":25,"sl":7,"tp":"uph","vl":"31175","cn":11,"pt":"GO","pr":3300},{"dy":25,"sl":8},{"dy":25,"sl":9},{"dy":26,"sl":0,"tp":"fe","vl":"Equip0201","cn":1,"pt":"GO","pr":3100},{"dy":26,"sl":1,"tp":"upn","vl":"45727","cn":5,"pt":"GO","pr":1500},{"dy":26,"sl":2,"tp":"upn","vl":"56908","cn":10,"pt":"GO","pr":3000},{"dy":26,"sl":3,"tp":"fe","vl":"Equip3102","cn":1,"pt":"GO","pr":1500},{"dy":26,"sl":4,"tp":"fe","vl":"Equip1301","cn":1,"pt":"GO","pr":7300},{"dy":26,"sl":5,"tp":"fe","vl":"Equip7002","cn":1,"pt":"GO","pr":1900},{"dy":26,"sl":6,"tp":"uph","vl":"79985","cn":12,"pt":"GO","pr":3600},{"dy":26,"sl":7,"tp":"fe","vl":"Equip6101","cn":1,"pt":"GO","pr":3800},{"dy":26,"sl":8},{"dy":26,"sl":9},{"dy":27,"sl":0,"tp":"fe","vl":"Equip4102","cn":1,"pt":"GO","pr":1400},{"dy":27,"sl":1,"tp":"upn","vl":"46336","cn":11,"pt":"GO","pr":3300},{"dy":27,"sl":2,"tp":"fe","vl":"Equip7102","cn":1,"pt":"GO","pr":3200},{"dy":27,"sl":3,"tp":"fe","vl":"Equip6201","cn":1,"pt":"DI","pr":15},{"dy":27,"sl":4,"tp":"upn","vl":"58093","cn":12,"pt":"GO","pr":3600},{"dy":27,"sl":5,"tp":"fe","vl":"Equip6002","cn":1,"pt":"GO","pr":2200},{"dy":27,"sl":6,"tp":"fe","vl":"Equip8201","cn":1,"pt":"GO","pr":29100},{"dy":27,"sl":7,"tp":"uph","vl":"34952","cn":11,"pt":"DI","pr":3},{"dy":27,"sl":8,"tp":"fl1","vl":"Actor0037","cn":1,"pt":"DI","pp":54,"pr":39},{"dy":27,"sl":9,"tp":"fl1","vl":"Actor1029","cn":1,"pt":"DI","pp":54,"pr":39},{"dy":28,"sl":0,"tp":"fe","vl":"Equip1101","cn":1,"pt":"GO","pr":1100},{"dy":28,"sl":1,"tp":"fe","vl":"Equip3202","cn":1,"pt":"DI","pr":4},{"dy":28,"sl":2,"tp":"fe","vl":"Equip4302","cn":1,"pt":"GO","pr":7400},{"dy":28,"sl":3,"tp":"fe","vl":"Equip0102","cn":1,"pt":"GO","pr":1200},{"dy":28,"sl":4,"tp":"fe","vl":"Equip7201","cn":1,"pt":"GO","pr":9600},{"dy":28,"sl":5,"tp":"uph","vl":"85730","cn":7,"pt":"GO","pr":2100},{"dy":28,"sl":6,"tp":"upn","vl":"13144","cn":14,"pt":"GO","pr":4200},{"dy":28,"sl":7,"tp":"upn","vl":"41165","cn":11,"pt":"GO","pr":3300},{"dy":28,"sl":8,"tp":"fl2","vl":"Actor0024","cn":1,"pt":"DI","pp":70,"pr":39},{"dy":28,"sl":9,"tp":"fl3","vl":"Actor0024","cn":1,"pt":"DI","pp":70,"pr":39},{"dy":29,"sl":0,"tp":"upn","vl":"13898","cn":9,"pt":"GO","pr":2700},{"dy":29,"sl":1,"tp":"fe","vl":"Equip2002","cn":1,"pt":"GO","pr":600},{"dy":29,"sl":2,"tp":"uph","vl":"81067","cn":12,"pt":"GO","pr":3600},{"dy":29,"sl":3,"tp":"fe","vl":"Equip2402","cn":1,"pt":"DI","pp":209,"pr":139},{"dy":29,"sl":4,"tp":"upn","vl":"14370","cn":4,"pt":"GO","pr":1200},{"dy":29,"sl":5,"tp":"fe","vl":"Equip5002","cn":1,"pt":"GO","pr":700},{"dy":29,"sl":6,"tp":"fe","vl":"Equip7202","cn":1,"pt":"GO","pr":9500},{"dy":29,"sl":7,"tp":"fe","vl":"Equip8102","cn":1,"pt":"GO","pr":8500},{"dy":29,"sl":8},{"dy":29,"sl":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tp":"fc","vl":"Actor0104","cn":1,"pt":"DI","pp":249,"pr":139},{"dy":21,"sl":10,"tp":"fc","vl":"Actor0104","cn":1,"pt":"DI","pp":249,"pr":139},{"dy":22,"sl":10},{"dy":23,"sl":10},{"dy":24,"sl":10},{"dy":25,"sl":10,"tp":"fc","vl":"Actor3117","cn":1,"pt":"DI","pp":219,"pr":149},{"dy":26,"sl":10,"tp":"fc","vl":"Actor3117","cn":1,"pt":"DI","pp":219,"pr":149},{"dy":27,"sl":10,"tp":"fc","vl":"Actor3117","cn":1,"pt":"DI","pp":219,"pr":149},{"dy":28,"sl":10},{"dy":29,"sl":10},{"dy":30,"sl":10},{"dy":31,"sl":10},{"dy":1,"sl":11},{"dy":2,"sl":11},{"dy":3,"sl":11},{"dy":4,"sl":11},{"dy":5,"sl":11},{"dy":6,"sl":11},{"dy":7,"sl":11},{"dy":8,"sl":11},{"dy":9,"sl":11},{"dy":10,"sl":11},{"dy":11,"sl":11},{"dy":12,"sl":11},{"dy":13,"sl":11},{"dy":14,"sl":11},{"dy":15,"sl":11},{"dy":16,"sl":11},{"dy":17,"sl":11},{"dy":18,"sl":11},{"dy":19,"sl":11},{"dy":20,"sl":11,"tp":"fp","vl":"Actor0104","cn":75,"pt":"DI","pp":172,"pr":79},{"dy":21,"sl":11,"tp":"fp","vl":"Actor0104","cn":75,"pt":"DI","pp":172,"pr":79},{"dy":22,"sl":11},{"dy":23,"sl":11},{"dy":24,"sl":11},{"dy":25,"sl":11,"tp":"fp","vl":"Actor3117","cn":70,"pt":"DI","pp":158,"pr":69},{"dy":26,"sl":11,"tp":"fp","vl":"Actor3117","cn":70,"pt":"DI","pp":158,"pr":69},{"dy":27,"sl":11,"tp":"fp","vl":"Actor3117","cn":70,"pt":"DI","pp":158,"pr":69},{"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workbookViewId="0">
      <pane ySplit="1" topLeftCell="A13" activePane="bottomLeft" state="frozen"/>
      <selection pane="bottomLeft" activeCell="AB6" sqref="AB6"/>
    </sheetView>
    <sheetView workbookViewId="1">
      <pane ySplit="1" topLeftCell="A53" activePane="bottomLeft" state="frozen"/>
      <selection pane="bottomLeft" activeCell="F64" sqref="F64"/>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v>1</v>
      </c>
      <c r="C2" t="str">
        <f t="shared" ref="C2:C34" ca="1" si="0">VLOOKUP(RANDBETWEEN(1,COUNTA(Z:Z)-1),Z:AA,2,0)</f>
        <v>Actor0037m</v>
      </c>
      <c r="D2" t="str">
        <f>IF(ISBLANK(F2),"",
IFERROR(VLOOKUP(F2,[2]ActorTable!$A:$H,MATCH("이름참고",[2]ActorTable!$1:$1,0),0),"캐릭터없음"))</f>
        <v>닉스</v>
      </c>
      <c r="E2" t="str">
        <f t="shared" ref="E2:E38" si="1">IF(AND(B2=1,NOT(ISBLANK(F2))),
IF(F2=F3,"같음",""),"")</f>
        <v/>
      </c>
      <c r="F2" t="s">
        <v>362</v>
      </c>
      <c r="G2">
        <v>3</v>
      </c>
      <c r="H2">
        <v>6</v>
      </c>
      <c r="I2">
        <v>0</v>
      </c>
      <c r="J2">
        <v>0</v>
      </c>
      <c r="K2">
        <v>15</v>
      </c>
      <c r="L2">
        <v>0</v>
      </c>
      <c r="M2">
        <v>0</v>
      </c>
      <c r="N2">
        <v>0</v>
      </c>
      <c r="O2">
        <v>0</v>
      </c>
      <c r="P2">
        <v>0</v>
      </c>
      <c r="Q2">
        <v>18</v>
      </c>
      <c r="R2">
        <v>169</v>
      </c>
      <c r="S2" t="str">
        <f>IFERROR(VLOOKUP(R2,[2]WingLookTable!$A:$B,2,0),"캐릭터없음")</f>
        <v>Wing_DustMultiOtherOtherFullFast</v>
      </c>
      <c r="T2">
        <f t="shared" ref="T2:T34" ca="1" si="2">VLOOKUP(RANDBETWEEN(1,COUNTA(AD:AD)-1),AD:AE,2,0)</f>
        <v>360</v>
      </c>
      <c r="U2" t="str">
        <f t="shared" ref="U2:U67" ca="1" si="3">IF(ROW()=2,V2,OFFSET(U2,-1,0)&amp;IF(LEN(V2)=0,"",","&amp;V2))</f>
        <v>{"dy":1,"sl":1,"id":"Actor1109m","stats":{"tr":3,"trp":6,"str":0,"dex":0,"int":15,"vit":0,"train":0,"wgGr0":0,"wgGr1":0,"wgGr2":0,"wgGr3":18,"wgLk":169}}</v>
      </c>
      <c r="V2" t="str">
        <f t="shared" ref="V2:V35"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{"dy":1,"sl":1,"id":"Actor1109m","stats":{"tr":3,"trp":6,"str":0,"dex":0,"int":15,"vit":0,"train":0,"wgGr0":0,"wgGr1":0,"wgGr2":0,"wgGr3":18,"wgLk":169}}</v>
      </c>
      <c r="X2" t="str">
        <f ca="1">"["&amp;
IF(LEFT(OFFSET(U1,COUNTA(U:U)-1,0),1)=",",SUBSTITUTE(OFFSET(U1,COUNTA(U:U)-1,0),",","",1),OFFSET(U1,COUNTA(U:U)-1,0))
&amp;"]"</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Z2">
        <v>1</v>
      </c>
      <c r="AA2" t="s">
        <v>312</v>
      </c>
      <c r="AB2">
        <f>COUNTIF(F:F,AA2)</f>
        <v>2</v>
      </c>
      <c r="AD2">
        <v>1</v>
      </c>
      <c r="AE2">
        <v>101</v>
      </c>
      <c r="AF2">
        <f>COUNTIF(R:R,AE2)</f>
        <v>0</v>
      </c>
    </row>
    <row r="3" spans="1:32">
      <c r="A3">
        <v>1</v>
      </c>
      <c r="B3">
        <v>2</v>
      </c>
      <c r="C3" t="str">
        <f t="shared" ca="1" si="0"/>
        <v>Actor3022m</v>
      </c>
      <c r="D3" t="str">
        <f>IF(ISBLANK(F3),"",
IFERROR(VLOOKUP(F3,[2]ActorTable!$A:$H,MATCH("이름참고",[2]ActorTable!$1:$1,0),0),"캐릭터없음"))</f>
        <v>그루퍼스</v>
      </c>
      <c r="E3" t="str">
        <f>IF(AND(B3=1,NOT(ISBLANK(F3))),
IF(F3=F4,"같음",""),"")</f>
        <v/>
      </c>
      <c r="F3" t="s">
        <v>369</v>
      </c>
      <c r="G3">
        <v>3</v>
      </c>
      <c r="H3">
        <v>6</v>
      </c>
      <c r="I3">
        <v>7</v>
      </c>
      <c r="J3">
        <v>8</v>
      </c>
      <c r="K3">
        <v>0</v>
      </c>
      <c r="L3">
        <v>0</v>
      </c>
      <c r="M3">
        <v>0</v>
      </c>
      <c r="N3">
        <v>0</v>
      </c>
      <c r="O3">
        <v>0</v>
      </c>
      <c r="P3">
        <v>0</v>
      </c>
      <c r="Q3">
        <v>18</v>
      </c>
      <c r="R3">
        <v>129</v>
      </c>
      <c r="S3" t="str">
        <f>IFERROR(VLOOKUP(R3,[2]WingLookTable!$A:$B,2,0),"캐릭터없음")</f>
        <v>Wing_CyanOtherBeeStripeFast</v>
      </c>
      <c r="T3">
        <f t="shared" ca="1" si="2"/>
        <v>352</v>
      </c>
      <c r="U3" t="str">
        <f t="shared" ca="1" si="3"/>
        <v>{"dy":1,"sl":1,"id":"Actor1109m","stats":{"tr":3,"trp":6,"str":0,"dex":0,"int":15,"vit":0,"train":0,"wgGr0":0,"wgGr1":0,"wgGr2":0,"wgGr3":18,"wgLk":169}},{"dy":1,"sl":2,"id":"Actor2010m","stats":{"tr":3,"trp":6,"str":7,"dex":8,"int":0,"vit":0,"train":0,"wgGr0":0,"wgGr1":0,"wgGr2":0,"wgGr3":18,"wgLk":129}}</v>
      </c>
      <c r="V3" t="str">
        <f t="shared" si="4"/>
        <v>{"dy":1,"sl":2,"id":"Actor2010m","stats":{"tr":3,"trp":6,"str":7,"dex":8,"int":0,"vit":0,"train":0,"wgGr0":0,"wgGr1":0,"wgGr2":0,"wgGr3":18,"wgLk":129}}</v>
      </c>
      <c r="Z3">
        <v>2</v>
      </c>
      <c r="AA3" t="s">
        <v>313</v>
      </c>
      <c r="AB3">
        <f>COUNTIF(F:F,AA3)</f>
        <v>1</v>
      </c>
      <c r="AD3">
        <v>2</v>
      </c>
      <c r="AE3">
        <v>105</v>
      </c>
      <c r="AF3">
        <f>COUNTIF(R:R,AE3)</f>
        <v>2</v>
      </c>
    </row>
    <row r="4" spans="1:32">
      <c r="A4">
        <v>2</v>
      </c>
      <c r="B4">
        <v>1</v>
      </c>
      <c r="C4" t="str">
        <f t="shared" ca="1" si="0"/>
        <v>Actor3019m</v>
      </c>
      <c r="D4" t="str">
        <f>IF(ISBLANK(F4),"",
IFERROR(VLOOKUP(F4,[2]ActorTable!$A:$H,MATCH("이름참고",[2]ActorTable!$1:$1,0),0),"캐릭터없음"))</f>
        <v>원더</v>
      </c>
      <c r="E4" t="str">
        <f t="shared" si="1"/>
        <v/>
      </c>
      <c r="F4" t="s">
        <v>363</v>
      </c>
      <c r="G4">
        <v>3</v>
      </c>
      <c r="H4">
        <v>6</v>
      </c>
      <c r="I4">
        <v>8</v>
      </c>
      <c r="J4">
        <v>7</v>
      </c>
      <c r="K4">
        <v>0</v>
      </c>
      <c r="L4">
        <v>0</v>
      </c>
      <c r="M4">
        <v>0</v>
      </c>
      <c r="N4">
        <v>0</v>
      </c>
      <c r="O4">
        <v>0</v>
      </c>
      <c r="P4">
        <v>0</v>
      </c>
      <c r="Q4">
        <v>18</v>
      </c>
      <c r="R4">
        <v>372</v>
      </c>
      <c r="S4" t="str">
        <f>IFERROR(VLOOKUP(R4,[2]WingLookTable!$A:$B,2,0),"캐릭터없음")</f>
        <v>Wing_WhiteFullNoiseOtherFast</v>
      </c>
      <c r="T4">
        <f t="shared" ca="1" si="2"/>
        <v>303</v>
      </c>
      <c r="U4" t="str">
        <f t="shared" ca="1" si="3"/>
        <v>{"dy":1,"sl":1,"id":"Actor1109m","stats":{"tr":3,"trp":6,"str":0,"dex":0,"int":15,"vit":0,"train":0,"wgGr0":0,"wgGr1":0,"wgGr2":0,"wgGr3":18,"wgLk":169}},{"dy":1,"sl":2,"id":"Actor2010m","stats":{"tr":3,"trp":6,"str":7,"dex":8,"int":0,"vit":0,"train":0,"wgGr0":0,"wgGr1":0,"wgGr2":0,"wgGr3":18,"wgLk":129}},{"dy":2,"sl":1,"id":"Actor2128m","stats":{"tr":3,"trp":6,"str":8,"dex":7,"int":0,"vit":0,"train":0,"wgGr0":0,"wgGr1":0,"wgGr2":0,"wgGr3":18,"wgLk":372}}</v>
      </c>
      <c r="V4" t="str">
        <f t="shared" si="4"/>
        <v>{"dy":2,"sl":1,"id":"Actor2128m","stats":{"tr":3,"trp":6,"str":8,"dex":7,"int":0,"vit":0,"train":0,"wgGr0":0,"wgGr1":0,"wgGr2":0,"wgGr3":18,"wgLk":372}}</v>
      </c>
      <c r="Z4">
        <v>3</v>
      </c>
      <c r="AA4" t="s">
        <v>314</v>
      </c>
      <c r="AB4">
        <f>COUNTIF(F:F,AA4)</f>
        <v>1</v>
      </c>
      <c r="AD4">
        <v>3</v>
      </c>
      <c r="AE4">
        <v>109</v>
      </c>
      <c r="AF4">
        <f>COUNTIF(R:R,AE4)</f>
        <v>0</v>
      </c>
    </row>
    <row r="5" spans="1:32">
      <c r="A5">
        <v>2</v>
      </c>
      <c r="B5">
        <v>2</v>
      </c>
      <c r="C5" t="str">
        <f t="shared" ca="1" si="0"/>
        <v>Actor1109m</v>
      </c>
      <c r="D5" t="str">
        <f>IF(ISBLANK(F5),"",
IFERROR(VLOOKUP(F5,[2]ActorTable!$A:$H,MATCH("이름참고",[2]ActorTable!$1:$1,0),0),"캐릭터없음"))</f>
        <v>러센트</v>
      </c>
      <c r="E5" t="str">
        <f t="shared" si="1"/>
        <v/>
      </c>
      <c r="F5" t="s">
        <v>390</v>
      </c>
      <c r="G5">
        <v>3</v>
      </c>
      <c r="H5">
        <v>6</v>
      </c>
      <c r="I5">
        <v>8</v>
      </c>
      <c r="J5">
        <v>0</v>
      </c>
      <c r="K5">
        <v>7</v>
      </c>
      <c r="L5">
        <v>0</v>
      </c>
      <c r="M5">
        <v>0</v>
      </c>
      <c r="N5">
        <v>0</v>
      </c>
      <c r="O5">
        <v>0</v>
      </c>
      <c r="P5">
        <v>0</v>
      </c>
      <c r="Q5">
        <v>18</v>
      </c>
      <c r="R5">
        <v>332</v>
      </c>
      <c r="S5" t="str">
        <f>IFERROR(VLOOKUP(R5,[2]WingLookTable!$A:$B,2,0),"캐릭터없음")</f>
        <v>Wing_DustRedMultiNoiseOtherFast</v>
      </c>
      <c r="T5">
        <f t="shared" ca="1" si="2"/>
        <v>244</v>
      </c>
      <c r="U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v>
      </c>
      <c r="V5" t="str">
        <f t="shared" si="4"/>
        <v>{"dy":2,"sl":2,"id":"Actor0024m","stats":{"tr":3,"trp":6,"str":8,"dex":0,"int":7,"vit":0,"train":0,"wgGr0":0,"wgGr1":0,"wgGr2":0,"wgGr3":18,"wgLk":332}}</v>
      </c>
      <c r="Z5">
        <v>4</v>
      </c>
      <c r="AA5" t="s">
        <v>315</v>
      </c>
      <c r="AB5">
        <f>COUNTIF(F:F,AA5)</f>
        <v>2</v>
      </c>
      <c r="AD5">
        <v>4</v>
      </c>
      <c r="AE5">
        <v>113</v>
      </c>
      <c r="AF5">
        <f>COUNTIF(R:R,AE5)</f>
        <v>0</v>
      </c>
    </row>
    <row r="6" spans="1:32">
      <c r="A6">
        <v>3</v>
      </c>
      <c r="B6">
        <v>1</v>
      </c>
      <c r="C6" t="str">
        <f t="shared" ca="1" si="0"/>
        <v>Actor3114m</v>
      </c>
      <c r="D6" t="str">
        <f>IF(ISBLANK(F6),"",
IFERROR(VLOOKUP(F6,[2]ActorTable!$A:$H,MATCH("이름참고",[2]ActorTable!$1:$1,0),0),"캐릭터없음"))</f>
        <v>오비우스</v>
      </c>
      <c r="E6" t="str">
        <f t="shared" si="1"/>
        <v/>
      </c>
      <c r="F6" t="s">
        <v>349</v>
      </c>
      <c r="G6">
        <v>3</v>
      </c>
      <c r="H6">
        <v>6</v>
      </c>
      <c r="I6">
        <v>0</v>
      </c>
      <c r="J6">
        <v>15</v>
      </c>
      <c r="K6">
        <v>0</v>
      </c>
      <c r="L6">
        <v>0</v>
      </c>
      <c r="M6">
        <v>0</v>
      </c>
      <c r="N6">
        <v>0</v>
      </c>
      <c r="O6">
        <v>0</v>
      </c>
      <c r="P6">
        <v>0</v>
      </c>
      <c r="Q6">
        <v>18</v>
      </c>
      <c r="R6">
        <v>336</v>
      </c>
      <c r="S6" t="str">
        <f>IFERROR(VLOOKUP(R6,[2]WingLookTable!$A:$B,2,0),"캐릭터없음")</f>
        <v>Wing_DustRedSineNoiseOtherSlow</v>
      </c>
      <c r="T6">
        <f t="shared" ca="1" si="2"/>
        <v>276</v>
      </c>
      <c r="U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v>
      </c>
      <c r="V6" t="str">
        <f t="shared" si="4"/>
        <v>{"dy":3,"sl":1,"id":"Actor1141m","stats":{"tr":3,"trp":6,"str":0,"dex":15,"int":0,"vit":0,"train":0,"wgGr0":0,"wgGr1":0,"wgGr2":0,"wgGr3":18,"wgLk":336}}</v>
      </c>
      <c r="Z6">
        <v>5</v>
      </c>
      <c r="AA6" t="s">
        <v>316</v>
      </c>
      <c r="AB6">
        <f>COUNTIF(F:F,AA6)</f>
        <v>1</v>
      </c>
      <c r="AD6">
        <v>5</v>
      </c>
      <c r="AE6">
        <v>117</v>
      </c>
      <c r="AF6">
        <f>COUNTIF(R:R,AE6)</f>
        <v>1</v>
      </c>
    </row>
    <row r="7" spans="1:32">
      <c r="A7">
        <v>3</v>
      </c>
      <c r="B7">
        <v>2</v>
      </c>
      <c r="C7" t="str">
        <f t="shared" ca="1" si="0"/>
        <v>Actor1039m</v>
      </c>
      <c r="D7" t="str">
        <f>IF(ISBLANK(F7),"",
IFERROR(VLOOKUP(F7,[2]ActorTable!$A:$H,MATCH("이름참고",[2]ActorTable!$1:$1,0),0),"캐릭터없음"))</f>
        <v>젤리아</v>
      </c>
      <c r="E7" t="str">
        <f t="shared" si="1"/>
        <v/>
      </c>
      <c r="F7" t="s">
        <v>389</v>
      </c>
      <c r="G7">
        <v>3</v>
      </c>
      <c r="H7">
        <v>6</v>
      </c>
      <c r="I7">
        <v>0</v>
      </c>
      <c r="J7">
        <v>0</v>
      </c>
      <c r="K7">
        <v>15</v>
      </c>
      <c r="L7">
        <v>0</v>
      </c>
      <c r="M7">
        <v>0</v>
      </c>
      <c r="N7">
        <v>0</v>
      </c>
      <c r="O7">
        <v>0</v>
      </c>
      <c r="P7">
        <v>0</v>
      </c>
      <c r="Q7">
        <v>18</v>
      </c>
      <c r="R7">
        <v>352</v>
      </c>
      <c r="S7" t="str">
        <f>IFERROR(VLOOKUP(R7,[2]WingLookTable!$A:$B,2,0),"캐릭터없음")</f>
        <v>Wing_GreenOtherOtherFullFast</v>
      </c>
      <c r="T7">
        <f t="shared" ca="1" si="2"/>
        <v>297</v>
      </c>
      <c r="U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v>
      </c>
      <c r="V7" t="str">
        <f t="shared" si="4"/>
        <v>{"dy":3,"sl":2,"id":"Actor1005m","stats":{"tr":3,"trp":6,"str":0,"dex":0,"int":15,"vit":0,"train":0,"wgGr0":0,"wgGr1":0,"wgGr2":0,"wgGr3":18,"wgLk":352}}</v>
      </c>
      <c r="Z7">
        <v>6</v>
      </c>
      <c r="AA7" t="s">
        <v>317</v>
      </c>
      <c r="AB7">
        <f>COUNTIF(F:F,AA7)</f>
        <v>2</v>
      </c>
      <c r="AD7">
        <v>6</v>
      </c>
      <c r="AE7">
        <v>121</v>
      </c>
      <c r="AF7">
        <f>COUNTIF(R:R,AE7)</f>
        <v>0</v>
      </c>
    </row>
    <row r="8" spans="1:32">
      <c r="A8">
        <v>4</v>
      </c>
      <c r="B8">
        <v>1</v>
      </c>
      <c r="C8" t="str">
        <f t="shared" ca="1" si="0"/>
        <v>Actor1141m</v>
      </c>
      <c r="D8" t="str">
        <f>IF(ISBLANK(F8),"",
IFERROR(VLOOKUP(F8,[2]ActorTable!$A:$H,MATCH("이름참고",[2]ActorTable!$1:$1,0),0),"캐릭터없음"))</f>
        <v>니엘</v>
      </c>
      <c r="E8" t="str">
        <f t="shared" si="1"/>
        <v/>
      </c>
      <c r="F8" t="s">
        <v>359</v>
      </c>
      <c r="G8">
        <v>3</v>
      </c>
      <c r="H8">
        <v>6</v>
      </c>
      <c r="I8">
        <v>15</v>
      </c>
      <c r="J8">
        <v>0</v>
      </c>
      <c r="K8">
        <v>0</v>
      </c>
      <c r="L8">
        <v>0</v>
      </c>
      <c r="M8">
        <v>0</v>
      </c>
      <c r="N8">
        <v>0</v>
      </c>
      <c r="O8">
        <v>0</v>
      </c>
      <c r="P8">
        <v>0</v>
      </c>
      <c r="Q8">
        <v>18</v>
      </c>
      <c r="R8">
        <v>178</v>
      </c>
      <c r="S8" t="str">
        <f>IFERROR(VLOOKUP(R8,[2]WingLookTable!$A:$B,2,0),"캐릭터없음")</f>
        <v>Wing_DustMultiSineSineFullFast</v>
      </c>
      <c r="T8">
        <f t="shared" ca="1" si="2"/>
        <v>226</v>
      </c>
      <c r="U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v>
      </c>
      <c r="V8" t="str">
        <f t="shared" si="4"/>
        <v>{"dy":4,"sl":1,"id":"Actor2238m","stats":{"tr":3,"trp":6,"str":15,"dex":0,"int":0,"vit":0,"train":0,"wgGr0":0,"wgGr1":0,"wgGr2":0,"wgGr3":18,"wgLk":178}}</v>
      </c>
      <c r="Z8">
        <v>7</v>
      </c>
      <c r="AA8" t="s">
        <v>318</v>
      </c>
      <c r="AB8">
        <f>COUNTIF(F:F,AA8)</f>
        <v>2</v>
      </c>
      <c r="AD8">
        <v>7</v>
      </c>
      <c r="AE8">
        <v>125</v>
      </c>
      <c r="AF8">
        <f>COUNTIF(R:R,AE8)</f>
        <v>1</v>
      </c>
    </row>
    <row r="9" spans="1:32">
      <c r="A9">
        <v>4</v>
      </c>
      <c r="B9">
        <v>2</v>
      </c>
      <c r="C9" t="str">
        <f t="shared" ca="1" si="0"/>
        <v>Actor1216m</v>
      </c>
      <c r="D9" t="str">
        <f>IF(ISBLANK(F9),"",
IFERROR(VLOOKUP(F9,[2]ActorTable!$A:$H,MATCH("이름참고",[2]ActorTable!$1:$1,0),0),"캐릭터없음"))</f>
        <v>테이슨</v>
      </c>
      <c r="E9" t="str">
        <f t="shared" si="1"/>
        <v/>
      </c>
      <c r="F9" t="s">
        <v>360</v>
      </c>
      <c r="G9">
        <v>3</v>
      </c>
      <c r="H9">
        <v>6</v>
      </c>
      <c r="I9">
        <v>7</v>
      </c>
      <c r="J9">
        <v>8</v>
      </c>
      <c r="K9">
        <v>0</v>
      </c>
      <c r="L9">
        <v>0</v>
      </c>
      <c r="M9">
        <v>0</v>
      </c>
      <c r="N9">
        <v>0</v>
      </c>
      <c r="O9">
        <v>0</v>
      </c>
      <c r="P9">
        <v>0</v>
      </c>
      <c r="Q9">
        <v>18</v>
      </c>
      <c r="R9">
        <v>324</v>
      </c>
      <c r="S9" t="str">
        <f>IFERROR(VLOOKUP(R9,[2]WingLookTable!$A:$B,2,0),"캐릭터없음")</f>
        <v>Wing_DustMultiOtherSineOtherFast</v>
      </c>
      <c r="T9">
        <f t="shared" ca="1" si="2"/>
        <v>356</v>
      </c>
      <c r="U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v>
      </c>
      <c r="V9" t="str">
        <f t="shared" si="4"/>
        <v>{"dy":4,"sl":2,"id":"Actor1108m","stats":{"tr":3,"trp":6,"str":7,"dex":8,"int":0,"vit":0,"train":0,"wgGr0":0,"wgGr1":0,"wgGr2":0,"wgGr3":18,"wgLk":324}}</v>
      </c>
      <c r="Z9">
        <v>8</v>
      </c>
      <c r="AA9" t="s">
        <v>319</v>
      </c>
      <c r="AB9">
        <f>COUNTIF(F:F,AA9)</f>
        <v>3</v>
      </c>
      <c r="AD9">
        <v>8</v>
      </c>
      <c r="AE9">
        <v>129</v>
      </c>
      <c r="AF9">
        <f>COUNTIF(R:R,AE9)</f>
        <v>1</v>
      </c>
    </row>
    <row r="10" spans="1:32">
      <c r="A10">
        <v>5</v>
      </c>
      <c r="B10">
        <v>1</v>
      </c>
      <c r="C10" t="str">
        <f t="shared" ca="1" si="0"/>
        <v>Actor0007m</v>
      </c>
      <c r="D10" t="str">
        <f>IF(ISBLANK(F10),"",
IFERROR(VLOOKUP(F10,[2]ActorTable!$A:$H,MATCH("이름참고",[2]ActorTable!$1:$1,0),0),"캐릭터없음"))</f>
        <v>클레타</v>
      </c>
      <c r="E10" t="str">
        <f t="shared" si="1"/>
        <v/>
      </c>
      <c r="F10" t="s">
        <v>358</v>
      </c>
      <c r="G10">
        <v>3</v>
      </c>
      <c r="H10">
        <v>6</v>
      </c>
      <c r="I10">
        <v>0</v>
      </c>
      <c r="J10">
        <v>8</v>
      </c>
      <c r="K10">
        <v>7</v>
      </c>
      <c r="L10">
        <v>0</v>
      </c>
      <c r="M10">
        <v>0</v>
      </c>
      <c r="N10">
        <v>0</v>
      </c>
      <c r="O10">
        <v>0</v>
      </c>
      <c r="P10">
        <v>0</v>
      </c>
      <c r="Q10">
        <v>18</v>
      </c>
      <c r="R10">
        <v>315</v>
      </c>
      <c r="S10" t="str">
        <f>IFERROR(VLOOKUP(R10,[2]WingLookTable!$A:$B,2,0),"캐릭터없음")</f>
        <v>Wing_DustMultiNoiseOtherOtherSlow</v>
      </c>
      <c r="T10">
        <f t="shared" ca="1" si="2"/>
        <v>117</v>
      </c>
      <c r="U1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v>
      </c>
      <c r="V10" t="str">
        <f t="shared" si="4"/>
        <v>{"dy":5,"sl":1,"id":"Actor0240m","stats":{"tr":3,"trp":6,"str":0,"dex":8,"int":7,"vit":0,"train":0,"wgGr0":0,"wgGr1":0,"wgGr2":0,"wgGr3":18,"wgLk":315}}</v>
      </c>
      <c r="Z10">
        <v>9</v>
      </c>
      <c r="AA10" t="s">
        <v>320</v>
      </c>
      <c r="AB10">
        <f>COUNTIF(F:F,AA10)</f>
        <v>2</v>
      </c>
      <c r="AD10">
        <v>9</v>
      </c>
      <c r="AE10">
        <v>133</v>
      </c>
      <c r="AF10">
        <f>COUNTIF(R:R,AE10)</f>
        <v>1</v>
      </c>
    </row>
    <row r="11" spans="1:32">
      <c r="A11">
        <v>5</v>
      </c>
      <c r="B11">
        <v>2</v>
      </c>
      <c r="C11" t="str">
        <f t="shared" ca="1" si="0"/>
        <v>Actor1005m</v>
      </c>
      <c r="D11" t="str">
        <f>IF(ISBLANK(F11),"",
IFERROR(VLOOKUP(F11,[2]ActorTable!$A:$H,MATCH("이름참고",[2]ActorTable!$1:$1,0),0),"캐릭터없음"))</f>
        <v>미네락</v>
      </c>
      <c r="E11" t="str">
        <f>IF(AND(B11=1,NOT(ISBLANK(F11))),
IF(F11=F13,"같음",""),"")</f>
        <v/>
      </c>
      <c r="F11" t="s">
        <v>394</v>
      </c>
      <c r="G11">
        <v>3</v>
      </c>
      <c r="H11">
        <v>6</v>
      </c>
      <c r="I11">
        <v>8</v>
      </c>
      <c r="J11">
        <v>7</v>
      </c>
      <c r="K11">
        <v>0</v>
      </c>
      <c r="L11">
        <v>0</v>
      </c>
      <c r="M11">
        <v>0</v>
      </c>
      <c r="N11">
        <v>0</v>
      </c>
      <c r="O11">
        <v>0</v>
      </c>
      <c r="P11">
        <v>0</v>
      </c>
      <c r="Q11">
        <v>18</v>
      </c>
      <c r="R11">
        <v>321</v>
      </c>
      <c r="S11" t="str">
        <f>IFERROR(VLOOKUP(R11,[2]WingLookTable!$A:$B,2,0),"캐릭터없음")</f>
        <v>Wing_DustMultiOtherOtherOtherSlow</v>
      </c>
      <c r="T11">
        <f t="shared" ca="1" si="2"/>
        <v>248</v>
      </c>
      <c r="U1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v>
      </c>
      <c r="V11" t="str">
        <f t="shared" si="4"/>
        <v>{"dy":5,"sl":2,"id":"Actor2120m","stats":{"tr":3,"trp":6,"str":8,"dex":7,"int":0,"vit":0,"train":0,"wgGr0":0,"wgGr1":0,"wgGr2":0,"wgGr3":18,"wgLk":321}}</v>
      </c>
      <c r="Z11">
        <v>10</v>
      </c>
      <c r="AA11" t="s">
        <v>321</v>
      </c>
      <c r="AB11">
        <f>COUNTIF(F:F,AA11)</f>
        <v>2</v>
      </c>
      <c r="AD11">
        <v>10</v>
      </c>
      <c r="AE11">
        <v>137</v>
      </c>
      <c r="AF11">
        <f>COUNTIF(R:R,AE11)</f>
        <v>0</v>
      </c>
    </row>
    <row r="12" spans="1:32">
      <c r="A12">
        <v>5</v>
      </c>
      <c r="B12">
        <v>3</v>
      </c>
      <c r="C12" t="str">
        <f t="shared" ref="C12" ca="1" si="5">VLOOKUP(RANDBETWEEN(1,COUNTA(Z:Z)-1),Z:AA,2,0)</f>
        <v>Actor1039m</v>
      </c>
      <c r="D12" t="str">
        <f>IF(ISBLANK(F12),"",
IFERROR(VLOOKUP(F12,[2]ActorTable!$A:$H,MATCH("이름참고",[2]ActorTable!$1:$1,0),0),"캐릭터없음"))</f>
        <v>롤라</v>
      </c>
      <c r="E12" t="str">
        <f>IF(AND(B12=1,NOT(ISBLANK(F12))),
IF(F12=F14,"같음",""),"")</f>
        <v/>
      </c>
      <c r="F12" t="s">
        <v>327</v>
      </c>
      <c r="G12">
        <v>3</v>
      </c>
      <c r="H12">
        <v>6</v>
      </c>
      <c r="I12">
        <v>0</v>
      </c>
      <c r="J12">
        <v>15</v>
      </c>
      <c r="K12">
        <v>0</v>
      </c>
      <c r="L12">
        <v>0</v>
      </c>
      <c r="M12">
        <v>0</v>
      </c>
      <c r="N12">
        <v>0</v>
      </c>
      <c r="O12">
        <v>0</v>
      </c>
      <c r="P12">
        <v>0</v>
      </c>
      <c r="Q12">
        <v>18</v>
      </c>
      <c r="R12">
        <v>309</v>
      </c>
      <c r="S12" t="str">
        <f>IFERROR(VLOOKUP(R12,[2]WingLookTable!$A:$B,2,0),"캐릭터없음")</f>
        <v>Wing_DustMultiFullStripeOtherFast</v>
      </c>
      <c r="T12">
        <f t="shared" ref="T12" ca="1" si="6">VLOOKUP(RANDBETWEEN(1,COUNTA(AD:AD)-1),AD:AE,2,0)</f>
        <v>276</v>
      </c>
      <c r="U12" t="str">
        <f t="shared" ref="U12" ca="1" si="7">IF(ROW()=2,V12,OFFSET(U12,-1,0)&amp;IF(LEN(V12)=0,"",","&amp;V12))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v>
      </c>
      <c r="V12" t="str">
        <f t="shared" ref="V12" si="8">"{"""&amp;A$1&amp;""":"&amp;A12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{"dy":5,"sl":3,"id":"Actor3019m","stats":{"tr":3,"trp":6,"str":0,"dex":15,"int":0,"vit":0,"train":0,"wgGr0":0,"wgGr1":0,"wgGr2":0,"wgGr3":18,"wgLk":309}}</v>
      </c>
      <c r="Z12">
        <v>11</v>
      </c>
      <c r="AA12" t="s">
        <v>322</v>
      </c>
      <c r="AB12">
        <f>COUNTIF(F:F,AA12)</f>
        <v>2</v>
      </c>
      <c r="AD12">
        <v>11</v>
      </c>
      <c r="AE12">
        <v>141</v>
      </c>
      <c r="AF12">
        <f>COUNTIF(R:R,AE12)</f>
        <v>1</v>
      </c>
    </row>
    <row r="13" spans="1:32">
      <c r="A13">
        <v>6</v>
      </c>
      <c r="B13">
        <v>1</v>
      </c>
      <c r="C13" t="str">
        <f t="shared" ca="1" si="0"/>
        <v>Actor1029m</v>
      </c>
      <c r="D13" t="str">
        <f>IF(ISBLANK(F13),"",
IFERROR(VLOOKUP(F13,[2]ActorTable!$A:$H,MATCH("이름참고",[2]ActorTable!$1:$1,0),0),"캐릭터없음"))</f>
        <v>프리스</v>
      </c>
      <c r="E13" t="str">
        <f t="shared" si="1"/>
        <v/>
      </c>
      <c r="F13" t="s">
        <v>467</v>
      </c>
      <c r="G13">
        <v>3</v>
      </c>
      <c r="H13">
        <v>6</v>
      </c>
      <c r="I13">
        <v>0</v>
      </c>
      <c r="J13">
        <v>0</v>
      </c>
      <c r="K13">
        <v>0</v>
      </c>
      <c r="L13">
        <v>15</v>
      </c>
      <c r="M13">
        <v>0</v>
      </c>
      <c r="N13">
        <v>0</v>
      </c>
      <c r="O13">
        <v>0</v>
      </c>
      <c r="P13">
        <v>0</v>
      </c>
      <c r="Q13">
        <v>18</v>
      </c>
      <c r="R13">
        <v>300</v>
      </c>
      <c r="S13" t="str">
        <f>IFERROR(VLOOKUP(R13,[2]WingLookTable!$A:$B,2,0),"캐릭터없음")</f>
        <v>Wing_DustBlueOtherOtherStripeSlow</v>
      </c>
      <c r="T13">
        <f t="shared" ca="1" si="2"/>
        <v>151</v>
      </c>
      <c r="U1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v>
      </c>
      <c r="V13" t="str">
        <f t="shared" si="4"/>
        <v>{"dy":6,"sl":1,"id":"Actor0125m","stats":{"tr":3,"trp":6,"str":0,"dex":0,"int":0,"vit":15,"train":0,"wgGr0":0,"wgGr1":0,"wgGr2":0,"wgGr3":18,"wgLk":300}}</v>
      </c>
      <c r="Z13">
        <v>12</v>
      </c>
      <c r="AA13" t="s">
        <v>323</v>
      </c>
      <c r="AB13">
        <f>COUNTIF(F:F,AA13)</f>
        <v>2</v>
      </c>
      <c r="AD13">
        <v>12</v>
      </c>
      <c r="AE13">
        <v>145</v>
      </c>
      <c r="AF13">
        <f>COUNTIF(R:R,AE13)</f>
        <v>0</v>
      </c>
    </row>
    <row r="14" spans="1:32">
      <c r="A14">
        <v>6</v>
      </c>
      <c r="B14">
        <v>2</v>
      </c>
      <c r="C14" t="str">
        <f t="shared" ca="1" si="0"/>
        <v>Actor1005m</v>
      </c>
      <c r="D14" t="str">
        <f>IF(ISBLANK(F14),"",
IFERROR(VLOOKUP(F14,[2]ActorTable!$A:$H,MATCH("이름참고",[2]ActorTable!$1:$1,0),0),"캐릭터없음"))</f>
        <v>튤린</v>
      </c>
      <c r="E14" t="str">
        <f t="shared" si="1"/>
        <v/>
      </c>
      <c r="F14" t="s">
        <v>383</v>
      </c>
      <c r="G14">
        <v>3</v>
      </c>
      <c r="H14">
        <v>6</v>
      </c>
      <c r="I14">
        <v>15</v>
      </c>
      <c r="J14">
        <v>0</v>
      </c>
      <c r="K14">
        <v>0</v>
      </c>
      <c r="L14">
        <v>0</v>
      </c>
      <c r="M14">
        <v>0</v>
      </c>
      <c r="N14">
        <v>0</v>
      </c>
      <c r="O14">
        <v>0</v>
      </c>
      <c r="P14">
        <v>0</v>
      </c>
      <c r="Q14">
        <v>18</v>
      </c>
      <c r="R14">
        <v>328</v>
      </c>
      <c r="S14" t="str">
        <f>IFERROR(VLOOKUP(R14,[2]WingLookTable!$A:$B,2,0),"캐릭터없음")</f>
        <v>Wing_DustRedFullBeeOtherSlow</v>
      </c>
      <c r="T14">
        <f t="shared" ca="1" si="2"/>
        <v>109</v>
      </c>
      <c r="U1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v>
      </c>
      <c r="V14" t="str">
        <f t="shared" si="4"/>
        <v>{"dy":6,"sl":2,"id":"Actor0037m","stats":{"tr":3,"trp":6,"str":15,"dex":0,"int":0,"vit":0,"train":0,"wgGr0":0,"wgGr1":0,"wgGr2":0,"wgGr3":18,"wgLk":328}}</v>
      </c>
      <c r="Z14">
        <v>13</v>
      </c>
      <c r="AA14" t="s">
        <v>324</v>
      </c>
      <c r="AB14">
        <f>COUNTIF(F:F,AA14)</f>
        <v>2</v>
      </c>
      <c r="AD14">
        <v>13</v>
      </c>
      <c r="AE14">
        <v>148</v>
      </c>
      <c r="AF14">
        <f>COUNTIF(R:R,AE14)</f>
        <v>1</v>
      </c>
    </row>
    <row r="15" spans="1:32">
      <c r="A15">
        <v>7</v>
      </c>
      <c r="B15">
        <v>1</v>
      </c>
      <c r="C15" t="str">
        <f t="shared" ca="1" si="0"/>
        <v>Actor0037m</v>
      </c>
      <c r="D15" t="str">
        <f>IF(ISBLANK(F15),"",
IFERROR(VLOOKUP(F15,[2]ActorTable!$A:$H,MATCH("이름참고",[2]ActorTable!$1:$1,0),0),"캐릭터없음"))</f>
        <v>카츄진</v>
      </c>
      <c r="E15" t="str">
        <f t="shared" si="1"/>
        <v/>
      </c>
      <c r="F15" t="s">
        <v>464</v>
      </c>
      <c r="G15">
        <v>3</v>
      </c>
      <c r="H15">
        <v>6</v>
      </c>
      <c r="I15">
        <v>0</v>
      </c>
      <c r="J15">
        <v>0</v>
      </c>
      <c r="K15">
        <v>15</v>
      </c>
      <c r="L15">
        <v>0</v>
      </c>
      <c r="M15">
        <v>0</v>
      </c>
      <c r="N15">
        <v>0</v>
      </c>
      <c r="O15">
        <v>0</v>
      </c>
      <c r="P15">
        <v>0</v>
      </c>
      <c r="Q15">
        <v>18</v>
      </c>
      <c r="R15">
        <v>312</v>
      </c>
      <c r="S15" t="str">
        <f>IFERROR(VLOOKUP(R15,[2]WingLookTable!$A:$B,2,0),"캐릭터없음")</f>
        <v>Wing_DustMultiNoiseOtherFullFast</v>
      </c>
      <c r="T15">
        <f t="shared" ca="1" si="2"/>
        <v>211</v>
      </c>
      <c r="U1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v>
      </c>
      <c r="V15" t="str">
        <f t="shared" si="4"/>
        <v>{"dy":7,"sl":1,"id":"Actor3117m","stats":{"tr":3,"trp":6,"str":0,"dex":0,"int":15,"vit":0,"train":0,"wgGr0":0,"wgGr1":0,"wgGr2":0,"wgGr3":18,"wgLk":312}}</v>
      </c>
      <c r="Z15">
        <v>14</v>
      </c>
      <c r="AA15" t="s">
        <v>325</v>
      </c>
      <c r="AB15">
        <f>COUNTIF(F:F,AA15)</f>
        <v>2</v>
      </c>
      <c r="AD15">
        <v>14</v>
      </c>
      <c r="AE15">
        <v>151</v>
      </c>
      <c r="AF15">
        <f>COUNTIF(R:R,AE15)</f>
        <v>2</v>
      </c>
    </row>
    <row r="16" spans="1:32">
      <c r="A16">
        <v>7</v>
      </c>
      <c r="B16">
        <v>2</v>
      </c>
      <c r="C16" t="str">
        <f t="shared" ca="1" si="0"/>
        <v>Actor0113m</v>
      </c>
      <c r="D16" t="str">
        <f>IF(ISBLANK(F16),"",
IFERROR(VLOOKUP(F16,[2]ActorTable!$A:$H,MATCH("이름참고",[2]ActorTable!$1:$1,0),0),"캐릭터없음"))</f>
        <v>에이잭</v>
      </c>
      <c r="E16" t="str">
        <f>IF(AND(B16=1,NOT(ISBLANK(F16))),
IF(F16=F17,"같음",""),"")</f>
        <v/>
      </c>
      <c r="F16" t="s">
        <v>438</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240</v>
      </c>
      <c r="U1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v>
      </c>
      <c r="V16" t="str">
        <f t="shared" si="4"/>
        <v>{"dy":7,"sl":2,"id":"Actor1029m","stats":{"tr":3,"trp":6,"str":15,"dex":0,"int":0,"vit":0,"train":0,"wgGr0":0,"wgGr1":0,"wgGr2":0,"wgGr3":18,"wgLk":318}}</v>
      </c>
      <c r="Z16">
        <v>15</v>
      </c>
      <c r="AA16" t="s">
        <v>326</v>
      </c>
      <c r="AB16">
        <f>COUNTIF(F:F,AA16)</f>
        <v>3</v>
      </c>
      <c r="AD16">
        <v>15</v>
      </c>
      <c r="AE16">
        <v>154</v>
      </c>
      <c r="AF16">
        <f>COUNTIF(R:R,AE16)</f>
        <v>2</v>
      </c>
    </row>
    <row r="17" spans="1:32">
      <c r="A17">
        <v>8</v>
      </c>
      <c r="B17">
        <v>1</v>
      </c>
      <c r="C17" t="str">
        <f t="shared" ca="1" si="0"/>
        <v>Actor2103m</v>
      </c>
      <c r="D17" t="str">
        <f>IF(ISBLANK(F17),"",
IFERROR(VLOOKUP(F17,[2]ActorTable!$A:$H,MATCH("이름참고",[2]ActorTable!$1:$1,0),0),"캐릭터없음"))</f>
        <v>간파울</v>
      </c>
      <c r="E17" t="str">
        <f t="shared" si="1"/>
        <v/>
      </c>
      <c r="F17" t="s">
        <v>440</v>
      </c>
      <c r="G17">
        <v>3</v>
      </c>
      <c r="H17">
        <v>6</v>
      </c>
      <c r="I17">
        <v>0</v>
      </c>
      <c r="J17">
        <v>0</v>
      </c>
      <c r="K17">
        <v>15</v>
      </c>
      <c r="L17">
        <v>0</v>
      </c>
      <c r="M17">
        <v>0</v>
      </c>
      <c r="N17">
        <v>0</v>
      </c>
      <c r="O17">
        <v>0</v>
      </c>
      <c r="P17">
        <v>0</v>
      </c>
      <c r="Q17">
        <v>18</v>
      </c>
      <c r="R17">
        <v>303</v>
      </c>
      <c r="S17" t="str">
        <f>IFERROR(VLOOKUP(R17,[2]WingLookTable!$A:$B,2,0),"캐릭터없음")</f>
        <v>Wing_DustFireOtherOtherStripeFast</v>
      </c>
      <c r="T17">
        <f t="shared" ca="1" si="2"/>
        <v>184</v>
      </c>
      <c r="U1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v>
      </c>
      <c r="V17" t="str">
        <f t="shared" si="4"/>
        <v>{"dy":8,"sl":1,"id":"Actor0201m","stats":{"tr":3,"trp":6,"str":0,"dex":0,"int":15,"vit":0,"train":0,"wgGr0":0,"wgGr1":0,"wgGr2":0,"wgGr3":18,"wgLk":303}}</v>
      </c>
      <c r="Z17">
        <v>16</v>
      </c>
      <c r="AA17" t="s">
        <v>327</v>
      </c>
      <c r="AB17">
        <f>COUNTIF(F:F,AA17)</f>
        <v>2</v>
      </c>
      <c r="AD17">
        <v>16</v>
      </c>
      <c r="AE17">
        <v>157</v>
      </c>
      <c r="AF17">
        <f>COUNTIF(R:R,AE17)</f>
        <v>0</v>
      </c>
    </row>
    <row r="18" spans="1:32">
      <c r="A18">
        <v>8</v>
      </c>
      <c r="B18">
        <v>2</v>
      </c>
      <c r="C18" t="str">
        <f t="shared" ca="1" si="0"/>
        <v>Actor1141m</v>
      </c>
      <c r="D18" t="str">
        <f>IF(ISBLANK(F18),"",
IFERROR(VLOOKUP(F18,[2]ActorTable!$A:$H,MATCH("이름참고",[2]ActorTable!$1:$1,0),0),"캐릭터없음"))</f>
        <v>미네락</v>
      </c>
      <c r="E18" t="str">
        <f t="shared" si="1"/>
        <v/>
      </c>
      <c r="F18" t="s">
        <v>394</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366</v>
      </c>
      <c r="U1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v>
      </c>
      <c r="V18" t="str">
        <f t="shared" si="4"/>
        <v>{"dy":8,"sl":2,"id":"Actor2120m","stats":{"tr":3,"trp":6,"str":0,"dex":15,"int":0,"vit":0,"train":0,"wgGr0":0,"wgGr1":0,"wgGr2":0,"wgGr3":18,"wgLk":208}}</v>
      </c>
      <c r="Z18">
        <v>17</v>
      </c>
      <c r="AA18" t="s">
        <v>328</v>
      </c>
      <c r="AB18">
        <f>COUNTIF(F:F,AA18)</f>
        <v>3</v>
      </c>
      <c r="AD18">
        <v>17</v>
      </c>
      <c r="AE18">
        <v>160</v>
      </c>
      <c r="AF18">
        <f>COUNTIF(R:R,AE18)</f>
        <v>0</v>
      </c>
    </row>
    <row r="19" spans="1:32">
      <c r="A19">
        <v>9</v>
      </c>
      <c r="B19">
        <v>1</v>
      </c>
      <c r="C19" t="str">
        <f t="shared" ca="1" si="0"/>
        <v>Actor2128m</v>
      </c>
      <c r="D19" t="str">
        <f>IF(ISBLANK(F19),"",
IFERROR(VLOOKUP(F19,[2]ActorTable!$A:$H,MATCH("이름참고",[2]ActorTable!$1:$1,0),0),"캐릭터없음"))</f>
        <v>테이슨</v>
      </c>
      <c r="E19" t="str">
        <f t="shared" si="1"/>
        <v/>
      </c>
      <c r="F19" t="s">
        <v>466</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352</v>
      </c>
      <c r="U1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v>
      </c>
      <c r="V19" t="str">
        <f t="shared" si="4"/>
        <v>{"dy":9,"sl":1,"id":"Actor1108m","stats":{"tr":3,"trp":6,"str":0,"dex":8,"int":7,"vit":0,"train":0,"wgGr0":0,"wgGr1":0,"wgGr2":0,"wgGr3":18,"wgLk":272}}</v>
      </c>
      <c r="Z19">
        <v>18</v>
      </c>
      <c r="AA19" t="s">
        <v>329</v>
      </c>
      <c r="AB19">
        <f>COUNTIF(F:F,AA19)</f>
        <v>2</v>
      </c>
      <c r="AD19">
        <v>18</v>
      </c>
      <c r="AE19">
        <v>163</v>
      </c>
      <c r="AF19">
        <f>COUNTIF(R:R,AE19)</f>
        <v>1</v>
      </c>
    </row>
    <row r="20" spans="1:32">
      <c r="A20">
        <v>9</v>
      </c>
      <c r="B20">
        <v>2</v>
      </c>
      <c r="C20" t="str">
        <f t="shared" ca="1" si="0"/>
        <v>Actor0030m</v>
      </c>
      <c r="D20" t="str">
        <f>IF(ISBLANK(F20),"",
IFERROR(VLOOKUP(F20,[2]ActorTable!$A:$H,MATCH("이름참고",[2]ActorTable!$1:$1,0),0),"캐릭터없음"))</f>
        <v>클라크</v>
      </c>
      <c r="E20" t="str">
        <f t="shared" si="1"/>
        <v/>
      </c>
      <c r="F20" t="s">
        <v>465</v>
      </c>
      <c r="G20">
        <v>3</v>
      </c>
      <c r="H20">
        <v>6</v>
      </c>
      <c r="I20">
        <v>15</v>
      </c>
      <c r="J20">
        <v>0</v>
      </c>
      <c r="K20">
        <v>0</v>
      </c>
      <c r="L20">
        <v>0</v>
      </c>
      <c r="M20">
        <v>0</v>
      </c>
      <c r="N20">
        <v>0</v>
      </c>
      <c r="O20">
        <v>0</v>
      </c>
      <c r="P20">
        <v>0</v>
      </c>
      <c r="Q20">
        <v>18</v>
      </c>
      <c r="R20">
        <v>252</v>
      </c>
      <c r="S20" t="str">
        <f>IFERROR(VLOOKUP(R20,[2]WingLookTable!$A:$B,2,0),"캐릭터없음")</f>
        <v>Wing_RedSineFullOtherFast</v>
      </c>
      <c r="T20">
        <f t="shared" ca="1" si="2"/>
        <v>101</v>
      </c>
      <c r="U2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v>
      </c>
      <c r="V20" t="str">
        <f t="shared" si="4"/>
        <v>{"dy":9,"sl":2,"id":"Actor2011m","stats":{"tr":3,"trp":6,"str":15,"dex":0,"int":0,"vit":0,"train":0,"wgGr0":0,"wgGr1":0,"wgGr2":0,"wgGr3":18,"wgLk":252}}</v>
      </c>
      <c r="Z20">
        <v>19</v>
      </c>
      <c r="AA20" t="s">
        <v>330</v>
      </c>
      <c r="AB20">
        <f>COUNTIF(F:F,AA20)</f>
        <v>2</v>
      </c>
      <c r="AD20">
        <v>19</v>
      </c>
      <c r="AE20">
        <v>166</v>
      </c>
      <c r="AF20">
        <f>COUNTIF(R:R,AE20)</f>
        <v>1</v>
      </c>
    </row>
    <row r="21" spans="1:32">
      <c r="A21">
        <v>10</v>
      </c>
      <c r="B21">
        <v>1</v>
      </c>
      <c r="C21" t="str">
        <f t="shared" ca="1" si="0"/>
        <v>Actor1109m</v>
      </c>
      <c r="D21" t="str">
        <f>IF(ISBLANK(F21),"",
IFERROR(VLOOKUP(F21,[2]ActorTable!$A:$H,MATCH("이름참고",[2]ActorTable!$1:$1,0),0),"캐릭터없음"))</f>
        <v>닉스</v>
      </c>
      <c r="E21" t="str">
        <f t="shared" si="1"/>
        <v/>
      </c>
      <c r="F21" t="s">
        <v>362</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199</v>
      </c>
      <c r="U2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v>
      </c>
      <c r="V21" t="str">
        <f t="shared" si="4"/>
        <v>{"dy":10,"sl":1,"id":"Actor1109m","stats":{"tr":3,"trp":6,"str":0,"dex":8,"int":7,"vit":0,"train":0,"wgGr0":0,"wgGr1":0,"wgGr2":0,"wgGr3":18,"wgLk":260}}</v>
      </c>
      <c r="Z21">
        <v>20</v>
      </c>
      <c r="AA21" t="s">
        <v>331</v>
      </c>
      <c r="AB21">
        <f>COUNTIF(F:F,AA21)</f>
        <v>2</v>
      </c>
      <c r="AD21">
        <v>20</v>
      </c>
      <c r="AE21">
        <v>169</v>
      </c>
      <c r="AF21">
        <f>COUNTIF(R:R,AE21)</f>
        <v>1</v>
      </c>
    </row>
    <row r="22" spans="1:32">
      <c r="A22">
        <v>10</v>
      </c>
      <c r="B22">
        <v>2</v>
      </c>
      <c r="C22" t="str">
        <f t="shared" ca="1" si="0"/>
        <v>Actor2010m</v>
      </c>
      <c r="D22" t="str">
        <f>IF(ISBLANK(F22),"",
IFERROR(VLOOKUP(F22,[2]ActorTable!$A:$H,MATCH("이름참고",[2]ActorTable!$1:$1,0),0),"캐릭터없음"))</f>
        <v>헤르윈</v>
      </c>
      <c r="E22" t="str">
        <f t="shared" si="1"/>
        <v/>
      </c>
      <c r="F22" t="s">
        <v>397</v>
      </c>
      <c r="G22">
        <v>3</v>
      </c>
      <c r="H22">
        <v>6</v>
      </c>
      <c r="I22">
        <v>8</v>
      </c>
      <c r="J22">
        <v>0</v>
      </c>
      <c r="K22">
        <v>7</v>
      </c>
      <c r="L22">
        <v>0</v>
      </c>
      <c r="M22">
        <v>0</v>
      </c>
      <c r="N22">
        <v>0</v>
      </c>
      <c r="O22">
        <v>0</v>
      </c>
      <c r="P22">
        <v>0</v>
      </c>
      <c r="Q22">
        <v>18</v>
      </c>
      <c r="R22">
        <v>244</v>
      </c>
      <c r="S22" t="str">
        <f>IFERROR(VLOOKUP(R22,[2]WingLookTable!$A:$B,2,0),"캐릭터없음")</f>
        <v>Wing_PurpleStripeNoiseFullSlow</v>
      </c>
      <c r="T22">
        <f t="shared" ca="1" si="2"/>
        <v>151</v>
      </c>
      <c r="U2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v>
      </c>
      <c r="V22" t="str">
        <f t="shared" si="4"/>
        <v>{"dy":10,"sl":2,"id":"Actor0007m","stats":{"tr":3,"trp":6,"str":8,"dex":0,"int":7,"vit":0,"train":0,"wgGr0":0,"wgGr1":0,"wgGr2":0,"wgGr3":18,"wgLk":244}}</v>
      </c>
      <c r="Z22">
        <v>21</v>
      </c>
      <c r="AA22" t="s">
        <v>332</v>
      </c>
      <c r="AB22">
        <f>COUNTIF(F:F,AA22)</f>
        <v>3</v>
      </c>
      <c r="AD22">
        <v>21</v>
      </c>
      <c r="AE22">
        <v>172</v>
      </c>
      <c r="AF22">
        <f>COUNTIF(R:R,AE22)</f>
        <v>0</v>
      </c>
    </row>
    <row r="23" spans="1:32">
      <c r="A23">
        <v>11</v>
      </c>
      <c r="B23">
        <v>1</v>
      </c>
      <c r="C23" t="str">
        <f t="shared" ca="1" si="0"/>
        <v>Actor3022m</v>
      </c>
      <c r="D23" t="str">
        <f>IF(ISBLANK(F23),"",
IFERROR(VLOOKUP(F23,[2]ActorTable!$A:$H,MATCH("이름참고",[2]ActorTable!$1:$1,0),0),"캐릭터없음"))</f>
        <v>프로토27</v>
      </c>
      <c r="E23" t="str">
        <f t="shared" si="1"/>
        <v/>
      </c>
      <c r="F23" t="s">
        <v>364</v>
      </c>
      <c r="G23">
        <v>3</v>
      </c>
      <c r="H23">
        <v>6</v>
      </c>
      <c r="I23">
        <v>8</v>
      </c>
      <c r="J23">
        <v>7</v>
      </c>
      <c r="K23">
        <v>0</v>
      </c>
      <c r="L23">
        <v>0</v>
      </c>
      <c r="M23">
        <v>0</v>
      </c>
      <c r="N23">
        <v>0</v>
      </c>
      <c r="O23">
        <v>0</v>
      </c>
      <c r="P23">
        <v>0</v>
      </c>
      <c r="Q23">
        <v>18</v>
      </c>
      <c r="R23">
        <v>232</v>
      </c>
      <c r="S23" t="str">
        <f>IFERROR(VLOOKUP(R23,[2]WingLookTable!$A:$B,2,0),"캐릭터없음")</f>
        <v>Wing_MultiOtherOtherStripeSlow</v>
      </c>
      <c r="T23">
        <f t="shared" ca="1" si="2"/>
        <v>306</v>
      </c>
      <c r="U2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v>
      </c>
      <c r="V23" t="str">
        <f t="shared" si="4"/>
        <v>{"dy":11,"sl":1,"id":"Actor1216m","stats":{"tr":3,"trp":6,"str":8,"dex":7,"int":0,"vit":0,"train":0,"wgGr0":0,"wgGr1":0,"wgGr2":0,"wgGr3":18,"wgLk":232}}</v>
      </c>
      <c r="Z23">
        <v>22</v>
      </c>
      <c r="AA23" t="s">
        <v>333</v>
      </c>
      <c r="AB23">
        <f>COUNTIF(F:F,AA23)</f>
        <v>3</v>
      </c>
      <c r="AD23">
        <v>22</v>
      </c>
      <c r="AE23">
        <v>175</v>
      </c>
      <c r="AF23">
        <f>COUNTIF(R:R,AE23)</f>
        <v>1</v>
      </c>
    </row>
    <row r="24" spans="1:32">
      <c r="A24">
        <v>11</v>
      </c>
      <c r="B24">
        <v>2</v>
      </c>
      <c r="C24" t="str">
        <f t="shared" ca="1" si="0"/>
        <v>Actor3117m</v>
      </c>
      <c r="D24" t="str">
        <f>IF(ISBLANK(F24),"",
IFERROR(VLOOKUP(F24,[2]ActorTable!$A:$H,MATCH("이름참고",[2]ActorTable!$1:$1,0),0),"캐릭터없음"))</f>
        <v>클라크</v>
      </c>
      <c r="E24" t="str">
        <f t="shared" si="1"/>
        <v/>
      </c>
      <c r="F24" t="s">
        <v>370</v>
      </c>
      <c r="G24">
        <v>3</v>
      </c>
      <c r="H24">
        <v>6</v>
      </c>
      <c r="I24">
        <v>0</v>
      </c>
      <c r="J24">
        <v>7</v>
      </c>
      <c r="K24">
        <v>8</v>
      </c>
      <c r="L24">
        <v>0</v>
      </c>
      <c r="M24">
        <v>0</v>
      </c>
      <c r="N24">
        <v>0</v>
      </c>
      <c r="O24">
        <v>0</v>
      </c>
      <c r="P24">
        <v>0</v>
      </c>
      <c r="Q24">
        <v>18</v>
      </c>
      <c r="R24">
        <v>240</v>
      </c>
      <c r="S24" t="str">
        <f>IFERROR(VLOOKUP(R24,[2]WingLookTable!$A:$B,2,0),"캐릭터없음")</f>
        <v>Wing_MultiStripeOtherOtherSlow</v>
      </c>
      <c r="T24">
        <f t="shared" ca="1" si="2"/>
        <v>202</v>
      </c>
      <c r="U2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v>
      </c>
      <c r="V24" t="str">
        <f t="shared" si="4"/>
        <v>{"dy":11,"sl":2,"id":"Actor2011m","stats":{"tr":3,"trp":6,"str":0,"dex":7,"int":8,"vit":0,"train":0,"wgGr0":0,"wgGr1":0,"wgGr2":0,"wgGr3":18,"wgLk":240}}</v>
      </c>
      <c r="Z24">
        <v>23</v>
      </c>
      <c r="AA24" t="s">
        <v>334</v>
      </c>
      <c r="AB24">
        <f>COUNTIF(F:F,AA24)</f>
        <v>2</v>
      </c>
      <c r="AD24">
        <v>23</v>
      </c>
      <c r="AE24">
        <v>178</v>
      </c>
      <c r="AF24">
        <f>COUNTIF(R:R,AE24)</f>
        <v>2</v>
      </c>
    </row>
    <row r="25" spans="1:32">
      <c r="A25">
        <v>12</v>
      </c>
      <c r="B25">
        <v>1</v>
      </c>
      <c r="C25" t="str">
        <f t="shared" ca="1" si="0"/>
        <v>Actor0007m</v>
      </c>
      <c r="D25" t="str">
        <f>IF(ISBLANK(F25),"",
IFERROR(VLOOKUP(F25,[2]ActorTable!$A:$H,MATCH("이름참고",[2]ActorTable!$1:$1,0),0),"캐릭터없음"))</f>
        <v>메디아</v>
      </c>
      <c r="E25" t="str">
        <f t="shared" si="1"/>
        <v/>
      </c>
      <c r="F25" t="s">
        <v>495</v>
      </c>
      <c r="G25">
        <v>3</v>
      </c>
      <c r="H25">
        <v>6</v>
      </c>
      <c r="I25">
        <v>8</v>
      </c>
      <c r="J25">
        <v>0</v>
      </c>
      <c r="K25">
        <v>7</v>
      </c>
      <c r="L25">
        <v>0</v>
      </c>
      <c r="M25">
        <v>0</v>
      </c>
      <c r="N25">
        <v>0</v>
      </c>
      <c r="O25">
        <v>0</v>
      </c>
      <c r="P25">
        <v>0</v>
      </c>
      <c r="Q25">
        <v>18</v>
      </c>
      <c r="R25">
        <v>229</v>
      </c>
      <c r="S25" t="str">
        <f>IFERROR(VLOOKUP(R25,[2]WingLookTable!$A:$B,2,0),"캐릭터없음")</f>
        <v>Wing_MultiOtherOtherOtherFast</v>
      </c>
      <c r="T25">
        <f t="shared" ca="1" si="2"/>
        <v>193</v>
      </c>
      <c r="U2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v>
      </c>
      <c r="V25" t="str">
        <f t="shared" si="4"/>
        <v>{"dy":12,"sl":1,"id":"Actor1218m","stats":{"tr":3,"trp":6,"str":8,"dex":0,"int":7,"vit":0,"train":0,"wgGr0":0,"wgGr1":0,"wgGr2":0,"wgGr3":18,"wgLk":229}}</v>
      </c>
      <c r="Z25">
        <v>24</v>
      </c>
      <c r="AA25" t="s">
        <v>335</v>
      </c>
      <c r="AB25">
        <f>COUNTIF(F:F,AA25)</f>
        <v>2</v>
      </c>
      <c r="AD25">
        <v>24</v>
      </c>
      <c r="AE25">
        <v>181</v>
      </c>
      <c r="AF25">
        <f>COUNTIF(R:R,AE25)</f>
        <v>1</v>
      </c>
    </row>
    <row r="26" spans="1:32">
      <c r="A26">
        <v>12</v>
      </c>
      <c r="B26">
        <v>2</v>
      </c>
      <c r="C26" t="str">
        <f t="shared" ca="1" si="0"/>
        <v>Actor1005m</v>
      </c>
      <c r="D26" t="str">
        <f>IF(ISBLANK(F26),"",
IFERROR(VLOOKUP(F26,[2]ActorTable!$A:$H,MATCH("이름참고",[2]ActorTable!$1:$1,0),0),"캐릭터없음"))</f>
        <v>케이저</v>
      </c>
      <c r="E26" t="str">
        <f>IF(AND(B26=1,NOT(ISBLANK(F26))),
IF(F26=F28,"같음",""),"")</f>
        <v/>
      </c>
      <c r="F26" t="s">
        <v>371</v>
      </c>
      <c r="G26">
        <v>3</v>
      </c>
      <c r="H26">
        <v>6</v>
      </c>
      <c r="I26">
        <v>15</v>
      </c>
      <c r="J26">
        <v>0</v>
      </c>
      <c r="K26">
        <v>0</v>
      </c>
      <c r="L26">
        <v>0</v>
      </c>
      <c r="M26">
        <v>0</v>
      </c>
      <c r="N26">
        <v>0</v>
      </c>
      <c r="O26">
        <v>0</v>
      </c>
      <c r="P26">
        <v>0</v>
      </c>
      <c r="Q26">
        <v>18</v>
      </c>
      <c r="R26">
        <v>280</v>
      </c>
      <c r="S26" t="str">
        <f>IFERROR(VLOOKUP(R26,[2]WingLookTable!$A:$B,2,0),"캐릭터없음")</f>
        <v>Wing_YellowFullSineStripeSlow</v>
      </c>
      <c r="T26">
        <f t="shared" ca="1" si="2"/>
        <v>166</v>
      </c>
      <c r="U2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v>
      </c>
      <c r="V26" t="str">
        <f t="shared" si="4"/>
        <v>{"dy":12,"sl":2,"id":"Actor0113m","stats":{"tr":3,"trp":6,"str":15,"dex":0,"int":0,"vit":0,"train":0,"wgGr0":0,"wgGr1":0,"wgGr2":0,"wgGr3":18,"wgLk":280}}</v>
      </c>
      <c r="Z26">
        <v>25</v>
      </c>
      <c r="AA26" t="s">
        <v>336</v>
      </c>
      <c r="AB26">
        <f>COUNTIF(F:F,AA26)</f>
        <v>1</v>
      </c>
      <c r="AD26">
        <v>25</v>
      </c>
      <c r="AE26">
        <v>184</v>
      </c>
      <c r="AF26">
        <f>COUNTIF(R:R,AE26)</f>
        <v>0</v>
      </c>
    </row>
    <row r="27" spans="1:32">
      <c r="A27">
        <v>12</v>
      </c>
      <c r="B27">
        <v>3</v>
      </c>
      <c r="C27" t="str">
        <f t="shared" ref="C27" ca="1" si="9">VLOOKUP(RANDBETWEEN(1,COUNTA(Z:Z)-1),Z:AA,2,0)</f>
        <v>Actor2103m</v>
      </c>
      <c r="D27" t="str">
        <f>IF(ISBLANK(F27),"",
IFERROR(VLOOKUP(F27,[2]ActorTable!$A:$H,MATCH("이름참고",[2]ActorTable!$1:$1,0),0),"캐릭터없음"))</f>
        <v>솔</v>
      </c>
      <c r="E27" t="str">
        <f>IF(AND(B27=1,NOT(ISBLANK(F27))),
IF(F27=F29,"같음",""),"")</f>
        <v/>
      </c>
      <c r="F27" t="s">
        <v>324</v>
      </c>
      <c r="G27">
        <v>3</v>
      </c>
      <c r="H27">
        <v>6</v>
      </c>
      <c r="I27">
        <v>0</v>
      </c>
      <c r="J27">
        <v>0</v>
      </c>
      <c r="K27">
        <v>15</v>
      </c>
      <c r="L27">
        <v>0</v>
      </c>
      <c r="M27">
        <v>0</v>
      </c>
      <c r="N27">
        <v>0</v>
      </c>
      <c r="O27">
        <v>0</v>
      </c>
      <c r="P27">
        <v>0</v>
      </c>
      <c r="Q27">
        <v>18</v>
      </c>
      <c r="R27">
        <v>220</v>
      </c>
      <c r="S27" t="str">
        <f>IFERROR(VLOOKUP(R27,[2]WingLookTable!$A:$B,2,0),"캐릭터없음")</f>
        <v>Wing_GreenPatternPatternFullSlow</v>
      </c>
      <c r="T27">
        <f t="shared" ref="T27" ca="1" si="10">VLOOKUP(RANDBETWEEN(1,COUNTA(AD:AD)-1),AD:AE,2,0)</f>
        <v>344</v>
      </c>
      <c r="U27" t="str">
        <f t="shared" ref="U27" ca="1" si="11">IF(ROW()=2,V27,OFFSET(U27,-1,0)&amp;IF(LEN(V27)=0,"",","&amp;V27))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v>
      </c>
      <c r="V27" t="str">
        <f t="shared" ref="V27" si="12">"{"""&amp;A$1&amp;""":"&amp;A27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{"dy":12,"sl":3,"id":"Actor2015m","stats":{"tr":3,"trp":6,"str":0,"dex":0,"int":15,"vit":0,"train":0,"wgGr0":0,"wgGr1":0,"wgGr2":0,"wgGr3":18,"wgLk":220}}</v>
      </c>
      <c r="Z27">
        <v>26</v>
      </c>
      <c r="AA27" t="s">
        <v>337</v>
      </c>
      <c r="AB27">
        <f>COUNTIF(F:F,AA27)</f>
        <v>3</v>
      </c>
      <c r="AD27">
        <v>26</v>
      </c>
      <c r="AE27">
        <v>187</v>
      </c>
      <c r="AF27">
        <f>COUNTIF(R:R,AE27)</f>
        <v>0</v>
      </c>
    </row>
    <row r="28" spans="1:32">
      <c r="A28">
        <v>13</v>
      </c>
      <c r="B28">
        <v>1</v>
      </c>
      <c r="C28" t="str">
        <f t="shared" ca="1" si="0"/>
        <v>Actor2010m</v>
      </c>
      <c r="D28" t="str">
        <f>IF(ISBLANK(F28),"",
IFERROR(VLOOKUP(F28,[2]ActorTable!$A:$H,MATCH("이름참고",[2]ActorTable!$1:$1,0),0),"캐릭터없음"))</f>
        <v>오비우스</v>
      </c>
      <c r="E28" t="str">
        <f t="shared" si="1"/>
        <v/>
      </c>
      <c r="F28" t="s">
        <v>349</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284</v>
      </c>
      <c r="U2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v>
      </c>
      <c r="V28" t="str">
        <f t="shared" si="4"/>
        <v>{"dy":13,"sl":1,"id":"Actor1141m","stats":{"tr":3,"trp":6,"str":10,"dex":5,"int":0,"vit":0,"train":0,"wgGr0":0,"wgGr1":0,"wgGr2":0,"wgGr3":18,"wgLk":211}}</v>
      </c>
      <c r="Z28">
        <v>27</v>
      </c>
      <c r="AA28" t="s">
        <v>338</v>
      </c>
      <c r="AB28">
        <f>COUNTIF(F:F,AA28)</f>
        <v>3</v>
      </c>
      <c r="AD28">
        <v>27</v>
      </c>
      <c r="AE28">
        <v>190</v>
      </c>
      <c r="AF28">
        <f>COUNTIF(R:R,AE28)</f>
        <v>1</v>
      </c>
    </row>
    <row r="29" spans="1:32">
      <c r="A29">
        <v>13</v>
      </c>
      <c r="B29">
        <v>2</v>
      </c>
      <c r="C29" t="str">
        <f t="shared" ca="1" si="0"/>
        <v>Actor1109m</v>
      </c>
      <c r="D29" t="str">
        <f>IF(ISBLANK(F29),"",
IFERROR(VLOOKUP(F29,[2]ActorTable!$A:$H,MATCH("이름참고",[2]ActorTable!$1:$1,0),0),"캐릭터없음"))</f>
        <v>튤린</v>
      </c>
      <c r="E29" t="str">
        <f t="shared" si="1"/>
        <v/>
      </c>
      <c r="F29" t="s">
        <v>383</v>
      </c>
      <c r="G29">
        <v>3</v>
      </c>
      <c r="H29">
        <v>6</v>
      </c>
      <c r="I29">
        <v>10</v>
      </c>
      <c r="J29">
        <v>0</v>
      </c>
      <c r="K29">
        <v>5</v>
      </c>
      <c r="L29">
        <v>0</v>
      </c>
      <c r="M29">
        <v>0</v>
      </c>
      <c r="N29">
        <v>0</v>
      </c>
      <c r="O29">
        <v>0</v>
      </c>
      <c r="P29">
        <v>0</v>
      </c>
      <c r="Q29">
        <v>18</v>
      </c>
      <c r="R29">
        <v>190</v>
      </c>
      <c r="S29" t="str">
        <f>IFERROR(VLOOKUP(R29,[2]WingLookTable!$A:$B,2,0),"캐릭터없음")</f>
        <v>Wing_DustYellowNoisePatternStripeSlow</v>
      </c>
      <c r="T29">
        <f t="shared" ca="1" si="2"/>
        <v>372</v>
      </c>
      <c r="U2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v>
      </c>
      <c r="V29" t="str">
        <f t="shared" si="4"/>
        <v>{"dy":13,"sl":2,"id":"Actor0037m","stats":{"tr":3,"trp":6,"str":10,"dex":0,"int":5,"vit":0,"train":0,"wgGr0":0,"wgGr1":0,"wgGr2":0,"wgGr3":18,"wgLk":190}}</v>
      </c>
      <c r="Z29">
        <v>28</v>
      </c>
      <c r="AA29" t="s">
        <v>339</v>
      </c>
      <c r="AB29">
        <f>COUNTIF(F:F,AA29)</f>
        <v>2</v>
      </c>
      <c r="AD29">
        <v>28</v>
      </c>
      <c r="AE29">
        <v>193</v>
      </c>
      <c r="AF29">
        <f>COUNTIF(R:R,AE29)</f>
        <v>1</v>
      </c>
    </row>
    <row r="30" spans="1:32">
      <c r="A30">
        <v>14</v>
      </c>
      <c r="B30">
        <v>1</v>
      </c>
      <c r="C30" t="str">
        <f t="shared" ca="1" si="0"/>
        <v>Actor1108m</v>
      </c>
      <c r="D30" t="str">
        <f>IF(ISBLANK(F30),"",
IFERROR(VLOOKUP(F30,[2]ActorTable!$A:$H,MATCH("이름참고",[2]ActorTable!$1:$1,0),0),"캐릭터없음"))</f>
        <v>슬로니카</v>
      </c>
      <c r="E30" t="str">
        <f t="shared" si="1"/>
        <v/>
      </c>
      <c r="F30" t="s">
        <v>361</v>
      </c>
      <c r="G30">
        <v>3</v>
      </c>
      <c r="H30">
        <v>6</v>
      </c>
      <c r="I30">
        <v>0</v>
      </c>
      <c r="J30">
        <v>0</v>
      </c>
      <c r="K30">
        <v>15</v>
      </c>
      <c r="L30">
        <v>0</v>
      </c>
      <c r="M30">
        <v>0</v>
      </c>
      <c r="N30">
        <v>0</v>
      </c>
      <c r="O30">
        <v>0</v>
      </c>
      <c r="P30">
        <v>0</v>
      </c>
      <c r="Q30">
        <v>18</v>
      </c>
      <c r="R30">
        <v>166</v>
      </c>
      <c r="S30" t="str">
        <f>IFERROR(VLOOKUP(R30,[2]WingLookTable!$A:$B,2,0),"캐릭터없음")</f>
        <v>Wing_DustMultiNoisePatternFullFast</v>
      </c>
      <c r="T30">
        <f t="shared" ca="1" si="2"/>
        <v>291</v>
      </c>
      <c r="U3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v>
      </c>
      <c r="V30" t="str">
        <f t="shared" si="4"/>
        <v>{"dy":14,"sl":1,"id":"Actor3114m","stats":{"tr":3,"trp":6,"str":0,"dex":0,"int":15,"vit":0,"train":0,"wgGr0":0,"wgGr1":0,"wgGr2":0,"wgGr3":18,"wgLk":166}}</v>
      </c>
      <c r="Z30">
        <v>29</v>
      </c>
      <c r="AA30" t="s">
        <v>340</v>
      </c>
      <c r="AB30">
        <f>COUNTIF(F:F,AA30)</f>
        <v>2</v>
      </c>
      <c r="AD30">
        <v>29</v>
      </c>
      <c r="AE30">
        <v>196</v>
      </c>
      <c r="AF30">
        <f>COUNTIF(R:R,AE30)</f>
        <v>1</v>
      </c>
    </row>
    <row r="31" spans="1:32">
      <c r="A31">
        <v>14</v>
      </c>
      <c r="B31">
        <v>2</v>
      </c>
      <c r="C31" t="str">
        <f t="shared" ca="1" si="0"/>
        <v>Actor0007m</v>
      </c>
      <c r="D31" t="str">
        <f>IF(ISBLANK(F31),"",
IFERROR(VLOOKUP(F31,[2]ActorTable!$A:$H,MATCH("이름참고",[2]ActorTable!$1:$1,0),0),"캐릭터없음"))</f>
        <v>도스로프</v>
      </c>
      <c r="E31" t="str">
        <f t="shared" si="1"/>
        <v/>
      </c>
      <c r="F31" t="s">
        <v>396</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288</v>
      </c>
      <c r="U3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v>
      </c>
      <c r="V31" t="str">
        <f t="shared" si="4"/>
        <v>{"dy":14,"sl":2,"id":"Actor0030m","stats":{"tr":3,"trp":6,"str":8,"dex":0,"int":7,"vit":0,"train":0,"wgGr0":0,"wgGr1":0,"wgGr2":0,"wgGr3":18,"wgLk":181}}</v>
      </c>
      <c r="Z31">
        <v>30</v>
      </c>
      <c r="AA31" t="s">
        <v>341</v>
      </c>
      <c r="AB31">
        <f>COUNTIF(F:F,AA31)</f>
        <v>3</v>
      </c>
      <c r="AD31">
        <v>30</v>
      </c>
      <c r="AE31">
        <v>199</v>
      </c>
      <c r="AF31">
        <f>COUNTIF(R:R,AE31)</f>
        <v>1</v>
      </c>
    </row>
    <row r="32" spans="1:32">
      <c r="A32">
        <v>15</v>
      </c>
      <c r="B32">
        <v>1</v>
      </c>
      <c r="C32" t="str">
        <f t="shared" ca="1" si="0"/>
        <v>Actor2238m</v>
      </c>
      <c r="D32" t="str">
        <f>IF(ISBLANK(F32),"",
IFERROR(VLOOKUP(F32,[2]ActorTable!$A:$H,MATCH("이름참고",[2]ActorTable!$1:$1,0),0),"캐릭터없음"))</f>
        <v>니엘</v>
      </c>
      <c r="E32" t="str">
        <f t="shared" si="1"/>
        <v/>
      </c>
      <c r="F32" t="s">
        <v>359</v>
      </c>
      <c r="G32">
        <v>3</v>
      </c>
      <c r="H32">
        <v>6</v>
      </c>
      <c r="I32">
        <v>5</v>
      </c>
      <c r="J32">
        <v>5</v>
      </c>
      <c r="K32">
        <v>5</v>
      </c>
      <c r="L32">
        <v>0</v>
      </c>
      <c r="M32">
        <v>0</v>
      </c>
      <c r="N32">
        <v>0</v>
      </c>
      <c r="O32">
        <v>0</v>
      </c>
      <c r="P32">
        <v>0</v>
      </c>
      <c r="Q32">
        <v>18</v>
      </c>
      <c r="R32">
        <v>125</v>
      </c>
      <c r="S32" t="str">
        <f>IFERROR(VLOOKUP(R32,[2]WingLookTable!$A:$B,2,0),"캐릭터없음")</f>
        <v>Wing_CyanOtherBeeOtherSlow</v>
      </c>
      <c r="T32">
        <f t="shared" ca="1" si="2"/>
        <v>272</v>
      </c>
      <c r="U3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v>
      </c>
      <c r="V32" t="str">
        <f t="shared" si="4"/>
        <v>{"dy":15,"sl":1,"id":"Actor2238m","stats":{"tr":3,"trp":6,"str":5,"dex":5,"int":5,"vit":0,"train":0,"wgGr0":0,"wgGr1":0,"wgGr2":0,"wgGr3":18,"wgLk":125}}</v>
      </c>
      <c r="Z32">
        <v>31</v>
      </c>
      <c r="AA32" t="s">
        <v>496</v>
      </c>
      <c r="AB32">
        <f>COUNTIF(F:F,AA32)</f>
        <v>2</v>
      </c>
      <c r="AD32">
        <v>31</v>
      </c>
      <c r="AE32">
        <v>202</v>
      </c>
      <c r="AF32">
        <f>COUNTIF(R:R,AE32)</f>
        <v>0</v>
      </c>
    </row>
    <row r="33" spans="1:32">
      <c r="A33">
        <v>15</v>
      </c>
      <c r="B33">
        <v>2</v>
      </c>
      <c r="C33" t="str">
        <f t="shared" ca="1" si="0"/>
        <v>Actor1109m</v>
      </c>
      <c r="D33" t="str">
        <f>IF(ISBLANK(F33),"",
IFERROR(VLOOKUP(F33,[2]ActorTable!$A:$H,MATCH("이름참고",[2]ActorTable!$1:$1,0),0),"캐릭터없음"))</f>
        <v>무테이</v>
      </c>
      <c r="E33" t="str">
        <f>IF(AND(B33=1,NOT(ISBLANK(F33))),
IF(F33=F34,"같음",""),"")</f>
        <v/>
      </c>
      <c r="F33" t="s">
        <v>368</v>
      </c>
      <c r="G33">
        <v>3</v>
      </c>
      <c r="H33">
        <v>6</v>
      </c>
      <c r="I33">
        <v>10</v>
      </c>
      <c r="J33">
        <v>5</v>
      </c>
      <c r="K33">
        <v>0</v>
      </c>
      <c r="L33">
        <v>0</v>
      </c>
      <c r="M33">
        <v>0</v>
      </c>
      <c r="N33">
        <v>0</v>
      </c>
      <c r="O33">
        <v>0</v>
      </c>
      <c r="P33">
        <v>0</v>
      </c>
      <c r="Q33">
        <v>18</v>
      </c>
      <c r="R33">
        <v>141</v>
      </c>
      <c r="S33" t="str">
        <f>IFERROR(VLOOKUP(R33,[2]WingLookTable!$A:$B,2,0),"캐릭터없음")</f>
        <v>Wing_DustBlueOtherFullOtherFast</v>
      </c>
      <c r="T33">
        <f t="shared" ca="1" si="2"/>
        <v>211</v>
      </c>
      <c r="U3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v>
      </c>
      <c r="V33" t="str">
        <f t="shared" si="4"/>
        <v>{"dy":15,"sl":2,"id":"Actor3021m","stats":{"tr":3,"trp":6,"str":10,"dex":5,"int":0,"vit":0,"train":0,"wgGr0":0,"wgGr1":0,"wgGr2":0,"wgGr3":18,"wgLk":141}}</v>
      </c>
      <c r="AD33">
        <v>32</v>
      </c>
      <c r="AE33">
        <v>205</v>
      </c>
      <c r="AF33">
        <f>COUNTIF(R:R,AE33)</f>
        <v>0</v>
      </c>
    </row>
    <row r="34" spans="1:32">
      <c r="A34">
        <v>16</v>
      </c>
      <c r="B34">
        <v>1</v>
      </c>
      <c r="C34" t="str">
        <f t="shared" ca="1" si="0"/>
        <v>Actor1002m</v>
      </c>
      <c r="D34" t="str">
        <f>IF(ISBLANK(F34),"",
IFERROR(VLOOKUP(F34,[2]ActorTable!$A:$H,MATCH("이름참고",[2]ActorTable!$1:$1,0),0),"캐릭터없음"))</f>
        <v>원더</v>
      </c>
      <c r="E34" t="str">
        <f t="shared" si="1"/>
        <v/>
      </c>
      <c r="F34" t="s">
        <v>363</v>
      </c>
      <c r="G34">
        <v>3</v>
      </c>
      <c r="H34">
        <v>6</v>
      </c>
      <c r="I34">
        <v>5</v>
      </c>
      <c r="J34">
        <v>5</v>
      </c>
      <c r="K34">
        <v>5</v>
      </c>
      <c r="L34">
        <v>0</v>
      </c>
      <c r="M34">
        <v>0</v>
      </c>
      <c r="N34">
        <v>0</v>
      </c>
      <c r="O34">
        <v>0</v>
      </c>
      <c r="P34">
        <v>0</v>
      </c>
      <c r="Q34">
        <v>18</v>
      </c>
      <c r="R34">
        <v>226</v>
      </c>
      <c r="S34" t="str">
        <f>IFERROR(VLOOKUP(R34,[2]WingLookTable!$A:$B,2,0),"캐릭터없음")</f>
        <v>Wing_MultiOtherNoiseFullFast</v>
      </c>
      <c r="T34">
        <f t="shared" ca="1" si="2"/>
        <v>232</v>
      </c>
      <c r="U3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v>
      </c>
      <c r="V34" t="str">
        <f t="shared" si="4"/>
        <v>{"dy":16,"sl":1,"id":"Actor2128m","stats":{"tr":3,"trp":6,"str":5,"dex":5,"int":5,"vit":0,"train":0,"wgGr0":0,"wgGr1":0,"wgGr2":0,"wgGr3":18,"wgLk":226}}</v>
      </c>
      <c r="AD34">
        <v>33</v>
      </c>
      <c r="AE34">
        <v>208</v>
      </c>
      <c r="AF34">
        <f>COUNTIF(R:R,AE34)</f>
        <v>1</v>
      </c>
    </row>
    <row r="35" spans="1:32">
      <c r="A35">
        <v>16</v>
      </c>
      <c r="B35">
        <v>2</v>
      </c>
      <c r="C35" t="str">
        <f t="shared" ref="C35:C67" ca="1" si="13">VLOOKUP(RANDBETWEEN(1,COUNTA(Z:Z)-1),Z:AA,2,0)</f>
        <v>Actor1216m</v>
      </c>
      <c r="D35" t="str">
        <f>IF(ISBLANK(F35),"",
IFERROR(VLOOKUP(F35,[2]ActorTable!$A:$H,MATCH("이름참고",[2]ActorTable!$1:$1,0),0),"캐릭터없음"))</f>
        <v>러센트</v>
      </c>
      <c r="E35" t="str">
        <f t="shared" si="1"/>
        <v/>
      </c>
      <c r="F35" t="s">
        <v>390</v>
      </c>
      <c r="G35">
        <v>3</v>
      </c>
      <c r="H35">
        <v>6</v>
      </c>
      <c r="I35">
        <v>0</v>
      </c>
      <c r="J35">
        <v>5</v>
      </c>
      <c r="K35">
        <v>10</v>
      </c>
      <c r="L35">
        <v>0</v>
      </c>
      <c r="M35">
        <v>0</v>
      </c>
      <c r="N35">
        <v>0</v>
      </c>
      <c r="O35">
        <v>0</v>
      </c>
      <c r="P35">
        <v>0</v>
      </c>
      <c r="Q35">
        <v>18</v>
      </c>
      <c r="R35">
        <v>288</v>
      </c>
      <c r="S35" t="str">
        <f>IFERROR(VLOOKUP(R35,[2]WingLookTable!$A:$B,2,0),"캐릭터없음")</f>
        <v>Wing_YellowStripeOtherFullFast</v>
      </c>
      <c r="T35">
        <f t="shared" ref="T35:T67" ca="1" si="14">VLOOKUP(RANDBETWEEN(1,COUNTA(AD:AD)-1),AD:AE,2,0)</f>
        <v>276</v>
      </c>
      <c r="U3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v>
      </c>
      <c r="V35" t="str">
        <f t="shared" si="4"/>
        <v>{"dy":16,"sl":2,"id":"Actor0024m","stats":{"tr":3,"trp":6,"str":0,"dex":5,"int":10,"vit":0,"train":0,"wgGr0":0,"wgGr1":0,"wgGr2":0,"wgGr3":18,"wgLk":288}}</v>
      </c>
      <c r="AD35">
        <v>34</v>
      </c>
      <c r="AE35">
        <v>211</v>
      </c>
      <c r="AF35">
        <f>COUNTIF(R:R,AE35)</f>
        <v>1</v>
      </c>
    </row>
    <row r="36" spans="1:32">
      <c r="A36">
        <v>17</v>
      </c>
      <c r="B36">
        <v>1</v>
      </c>
      <c r="C36" t="str">
        <f t="shared" ca="1" si="13"/>
        <v>Actor1141m</v>
      </c>
      <c r="D36" t="str">
        <f>IF(ISBLANK(F36),"",
IFERROR(VLOOKUP(F36,[2]ActorTable!$A:$H,MATCH("이름참고",[2]ActorTable!$1:$1,0),0),"캐릭터없음"))</f>
        <v>베이</v>
      </c>
      <c r="E36" t="str">
        <f t="shared" si="1"/>
        <v/>
      </c>
      <c r="F36" t="s">
        <v>315</v>
      </c>
      <c r="G36">
        <v>3</v>
      </c>
      <c r="H36">
        <v>6</v>
      </c>
      <c r="I36">
        <v>0</v>
      </c>
      <c r="J36">
        <v>0</v>
      </c>
      <c r="K36">
        <v>15</v>
      </c>
      <c r="L36">
        <v>0</v>
      </c>
      <c r="M36">
        <v>0</v>
      </c>
      <c r="N36">
        <v>0</v>
      </c>
      <c r="O36">
        <v>0</v>
      </c>
      <c r="P36">
        <v>0</v>
      </c>
      <c r="Q36">
        <v>18</v>
      </c>
      <c r="R36">
        <v>133</v>
      </c>
      <c r="S36" t="str">
        <f>IFERROR(VLOOKUP(R36,[2]WingLookTable!$A:$B,2,0),"캐릭터없음")</f>
        <v>Wing_CyanSineOtherFullFast</v>
      </c>
      <c r="T36">
        <f t="shared" ca="1" si="14"/>
        <v>199</v>
      </c>
      <c r="U3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v>
      </c>
      <c r="V36" t="str">
        <f t="shared" ref="V36:V67" si="15">"{"""&amp;A$1&amp;""":"&amp;A36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{"dy":17,"sl":1,"id":"Actor0104m","stats":{"tr":3,"trp":6,"str":0,"dex":0,"int":15,"vit":0,"train":0,"wgGr0":0,"wgGr1":0,"wgGr2":0,"wgGr3":18,"wgLk":133}}</v>
      </c>
      <c r="AD36">
        <v>35</v>
      </c>
      <c r="AE36">
        <v>214</v>
      </c>
      <c r="AF36">
        <f>COUNTIF(R:R,AE36)</f>
        <v>0</v>
      </c>
    </row>
    <row r="37" spans="1:32">
      <c r="A37">
        <v>17</v>
      </c>
      <c r="B37">
        <v>2</v>
      </c>
      <c r="C37" t="str">
        <f t="shared" ca="1" si="13"/>
        <v>Actor2011m</v>
      </c>
      <c r="D37" t="str">
        <f>IF(ISBLANK(F37),"",
IFERROR(VLOOKUP(F37,[2]ActorTable!$A:$H,MATCH("이름참고",[2]ActorTable!$1:$1,0),0),"캐릭터없음"))</f>
        <v>소하</v>
      </c>
      <c r="E37" t="str">
        <f t="shared" si="1"/>
        <v/>
      </c>
      <c r="F37" t="s">
        <v>497</v>
      </c>
      <c r="G37">
        <v>3</v>
      </c>
      <c r="H37">
        <v>6</v>
      </c>
      <c r="I37">
        <v>0</v>
      </c>
      <c r="J37">
        <v>0</v>
      </c>
      <c r="K37">
        <v>10</v>
      </c>
      <c r="L37">
        <v>5</v>
      </c>
      <c r="M37">
        <v>0</v>
      </c>
      <c r="N37">
        <v>0</v>
      </c>
      <c r="O37">
        <v>0</v>
      </c>
      <c r="P37">
        <v>0</v>
      </c>
      <c r="Q37">
        <v>18</v>
      </c>
      <c r="R37">
        <v>366</v>
      </c>
      <c r="S37" t="str">
        <f>IFERROR(VLOOKUP(R37,[2]WingLookTable!$A:$B,2,0),"캐릭터없음")</f>
        <v>Wing_RedNoiseNoiseOtherFast</v>
      </c>
      <c r="T37">
        <f t="shared" ca="1" si="14"/>
        <v>332</v>
      </c>
      <c r="U3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v>
      </c>
      <c r="V37" t="str">
        <f t="shared" si="15"/>
        <v>{"dy":17,"sl":2,"id":"Actor1002m","stats":{"tr":3,"trp":6,"str":0,"dex":0,"int":10,"vit":5,"train":0,"wgGr0":0,"wgGr1":0,"wgGr2":0,"wgGr3":18,"wgLk":366}}</v>
      </c>
      <c r="AD37">
        <v>36</v>
      </c>
      <c r="AE37">
        <v>217</v>
      </c>
      <c r="AF37">
        <f>COUNTIF(R:R,AE37)</f>
        <v>0</v>
      </c>
    </row>
    <row r="38" spans="1:32">
      <c r="A38">
        <v>18</v>
      </c>
      <c r="B38">
        <v>1</v>
      </c>
      <c r="C38" t="str">
        <f t="shared" ca="1" si="13"/>
        <v>Actor0240m</v>
      </c>
      <c r="D38" t="str">
        <f>IF(ISBLANK(F38),"",
IFERROR(VLOOKUP(F38,[2]ActorTable!$A:$H,MATCH("이름참고",[2]ActorTable!$1:$1,0),0),"캐릭터없음"))</f>
        <v>메디아</v>
      </c>
      <c r="E38" t="str">
        <f t="shared" si="1"/>
        <v/>
      </c>
      <c r="F38" t="s">
        <v>495</v>
      </c>
      <c r="G38">
        <v>3</v>
      </c>
      <c r="H38">
        <v>6</v>
      </c>
      <c r="I38">
        <v>15</v>
      </c>
      <c r="J38">
        <v>0</v>
      </c>
      <c r="K38">
        <v>0</v>
      </c>
      <c r="L38">
        <v>0</v>
      </c>
      <c r="M38">
        <v>0</v>
      </c>
      <c r="N38">
        <v>0</v>
      </c>
      <c r="O38">
        <v>0</v>
      </c>
      <c r="P38">
        <v>0</v>
      </c>
      <c r="Q38">
        <v>18</v>
      </c>
      <c r="R38">
        <v>178</v>
      </c>
      <c r="S38" t="str">
        <f>IFERROR(VLOOKUP(R38,[2]WingLookTable!$A:$B,2,0),"캐릭터없음")</f>
        <v>Wing_DustMultiSineSineFullFast</v>
      </c>
      <c r="T38">
        <f t="shared" ca="1" si="14"/>
        <v>217</v>
      </c>
      <c r="U3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v>
      </c>
      <c r="V38" t="str">
        <f t="shared" si="15"/>
        <v>{"dy":18,"sl":1,"id":"Actor1218m","stats":{"tr":3,"trp":6,"str":15,"dex":0,"int":0,"vit":0,"train":0,"wgGr0":0,"wgGr1":0,"wgGr2":0,"wgGr3":18,"wgLk":178}}</v>
      </c>
      <c r="AD38">
        <v>37</v>
      </c>
      <c r="AE38">
        <v>220</v>
      </c>
      <c r="AF38">
        <f>COUNTIF(R:R,AE38)</f>
        <v>1</v>
      </c>
    </row>
    <row r="39" spans="1:32">
      <c r="A39">
        <v>18</v>
      </c>
      <c r="B39">
        <v>2</v>
      </c>
      <c r="C39" t="str">
        <f t="shared" ca="1" si="13"/>
        <v>Actor1005m</v>
      </c>
      <c r="D39" t="str">
        <f>IF(ISBLANK(F39),"",
IFERROR(VLOOKUP(F39,[2]ActorTable!$A:$H,MATCH("이름참고",[2]ActorTable!$1:$1,0),0),"캐릭터없음"))</f>
        <v>튤린</v>
      </c>
      <c r="E39" t="str">
        <f>IF(AND(B39=1,NOT(ISBLANK(F39))),
IF(F39=F40,"같음",""),"")</f>
        <v/>
      </c>
      <c r="F39" t="s">
        <v>383</v>
      </c>
      <c r="G39">
        <v>3</v>
      </c>
      <c r="H39">
        <v>6</v>
      </c>
      <c r="I39">
        <v>5</v>
      </c>
      <c r="J39">
        <v>0</v>
      </c>
      <c r="K39">
        <v>10</v>
      </c>
      <c r="L39">
        <v>0</v>
      </c>
      <c r="M39">
        <v>0</v>
      </c>
      <c r="N39">
        <v>0</v>
      </c>
      <c r="O39">
        <v>0</v>
      </c>
      <c r="P39">
        <v>0</v>
      </c>
      <c r="Q39">
        <v>18</v>
      </c>
      <c r="R39">
        <v>154</v>
      </c>
      <c r="S39" t="str">
        <f>IFERROR(VLOOKUP(R39,[2]WingLookTable!$A:$B,2,0),"캐릭터없음")</f>
        <v>Wing_DustFireSinePatternFullSlow</v>
      </c>
      <c r="T39">
        <f t="shared" ca="1" si="14"/>
        <v>109</v>
      </c>
      <c r="U3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v>
      </c>
      <c r="V39" t="str">
        <f t="shared" si="15"/>
        <v>{"dy":18,"sl":2,"id":"Actor0037m","stats":{"tr":3,"trp":6,"str":5,"dex":0,"int":10,"vit":0,"train":0,"wgGr0":0,"wgGr1":0,"wgGr2":0,"wgGr3":18,"wgLk":154}}</v>
      </c>
      <c r="AD39">
        <v>38</v>
      </c>
      <c r="AE39">
        <v>223</v>
      </c>
      <c r="AF39">
        <f>COUNTIF(R:R,AE39)</f>
        <v>0</v>
      </c>
    </row>
    <row r="40" spans="1:32">
      <c r="A40">
        <v>19</v>
      </c>
      <c r="B40">
        <v>1</v>
      </c>
      <c r="C40" t="str">
        <f t="shared" ca="1" si="13"/>
        <v>Actor3114m</v>
      </c>
      <c r="D40" t="str">
        <f>IF(ISBLANK(F40),"",
IFERROR(VLOOKUP(F40,[2]ActorTable!$A:$H,MATCH("이름참고",[2]ActorTable!$1:$1,0),0),"캐릭터없음"))</f>
        <v>클레타</v>
      </c>
      <c r="E40" t="str">
        <f t="shared" ref="E40:E67" si="16">IF(AND(B40=1,NOT(ISBLANK(F40))),
IF(F40=F41,"같음",""),"")</f>
        <v/>
      </c>
      <c r="F40" t="s">
        <v>358</v>
      </c>
      <c r="G40">
        <v>3</v>
      </c>
      <c r="H40">
        <v>6</v>
      </c>
      <c r="I40">
        <v>0</v>
      </c>
      <c r="J40">
        <v>15</v>
      </c>
      <c r="K40">
        <v>0</v>
      </c>
      <c r="L40">
        <v>0</v>
      </c>
      <c r="M40">
        <v>0</v>
      </c>
      <c r="N40">
        <v>0</v>
      </c>
      <c r="O40">
        <v>0</v>
      </c>
      <c r="P40">
        <v>0</v>
      </c>
      <c r="Q40">
        <v>18</v>
      </c>
      <c r="R40">
        <v>105</v>
      </c>
      <c r="S40" t="str">
        <f>IFERROR(VLOOKUP(R40,[2]WingLookTable!$A:$B,2,0),"캐릭터없음")</f>
        <v>Wing_BlueNoisePatternFullFast</v>
      </c>
      <c r="T40">
        <f t="shared" ca="1" si="14"/>
        <v>336</v>
      </c>
      <c r="U4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v>
      </c>
      <c r="V40" t="str">
        <f t="shared" si="15"/>
        <v>{"dy":19,"sl":1,"id":"Actor0240m","stats":{"tr":3,"trp":6,"str":0,"dex":15,"int":0,"vit":0,"train":0,"wgGr0":0,"wgGr1":0,"wgGr2":0,"wgGr3":18,"wgLk":105}}</v>
      </c>
      <c r="AD40">
        <v>39</v>
      </c>
      <c r="AE40">
        <v>226</v>
      </c>
      <c r="AF40">
        <f>COUNTIF(R:R,AE40)</f>
        <v>1</v>
      </c>
    </row>
    <row r="41" spans="1:32">
      <c r="A41">
        <v>19</v>
      </c>
      <c r="B41">
        <v>2</v>
      </c>
      <c r="C41" t="str">
        <f t="shared" ca="1" si="13"/>
        <v>Actor1109m</v>
      </c>
      <c r="D41" t="str">
        <f>IF(ISBLANK(F41),"",
IFERROR(VLOOKUP(F41,[2]ActorTable!$A:$H,MATCH("이름참고",[2]ActorTable!$1:$1,0),0),"캐릭터없음"))</f>
        <v>닉스</v>
      </c>
      <c r="E41" t="str">
        <f>IF(AND(B41=1,NOT(ISBLANK(F41))),
IF(F41=F43,"같음",""),"")</f>
        <v/>
      </c>
      <c r="F41" t="s">
        <v>498</v>
      </c>
      <c r="G41">
        <v>3</v>
      </c>
      <c r="H41">
        <v>6</v>
      </c>
      <c r="I41">
        <v>0</v>
      </c>
      <c r="J41">
        <v>0</v>
      </c>
      <c r="K41">
        <v>15</v>
      </c>
      <c r="L41">
        <v>0</v>
      </c>
      <c r="M41">
        <v>0</v>
      </c>
      <c r="N41">
        <v>0</v>
      </c>
      <c r="O41">
        <v>0</v>
      </c>
      <c r="P41">
        <v>0</v>
      </c>
      <c r="Q41">
        <v>18</v>
      </c>
      <c r="R41">
        <v>151</v>
      </c>
      <c r="S41" t="str">
        <f>IFERROR(VLOOKUP(R41,[2]WingLookTable!$A:$B,2,0),"캐릭터없음")</f>
        <v>Wing_DustCyanSineOtherFullFast</v>
      </c>
      <c r="T41">
        <f t="shared" ca="1" si="14"/>
        <v>169</v>
      </c>
      <c r="U4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v>
      </c>
      <c r="V41" t="str">
        <f t="shared" si="15"/>
        <v>{"dy":19,"sl":2,"id":"Actor1109m","stats":{"tr":3,"trp":6,"str":0,"dex":0,"int":15,"vit":0,"train":0,"wgGr0":0,"wgGr1":0,"wgGr2":0,"wgGr3":18,"wgLk":151}}</v>
      </c>
      <c r="AD41">
        <v>40</v>
      </c>
      <c r="AE41">
        <v>229</v>
      </c>
      <c r="AF41">
        <f>COUNTIF(R:R,AE41)</f>
        <v>1</v>
      </c>
    </row>
    <row r="42" spans="1:32">
      <c r="A42">
        <v>19</v>
      </c>
      <c r="B42">
        <v>3</v>
      </c>
      <c r="C42" t="str">
        <f t="shared" ref="C42" ca="1" si="17">VLOOKUP(RANDBETWEEN(1,COUNTA(Z:Z)-1),Z:AA,2,0)</f>
        <v>Actor2128m</v>
      </c>
      <c r="D42" t="str">
        <f>IF(ISBLANK(F42),"",
IFERROR(VLOOKUP(F42,[2]ActorTable!$A:$H,MATCH("이름참고",[2]ActorTable!$1:$1,0),0),"캐릭터없음"))</f>
        <v>딘즈</v>
      </c>
      <c r="E42" t="str">
        <f>IF(AND(B42=1,NOT(ISBLANK(F42))),
IF(F42=F44,"같음",""),"")</f>
        <v/>
      </c>
      <c r="F42" t="s">
        <v>499</v>
      </c>
      <c r="G42">
        <v>3</v>
      </c>
      <c r="H42">
        <v>6</v>
      </c>
      <c r="I42">
        <v>0</v>
      </c>
      <c r="J42">
        <v>0</v>
      </c>
      <c r="K42">
        <v>15</v>
      </c>
      <c r="L42">
        <v>0</v>
      </c>
      <c r="M42">
        <v>0</v>
      </c>
      <c r="N42">
        <v>0</v>
      </c>
      <c r="O42">
        <v>0</v>
      </c>
      <c r="P42">
        <v>0</v>
      </c>
      <c r="Q42">
        <v>18</v>
      </c>
      <c r="R42">
        <v>306</v>
      </c>
      <c r="S42" t="str">
        <f>IFERROR(VLOOKUP(R42,[2]WingLookTable!$A:$B,2,0),"캐릭터없음")</f>
        <v>Wing_DustGreenSineOtherOtherFast</v>
      </c>
      <c r="T42">
        <f t="shared" ref="T42" ca="1" si="18">VLOOKUP(RANDBETWEEN(1,COUNTA(AD:AD)-1),AD:AE,2,0)</f>
        <v>137</v>
      </c>
      <c r="U42" t="str">
        <f t="shared" ref="U42" ca="1" si="19">IF(ROW()=2,V42,OFFSET(U42,-1,0)&amp;IF(LEN(V42)=0,"",","&amp;V42))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v>
      </c>
      <c r="V42" t="str">
        <f t="shared" ref="V42" si="20">"{"""&amp;A$1&amp;""":"&amp;A42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{"dy":19,"sl":3,"id":"Actor3022m","stats":{"tr":3,"trp":6,"str":0,"dex":0,"int":15,"vit":0,"train":0,"wgGr0":0,"wgGr1":0,"wgGr2":0,"wgGr3":18,"wgLk":306}}</v>
      </c>
      <c r="AD42">
        <v>41</v>
      </c>
      <c r="AE42">
        <v>232</v>
      </c>
      <c r="AF42">
        <f>COUNTIF(R:R,AE42)</f>
        <v>1</v>
      </c>
    </row>
    <row r="43" spans="1:32">
      <c r="A43">
        <v>20</v>
      </c>
      <c r="B43">
        <v>1</v>
      </c>
      <c r="C43" t="str">
        <f t="shared" ca="1" si="13"/>
        <v>Actor0037m</v>
      </c>
      <c r="D43" t="str">
        <f>IF(ISBLANK(F43),"",
IFERROR(VLOOKUP(F43,[2]ActorTable!$A:$H,MATCH("이름참고",[2]ActorTable!$1:$1,0),0),"캐릭터없음"))</f>
        <v>카츄진</v>
      </c>
      <c r="E43" t="str">
        <f t="shared" si="16"/>
        <v/>
      </c>
      <c r="F43" t="s">
        <v>354</v>
      </c>
      <c r="G43">
        <v>3</v>
      </c>
      <c r="H43">
        <v>6</v>
      </c>
      <c r="I43">
        <v>0</v>
      </c>
      <c r="J43">
        <v>0</v>
      </c>
      <c r="K43">
        <v>15</v>
      </c>
      <c r="L43">
        <v>0</v>
      </c>
      <c r="M43">
        <v>0</v>
      </c>
      <c r="N43">
        <v>0</v>
      </c>
      <c r="O43">
        <v>0</v>
      </c>
      <c r="P43">
        <v>0</v>
      </c>
      <c r="Q43">
        <v>18</v>
      </c>
      <c r="R43">
        <v>236</v>
      </c>
      <c r="S43" t="str">
        <f>IFERROR(VLOOKUP(R43,[2]WingLookTable!$A:$B,2,0),"캐릭터없음")</f>
        <v>Wing_MultiPatternNoiseStripeFast</v>
      </c>
      <c r="T43">
        <f t="shared" ca="1" si="14"/>
        <v>306</v>
      </c>
      <c r="U4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v>
      </c>
      <c r="V43" t="str">
        <f t="shared" si="15"/>
        <v>{"dy":20,"sl":1,"id":"Actor3117m","stats":{"tr":3,"trp":6,"str":0,"dex":0,"int":15,"vit":0,"train":0,"wgGr0":0,"wgGr1":0,"wgGr2":0,"wgGr3":18,"wgLk":236}}</v>
      </c>
      <c r="AD43">
        <v>42</v>
      </c>
      <c r="AE43">
        <v>236</v>
      </c>
      <c r="AF43">
        <f>COUNTIF(R:R,AE43)</f>
        <v>1</v>
      </c>
    </row>
    <row r="44" spans="1:32">
      <c r="A44">
        <v>20</v>
      </c>
      <c r="B44">
        <v>2</v>
      </c>
      <c r="C44" t="str">
        <f t="shared" ca="1" si="13"/>
        <v>Actor3022m</v>
      </c>
      <c r="D44" t="str">
        <f>IF(ISBLANK(F44),"",
IFERROR(VLOOKUP(F44,[2]ActorTable!$A:$H,MATCH("이름참고",[2]ActorTable!$1:$1,0),0),"캐릭터없음"))</f>
        <v>도스로프</v>
      </c>
      <c r="E44" t="str">
        <f t="shared" si="16"/>
        <v/>
      </c>
      <c r="F44" t="s">
        <v>396</v>
      </c>
      <c r="G44">
        <v>3</v>
      </c>
      <c r="H44">
        <v>6</v>
      </c>
      <c r="I44">
        <v>10</v>
      </c>
      <c r="J44">
        <v>5</v>
      </c>
      <c r="K44">
        <v>0</v>
      </c>
      <c r="L44">
        <v>0</v>
      </c>
      <c r="M44">
        <v>0</v>
      </c>
      <c r="N44">
        <v>0</v>
      </c>
      <c r="O44">
        <v>0</v>
      </c>
      <c r="P44">
        <v>0</v>
      </c>
      <c r="Q44">
        <v>18</v>
      </c>
      <c r="R44">
        <v>348</v>
      </c>
      <c r="S44" t="str">
        <f>IFERROR(VLOOKUP(R44,[2]WingLookTable!$A:$B,2,0),"캐릭터없음")</f>
        <v>Wing_DustYellowSineSineOtherFast</v>
      </c>
      <c r="T44">
        <f t="shared" ca="1" si="14"/>
        <v>352</v>
      </c>
      <c r="U4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v>
      </c>
      <c r="V44" t="str">
        <f t="shared" si="15"/>
        <v>{"dy":20,"sl":2,"id":"Actor0030m","stats":{"tr":3,"trp":6,"str":10,"dex":5,"int":0,"vit":0,"train":0,"wgGr0":0,"wgGr1":0,"wgGr2":0,"wgGr3":18,"wgLk":348}}</v>
      </c>
      <c r="AD44">
        <v>43</v>
      </c>
      <c r="AE44">
        <v>240</v>
      </c>
      <c r="AF44">
        <f>COUNTIF(R:R,AE44)</f>
        <v>1</v>
      </c>
    </row>
    <row r="45" spans="1:32">
      <c r="A45">
        <v>21</v>
      </c>
      <c r="B45">
        <v>1</v>
      </c>
      <c r="C45" t="str">
        <f t="shared" ca="1" si="13"/>
        <v>Actor0030m</v>
      </c>
      <c r="D45" t="str">
        <f>IF(ISBLANK(F45),"",
IFERROR(VLOOKUP(F45,[2]ActorTable!$A:$H,MATCH("이름참고",[2]ActorTable!$1:$1,0),0),"캐릭터없음"))</f>
        <v>케이저</v>
      </c>
      <c r="E45" t="str">
        <f t="shared" si="16"/>
        <v/>
      </c>
      <c r="F45" t="s">
        <v>371</v>
      </c>
      <c r="G45">
        <v>3</v>
      </c>
      <c r="H45">
        <v>6</v>
      </c>
      <c r="I45">
        <v>0</v>
      </c>
      <c r="J45">
        <v>10</v>
      </c>
      <c r="K45">
        <v>5</v>
      </c>
      <c r="L45">
        <v>0</v>
      </c>
      <c r="M45">
        <v>0</v>
      </c>
      <c r="N45">
        <v>0</v>
      </c>
      <c r="O45">
        <v>0</v>
      </c>
      <c r="P45">
        <v>0</v>
      </c>
      <c r="Q45">
        <v>18</v>
      </c>
      <c r="R45">
        <v>193</v>
      </c>
      <c r="S45" t="str">
        <f>IFERROR(VLOOKUP(R45,[2]WingLookTable!$A:$B,2,0),"캐릭터없음")</f>
        <v>Wing_DustYellowOtherNoiseOtherSlow</v>
      </c>
      <c r="T45">
        <f t="shared" ca="1" si="14"/>
        <v>109</v>
      </c>
      <c r="U4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v>
      </c>
      <c r="V45" t="str">
        <f t="shared" si="15"/>
        <v>{"dy":21,"sl":1,"id":"Actor0113m","stats":{"tr":3,"trp":6,"str":0,"dex":10,"int":5,"vit":0,"train":0,"wgGr0":0,"wgGr1":0,"wgGr2":0,"wgGr3":18,"wgLk":193}}</v>
      </c>
      <c r="AD45">
        <v>44</v>
      </c>
      <c r="AE45">
        <v>244</v>
      </c>
      <c r="AF45">
        <f>COUNTIF(R:R,AE45)</f>
        <v>1</v>
      </c>
    </row>
    <row r="46" spans="1:32">
      <c r="A46">
        <v>21</v>
      </c>
      <c r="B46">
        <v>2</v>
      </c>
      <c r="C46" t="str">
        <f t="shared" ca="1" si="13"/>
        <v>Actor0240m</v>
      </c>
      <c r="D46" t="str">
        <f>IF(ISBLANK(F46),"",
IFERROR(VLOOKUP(F46,[2]ActorTable!$A:$H,MATCH("이름참고",[2]ActorTable!$1:$1,0),0),"캐릭터없음"))</f>
        <v>딘즈</v>
      </c>
      <c r="E46" t="str">
        <f t="shared" si="16"/>
        <v/>
      </c>
      <c r="F46" t="s">
        <v>386</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14"/>
        <v>105</v>
      </c>
      <c r="U4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v>
      </c>
      <c r="V46" t="str">
        <f t="shared" si="15"/>
        <v>{"dy":21,"sl":2,"id":"Actor3022m","stats":{"tr":3,"trp":6,"str":0,"dex":0,"int":15,"vit":0,"train":0,"wgGr0":0,"wgGr1":0,"wgGr2":0,"wgGr3":18,"wgLk":297}}</v>
      </c>
      <c r="AD46">
        <v>45</v>
      </c>
      <c r="AE46">
        <v>248</v>
      </c>
      <c r="AF46">
        <f>COUNTIF(R:R,AE46)</f>
        <v>1</v>
      </c>
    </row>
    <row r="47" spans="1:32">
      <c r="A47">
        <v>22</v>
      </c>
      <c r="B47">
        <v>1</v>
      </c>
      <c r="C47" t="str">
        <f t="shared" ca="1" si="13"/>
        <v>Actor0024m</v>
      </c>
      <c r="D47" t="str">
        <f>IF(ISBLANK(F47),"",
IFERROR(VLOOKUP(F47,[2]ActorTable!$A:$H,MATCH("이름참고",[2]ActorTable!$1:$1,0),0),"캐릭터없음"))</f>
        <v>프리스</v>
      </c>
      <c r="E47" t="str">
        <f t="shared" si="16"/>
        <v/>
      </c>
      <c r="F47" t="s">
        <v>367</v>
      </c>
      <c r="G47">
        <v>3</v>
      </c>
      <c r="H47">
        <v>6</v>
      </c>
      <c r="I47">
        <v>0</v>
      </c>
      <c r="J47">
        <v>10</v>
      </c>
      <c r="K47">
        <v>5</v>
      </c>
      <c r="L47">
        <v>0</v>
      </c>
      <c r="M47">
        <v>0</v>
      </c>
      <c r="N47">
        <v>0</v>
      </c>
      <c r="O47">
        <v>0</v>
      </c>
      <c r="P47">
        <v>0</v>
      </c>
      <c r="Q47">
        <v>18</v>
      </c>
      <c r="R47">
        <v>284</v>
      </c>
      <c r="S47" t="str">
        <f>IFERROR(VLOOKUP(R47,[2]WingLookTable!$A:$B,2,0),"캐릭터없음")</f>
        <v>Wing_YellowOtherNoiseStripeFast</v>
      </c>
      <c r="T47">
        <f t="shared" ca="1" si="14"/>
        <v>284</v>
      </c>
      <c r="U4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v>
      </c>
      <c r="V47" t="str">
        <f t="shared" si="15"/>
        <v>{"dy":22,"sl":1,"id":"Actor0125m","stats":{"tr":3,"trp":6,"str":0,"dex":10,"int":5,"vit":0,"train":0,"wgGr0":0,"wgGr1":0,"wgGr2":0,"wgGr3":18,"wgLk":284}}</v>
      </c>
      <c r="AD47">
        <v>46</v>
      </c>
      <c r="AE47">
        <v>252</v>
      </c>
      <c r="AF47">
        <f>COUNTIF(R:R,AE47)</f>
        <v>1</v>
      </c>
    </row>
    <row r="48" spans="1:32">
      <c r="A48">
        <v>22</v>
      </c>
      <c r="B48">
        <v>2</v>
      </c>
      <c r="C48" t="str">
        <f t="shared" ca="1" si="13"/>
        <v>Actor0104m</v>
      </c>
      <c r="D48" t="str">
        <f>IF(ISBLANK(F48),"",
IFERROR(VLOOKUP(F48,[2]ActorTable!$A:$H,MATCH("이름참고",[2]ActorTable!$1:$1,0),0),"캐릭터없음"))</f>
        <v>솔</v>
      </c>
      <c r="E48" t="str">
        <f>IF(AND(B48=1,NOT(ISBLANK(F48))),
IF(F48=F49,"같음",""),"")</f>
        <v/>
      </c>
      <c r="F48" t="s">
        <v>441</v>
      </c>
      <c r="G48">
        <v>3</v>
      </c>
      <c r="H48">
        <v>6</v>
      </c>
      <c r="I48">
        <v>0</v>
      </c>
      <c r="J48">
        <v>5</v>
      </c>
      <c r="K48">
        <v>10</v>
      </c>
      <c r="L48">
        <v>0</v>
      </c>
      <c r="M48">
        <v>0</v>
      </c>
      <c r="N48">
        <v>0</v>
      </c>
      <c r="O48">
        <v>0</v>
      </c>
      <c r="P48">
        <v>0</v>
      </c>
      <c r="Q48">
        <v>18</v>
      </c>
      <c r="R48">
        <v>199</v>
      </c>
      <c r="S48" t="str">
        <f>IFERROR(VLOOKUP(R48,[2]WingLookTable!$A:$B,2,0),"캐릭터없음")</f>
        <v>Wing_FireFullNoiseOtherSlow</v>
      </c>
      <c r="T48">
        <f t="shared" ca="1" si="14"/>
        <v>163</v>
      </c>
      <c r="U4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v>
      </c>
      <c r="V48" t="str">
        <f t="shared" si="15"/>
        <v>{"dy":22,"sl":2,"id":"Actor2015m","stats":{"tr":3,"trp":6,"str":0,"dex":5,"int":10,"vit":0,"train":0,"wgGr0":0,"wgGr1":0,"wgGr2":0,"wgGr3":18,"wgLk":199}}</v>
      </c>
      <c r="AD48">
        <v>47</v>
      </c>
      <c r="AE48">
        <v>256</v>
      </c>
      <c r="AF48">
        <f>COUNTIF(R:R,AE48)</f>
        <v>1</v>
      </c>
    </row>
    <row r="49" spans="1:32">
      <c r="A49">
        <v>23</v>
      </c>
      <c r="B49">
        <v>1</v>
      </c>
      <c r="C49" t="str">
        <f t="shared" ca="1" si="13"/>
        <v>Actor1108m</v>
      </c>
      <c r="D49" t="str">
        <f>IF(ISBLANK(F49),"",
IFERROR(VLOOKUP(F49,[2]ActorTable!$A:$H,MATCH("이름참고",[2]ActorTable!$1:$1,0),0),"캐릭터없음"))</f>
        <v>오비우스</v>
      </c>
      <c r="E49" t="str">
        <f t="shared" si="16"/>
        <v/>
      </c>
      <c r="F49" t="s">
        <v>349</v>
      </c>
      <c r="G49">
        <v>3</v>
      </c>
      <c r="H49">
        <v>6</v>
      </c>
      <c r="I49">
        <v>8</v>
      </c>
      <c r="J49">
        <v>0</v>
      </c>
      <c r="K49">
        <v>0</v>
      </c>
      <c r="L49">
        <v>7</v>
      </c>
      <c r="M49">
        <v>0</v>
      </c>
      <c r="N49">
        <v>0</v>
      </c>
      <c r="O49">
        <v>0</v>
      </c>
      <c r="P49">
        <v>0</v>
      </c>
      <c r="Q49">
        <v>18</v>
      </c>
      <c r="R49">
        <v>248</v>
      </c>
      <c r="S49" t="str">
        <f>IFERROR(VLOOKUP(R49,[2]WingLookTable!$A:$B,2,0),"캐릭터없음")</f>
        <v>Wing_RedOtherOtherFullFast</v>
      </c>
      <c r="T49">
        <f t="shared" ca="1" si="14"/>
        <v>214</v>
      </c>
      <c r="U4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v>
      </c>
      <c r="V49" t="str">
        <f t="shared" si="15"/>
        <v>{"dy":23,"sl":1,"id":"Actor1141m","stats":{"tr":3,"trp":6,"str":8,"dex":0,"int":0,"vit":7,"train":0,"wgGr0":0,"wgGr1":0,"wgGr2":0,"wgGr3":18,"wgLk":248}}</v>
      </c>
      <c r="AD49">
        <v>48</v>
      </c>
      <c r="AE49">
        <v>260</v>
      </c>
      <c r="AF49">
        <f>COUNTIF(R:R,AE49)</f>
        <v>1</v>
      </c>
    </row>
    <row r="50" spans="1:32">
      <c r="A50">
        <v>23</v>
      </c>
      <c r="B50">
        <v>2</v>
      </c>
      <c r="C50" t="str">
        <f t="shared" ca="1" si="13"/>
        <v>Actor3021m</v>
      </c>
      <c r="D50" t="str">
        <f>IF(ISBLANK(F50),"",
IFERROR(VLOOKUP(F50,[2]ActorTable!$A:$H,MATCH("이름참고",[2]ActorTable!$1:$1,0),0),"캐릭터없음"))</f>
        <v>헤르윈</v>
      </c>
      <c r="E50" t="str">
        <f t="shared" si="16"/>
        <v/>
      </c>
      <c r="F50" t="s">
        <v>365</v>
      </c>
      <c r="G50">
        <v>3</v>
      </c>
      <c r="H50">
        <v>6</v>
      </c>
      <c r="I50">
        <v>0</v>
      </c>
      <c r="J50">
        <v>0</v>
      </c>
      <c r="K50">
        <v>15</v>
      </c>
      <c r="L50">
        <v>0</v>
      </c>
      <c r="M50">
        <v>0</v>
      </c>
      <c r="N50">
        <v>0</v>
      </c>
      <c r="O50">
        <v>0</v>
      </c>
      <c r="P50">
        <v>0</v>
      </c>
      <c r="Q50">
        <v>18</v>
      </c>
      <c r="R50">
        <v>151</v>
      </c>
      <c r="S50" t="str">
        <f>IFERROR(VLOOKUP(R50,[2]WingLookTable!$A:$B,2,0),"캐릭터없음")</f>
        <v>Wing_DustCyanSineOtherFullFast</v>
      </c>
      <c r="T50">
        <f t="shared" ca="1" si="14"/>
        <v>306</v>
      </c>
      <c r="U5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v>
      </c>
      <c r="V50" t="str">
        <f t="shared" si="15"/>
        <v>{"dy":23,"sl":2,"id":"Actor0007m","stats":{"tr":3,"trp":6,"str":0,"dex":0,"int":15,"vit":0,"train":0,"wgGr0":0,"wgGr1":0,"wgGr2":0,"wgGr3":18,"wgLk":151}}</v>
      </c>
      <c r="AD50">
        <v>49</v>
      </c>
      <c r="AE50">
        <v>264</v>
      </c>
      <c r="AF50">
        <f>COUNTIF(R:R,AE50)</f>
        <v>1</v>
      </c>
    </row>
    <row r="51" spans="1:32">
      <c r="A51">
        <v>24</v>
      </c>
      <c r="B51">
        <v>1</v>
      </c>
      <c r="C51" t="str">
        <f t="shared" ca="1" si="13"/>
        <v>Actor0104m</v>
      </c>
      <c r="D51" t="str">
        <f>IF(ISBLANK(F51),"",
IFERROR(VLOOKUP(F51,[2]ActorTable!$A:$H,MATCH("이름참고",[2]ActorTable!$1:$1,0),0),"캐릭터없음"))</f>
        <v>데브샤</v>
      </c>
      <c r="E51" t="str">
        <f t="shared" si="16"/>
        <v/>
      </c>
      <c r="F51" t="s">
        <v>429</v>
      </c>
      <c r="G51">
        <v>3</v>
      </c>
      <c r="H51">
        <v>6</v>
      </c>
      <c r="I51">
        <v>10</v>
      </c>
      <c r="J51">
        <v>5</v>
      </c>
      <c r="K51">
        <v>0</v>
      </c>
      <c r="L51">
        <v>0</v>
      </c>
      <c r="M51">
        <v>0</v>
      </c>
      <c r="N51">
        <v>0</v>
      </c>
      <c r="O51">
        <v>0</v>
      </c>
      <c r="P51">
        <v>0</v>
      </c>
      <c r="Q51">
        <v>18</v>
      </c>
      <c r="R51">
        <v>268</v>
      </c>
      <c r="S51" t="str">
        <f>IFERROR(VLOOKUP(R51,[2]WingLookTable!$A:$B,2,0),"캐릭터없음")</f>
        <v>Wing_SkySineSineFullSlow</v>
      </c>
      <c r="T51">
        <f t="shared" ca="1" si="14"/>
        <v>318</v>
      </c>
      <c r="U5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v>
      </c>
      <c r="V51" t="str">
        <f t="shared" si="15"/>
        <v>{"dy":24,"sl":1,"id":"Actor2103m","stats":{"tr":3,"trp":6,"str":10,"dex":5,"int":0,"vit":0,"train":0,"wgGr0":0,"wgGr1":0,"wgGr2":0,"wgGr3":18,"wgLk":268}}</v>
      </c>
      <c r="AD51">
        <v>50</v>
      </c>
      <c r="AE51">
        <v>268</v>
      </c>
      <c r="AF51">
        <f>COUNTIF(R:R,AE51)</f>
        <v>1</v>
      </c>
    </row>
    <row r="52" spans="1:32">
      <c r="A52">
        <v>24</v>
      </c>
      <c r="B52">
        <v>2</v>
      </c>
      <c r="C52" t="str">
        <f t="shared" ca="1" si="13"/>
        <v>Actor1108m</v>
      </c>
      <c r="D52" t="str">
        <f>IF(ISBLANK(F52),"",
IFERROR(VLOOKUP(F52,[2]ActorTable!$A:$H,MATCH("이름참고",[2]ActorTable!$1:$1,0),0),"캐릭터없음"))</f>
        <v>플랜도</v>
      </c>
      <c r="E52" t="str">
        <f t="shared" si="16"/>
        <v/>
      </c>
      <c r="F52" t="s">
        <v>430</v>
      </c>
      <c r="G52">
        <v>3</v>
      </c>
      <c r="H52">
        <v>6</v>
      </c>
      <c r="I52">
        <v>5</v>
      </c>
      <c r="J52">
        <v>10</v>
      </c>
      <c r="K52">
        <v>0</v>
      </c>
      <c r="L52">
        <v>0</v>
      </c>
      <c r="M52">
        <v>0</v>
      </c>
      <c r="N52">
        <v>0</v>
      </c>
      <c r="O52">
        <v>0</v>
      </c>
      <c r="P52">
        <v>0</v>
      </c>
      <c r="Q52">
        <v>18</v>
      </c>
      <c r="R52">
        <v>294</v>
      </c>
      <c r="S52" t="str">
        <f>IFERROR(VLOOKUP(R52,[2]WingLookTable!$A:$B,2,0),"캐릭터없음")</f>
        <v>Wing_BlueOtherFullOtherSlow</v>
      </c>
      <c r="T52">
        <f t="shared" ca="1" si="14"/>
        <v>133</v>
      </c>
      <c r="U5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v>
      </c>
      <c r="V52" t="str">
        <f t="shared" si="15"/>
        <v>{"dy":24,"sl":2,"id":"Actor1039m","stats":{"tr":3,"trp":6,"str":5,"dex":10,"int":0,"vit":0,"train":0,"wgGr0":0,"wgGr1":0,"wgGr2":0,"wgGr3":18,"wgLk":294}}</v>
      </c>
      <c r="AD52">
        <v>51</v>
      </c>
      <c r="AE52">
        <v>272</v>
      </c>
      <c r="AF52">
        <f>COUNTIF(R:R,AE52)</f>
        <v>1</v>
      </c>
    </row>
    <row r="53" spans="1:32">
      <c r="A53">
        <v>25</v>
      </c>
      <c r="B53">
        <v>1</v>
      </c>
      <c r="C53" t="str">
        <f t="shared" ca="1" si="13"/>
        <v>Actor1218m</v>
      </c>
      <c r="D53" t="str">
        <f>IF(ISBLANK(F53),"",
IFERROR(VLOOKUP(F53,[2]ActorTable!$A:$H,MATCH("이름참고",[2]ActorTable!$1:$1,0),0),"캐릭터없음"))</f>
        <v>니엘</v>
      </c>
      <c r="E53" t="str">
        <f t="shared" si="16"/>
        <v/>
      </c>
      <c r="F53" t="s">
        <v>359</v>
      </c>
      <c r="G53">
        <v>3</v>
      </c>
      <c r="H53">
        <v>6</v>
      </c>
      <c r="I53">
        <v>15</v>
      </c>
      <c r="J53">
        <v>0</v>
      </c>
      <c r="K53">
        <v>0</v>
      </c>
      <c r="L53">
        <v>0</v>
      </c>
      <c r="M53">
        <v>0</v>
      </c>
      <c r="N53">
        <v>0</v>
      </c>
      <c r="O53">
        <v>0</v>
      </c>
      <c r="P53">
        <v>0</v>
      </c>
      <c r="Q53">
        <v>18</v>
      </c>
      <c r="R53">
        <v>264</v>
      </c>
      <c r="S53" t="str">
        <f>IFERROR(VLOOKUP(R53,[2]WingLookTable!$A:$B,2,0),"캐릭터없음")</f>
        <v>Wing_SkySineNoneFullFast</v>
      </c>
      <c r="T53">
        <f t="shared" ca="1" si="14"/>
        <v>312</v>
      </c>
      <c r="U5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v>
      </c>
      <c r="V53" t="str">
        <f t="shared" si="15"/>
        <v>{"dy":25,"sl":1,"id":"Actor2238m","stats":{"tr":3,"trp":6,"str":15,"dex":0,"int":0,"vit":0,"train":0,"wgGr0":0,"wgGr1":0,"wgGr2":0,"wgGr3":18,"wgLk":264}}</v>
      </c>
      <c r="AD53">
        <v>52</v>
      </c>
      <c r="AE53">
        <v>276</v>
      </c>
      <c r="AF53">
        <f>COUNTIF(R:R,AE53)</f>
        <v>1</v>
      </c>
    </row>
    <row r="54" spans="1:32">
      <c r="A54">
        <v>25</v>
      </c>
      <c r="B54">
        <v>2</v>
      </c>
      <c r="C54" t="str">
        <f t="shared" ca="1" si="13"/>
        <v>Actor3231m</v>
      </c>
      <c r="D54" t="str">
        <f>IF(ISBLANK(F54),"",
IFERROR(VLOOKUP(F54,[2]ActorTable!$A:$H,MATCH("이름참고",[2]ActorTable!$1:$1,0),0),"캐릭터없음"))</f>
        <v>무테이</v>
      </c>
      <c r="E54" t="str">
        <f t="shared" si="16"/>
        <v/>
      </c>
      <c r="F54" t="s">
        <v>368</v>
      </c>
      <c r="G54">
        <v>3</v>
      </c>
      <c r="H54">
        <v>6</v>
      </c>
      <c r="I54">
        <v>10</v>
      </c>
      <c r="J54">
        <v>0</v>
      </c>
      <c r="K54">
        <v>0</v>
      </c>
      <c r="L54">
        <v>5</v>
      </c>
      <c r="M54">
        <v>0</v>
      </c>
      <c r="N54">
        <v>0</v>
      </c>
      <c r="O54">
        <v>0</v>
      </c>
      <c r="P54">
        <v>0</v>
      </c>
      <c r="Q54">
        <v>18</v>
      </c>
      <c r="R54">
        <v>344</v>
      </c>
      <c r="S54" t="str">
        <f>IFERROR(VLOOKUP(R54,[2]WingLookTable!$A:$B,2,0),"캐릭터없음")</f>
        <v>Wing_DustYellowOtherStripeFullSlow</v>
      </c>
      <c r="T54">
        <f t="shared" ca="1" si="14"/>
        <v>109</v>
      </c>
      <c r="U5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v>
      </c>
      <c r="V54" t="str">
        <f t="shared" si="15"/>
        <v>{"dy":25,"sl":2,"id":"Actor3021m","stats":{"tr":3,"trp":6,"str":10,"dex":0,"int":0,"vit":5,"train":0,"wgGr0":0,"wgGr1":0,"wgGr2":0,"wgGr3":18,"wgLk":344}}</v>
      </c>
      <c r="AD54">
        <v>53</v>
      </c>
      <c r="AE54">
        <v>280</v>
      </c>
      <c r="AF54">
        <f>COUNTIF(R:R,AE54)</f>
        <v>2</v>
      </c>
    </row>
    <row r="55" spans="1:32">
      <c r="A55">
        <v>26</v>
      </c>
      <c r="B55">
        <v>1</v>
      </c>
      <c r="C55" t="str">
        <f t="shared" ca="1" si="13"/>
        <v>Actor0201m</v>
      </c>
      <c r="D55" t="str">
        <f>IF(ISBLANK(F55),"",
IFERROR(VLOOKUP(F55,[2]ActorTable!$A:$H,MATCH("이름참고",[2]ActorTable!$1:$1,0),0),"캐릭터없음"))</f>
        <v>프로토27</v>
      </c>
      <c r="E55" t="str">
        <f t="shared" si="16"/>
        <v/>
      </c>
      <c r="F55" t="s">
        <v>364</v>
      </c>
      <c r="G55">
        <v>3</v>
      </c>
      <c r="H55">
        <v>6</v>
      </c>
      <c r="I55">
        <v>8</v>
      </c>
      <c r="J55">
        <v>0</v>
      </c>
      <c r="K55">
        <v>7</v>
      </c>
      <c r="L55">
        <v>0</v>
      </c>
      <c r="M55">
        <v>0</v>
      </c>
      <c r="N55">
        <v>0</v>
      </c>
      <c r="O55">
        <v>0</v>
      </c>
      <c r="P55">
        <v>0</v>
      </c>
      <c r="Q55">
        <v>18</v>
      </c>
      <c r="R55">
        <v>105</v>
      </c>
      <c r="S55" t="str">
        <f>IFERROR(VLOOKUP(R55,[2]WingLookTable!$A:$B,2,0),"캐릭터없음")</f>
        <v>Wing_BlueNoisePatternFullFast</v>
      </c>
      <c r="T55">
        <f t="shared" ca="1" si="14"/>
        <v>208</v>
      </c>
      <c r="U5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v>
      </c>
      <c r="V55" t="str">
        <f t="shared" si="15"/>
        <v>{"dy":26,"sl":1,"id":"Actor1216m","stats":{"tr":3,"trp":6,"str":8,"dex":0,"int":7,"vit":0,"train":0,"wgGr0":0,"wgGr1":0,"wgGr2":0,"wgGr3":18,"wgLk":105}}</v>
      </c>
      <c r="AD55">
        <v>54</v>
      </c>
      <c r="AE55">
        <v>284</v>
      </c>
      <c r="AF55">
        <f>COUNTIF(R:R,AE55)</f>
        <v>1</v>
      </c>
    </row>
    <row r="56" spans="1:32">
      <c r="A56">
        <v>26</v>
      </c>
      <c r="B56">
        <v>2</v>
      </c>
      <c r="C56" t="str">
        <f t="shared" ca="1" si="13"/>
        <v>Actor3117m</v>
      </c>
      <c r="D56" t="str">
        <f>IF(ISBLANK(F56),"",
IFERROR(VLOOKUP(F56,[2]ActorTable!$A:$H,MATCH("이름참고",[2]ActorTable!$1:$1,0),0),"캐릭터없음"))</f>
        <v>베이</v>
      </c>
      <c r="E56" t="str">
        <f>IF(AND(B56=1,NOT(ISBLANK(F56))),
IF(F56=F58,"같음",""),"")</f>
        <v/>
      </c>
      <c r="F56" t="s">
        <v>439</v>
      </c>
      <c r="G56">
        <v>3</v>
      </c>
      <c r="H56">
        <v>6</v>
      </c>
      <c r="I56">
        <v>15</v>
      </c>
      <c r="J56">
        <v>0</v>
      </c>
      <c r="K56">
        <v>0</v>
      </c>
      <c r="L56">
        <v>0</v>
      </c>
      <c r="M56">
        <v>0</v>
      </c>
      <c r="N56">
        <v>0</v>
      </c>
      <c r="O56">
        <v>0</v>
      </c>
      <c r="P56">
        <v>0</v>
      </c>
      <c r="Q56">
        <v>18</v>
      </c>
      <c r="R56">
        <v>256</v>
      </c>
      <c r="S56" t="str">
        <f>IFERROR(VLOOKUP(R56,[2]WingLookTable!$A:$B,2,0),"캐릭터없음")</f>
        <v>Wing_SkyFullNoiseOtherFast</v>
      </c>
      <c r="T56">
        <f t="shared" ca="1" si="14"/>
        <v>226</v>
      </c>
      <c r="U5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v>
      </c>
      <c r="V56" t="str">
        <f t="shared" si="15"/>
        <v>{"dy":26,"sl":2,"id":"Actor0104m","stats":{"tr":3,"trp":6,"str":15,"dex":0,"int":0,"vit":0,"train":0,"wgGr0":0,"wgGr1":0,"wgGr2":0,"wgGr3":18,"wgLk":256}}</v>
      </c>
      <c r="AD56">
        <v>55</v>
      </c>
      <c r="AE56">
        <v>288</v>
      </c>
      <c r="AF56">
        <f>COUNTIF(R:R,AE56)</f>
        <v>1</v>
      </c>
    </row>
    <row r="57" spans="1:32">
      <c r="A57">
        <v>26</v>
      </c>
      <c r="B57">
        <v>3</v>
      </c>
      <c r="C57" t="str">
        <f t="shared" ref="C57" ca="1" si="21">VLOOKUP(RANDBETWEEN(1,COUNTA(Z:Z)-1),Z:AA,2,0)</f>
        <v>Actor2011m</v>
      </c>
      <c r="D57" t="str">
        <f>IF(ISBLANK(F57),"",
IFERROR(VLOOKUP(F57,[2]ActorTable!$A:$H,MATCH("이름참고",[2]ActorTable!$1:$1,0),0),"캐릭터없음"))</f>
        <v>에이잭</v>
      </c>
      <c r="E57" t="str">
        <f>IF(AND(B57=1,NOT(ISBLANK(F57))),
IF(F57=F59,"같음",""),"")</f>
        <v/>
      </c>
      <c r="F57" t="s">
        <v>438</v>
      </c>
      <c r="G57">
        <v>3</v>
      </c>
      <c r="H57">
        <v>6</v>
      </c>
      <c r="I57">
        <v>15</v>
      </c>
      <c r="J57">
        <v>0</v>
      </c>
      <c r="K57">
        <v>0</v>
      </c>
      <c r="L57">
        <v>0</v>
      </c>
      <c r="M57">
        <v>0</v>
      </c>
      <c r="N57">
        <v>0</v>
      </c>
      <c r="O57">
        <v>0</v>
      </c>
      <c r="P57">
        <v>0</v>
      </c>
      <c r="Q57">
        <v>18</v>
      </c>
      <c r="R57">
        <v>117</v>
      </c>
      <c r="S57" t="str">
        <f>IFERROR(VLOOKUP(R57,[2]WingLookTable!$A:$B,2,0),"캐릭터없음")</f>
        <v>Wing_BlueSineNoiseFullSlow</v>
      </c>
      <c r="T57">
        <f t="shared" ref="T57" ca="1" si="22">VLOOKUP(RANDBETWEEN(1,COUNTA(AD:AD)-1),AD:AE,2,0)</f>
        <v>309</v>
      </c>
      <c r="U57" t="str">
        <f t="shared" ref="U57" ca="1" si="23">IF(ROW()=2,V57,OFFSET(U57,-1,0)&amp;IF(LEN(V57)=0,"",","&amp;V57))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v>
      </c>
      <c r="V57" t="str">
        <f t="shared" ref="V57" si="24">"{"""&amp;A$1&amp;""":"&amp;A57
&amp;","""&amp;B$1&amp;""":"&amp;B57
&amp;IF(LEN(F57)=0,"",","""&amp;F$1&amp;""":"""&amp;F57&amp;"""")
&amp;IF(LEN(F57)=0,"",",""stats"":{")
&amp;IF(LEN(F57)=0,"",""""&amp;G$1&amp;""":"&amp;G57)
&amp;IF(LEN(F57)=0,"",","""&amp;H$1&amp;""":"&amp;H57)
&amp;IF(LEN(F57)=0,"",","""&amp;I$1&amp;""":"&amp;I57)
&amp;IF(LEN(F57)=0,"",","""&amp;J$1&amp;""":"&amp;J57)
&amp;IF(LEN(F57)=0,"",","""&amp;K$1&amp;""":"&amp;K57)
&amp;IF(LEN(F57)=0,"",","""&amp;L$1&amp;""":"&amp;L57)
&amp;IF(LEN(F57)=0,"",","""&amp;M$1&amp;""":"&amp;M57)
&amp;IF(LEN(F57)=0,"",","""&amp;N$1&amp;""":"&amp;N57)
&amp;IF(LEN(F57)=0,"",","""&amp;O$1&amp;""":"&amp;O57)
&amp;IF(LEN(F57)=0,"",","""&amp;P$1&amp;""":"&amp;P57)
&amp;IF(LEN(F57)=0,"",","""&amp;Q$1&amp;""":"&amp;Q57)
&amp;IF(LEN(F57)=0,"",","""&amp;R$1&amp;""":"&amp;R57)
&amp;IF(LEN(F57)=0,"","}")&amp;"}"</f>
        <v>{"dy":26,"sl":3,"id":"Actor1029m","stats":{"tr":3,"trp":6,"str":15,"dex":0,"int":0,"vit":0,"train":0,"wgGr0":0,"wgGr1":0,"wgGr2":0,"wgGr3":18,"wgLk":117}}</v>
      </c>
      <c r="AD57">
        <v>56</v>
      </c>
      <c r="AE57">
        <v>291</v>
      </c>
      <c r="AF57">
        <f>COUNTIF(R:R,AE57)</f>
        <v>1</v>
      </c>
    </row>
    <row r="58" spans="1:32">
      <c r="A58">
        <v>27</v>
      </c>
      <c r="B58">
        <v>1</v>
      </c>
      <c r="C58" t="str">
        <f t="shared" ca="1" si="13"/>
        <v>Actor2015m</v>
      </c>
      <c r="D58" t="str">
        <f>IF(ISBLANK(F58),"",
IFERROR(VLOOKUP(F58,[2]ActorTable!$A:$H,MATCH("이름참고",[2]ActorTable!$1:$1,0),0),"캐릭터없음"))</f>
        <v>미네락</v>
      </c>
      <c r="E58" t="str">
        <f t="shared" si="16"/>
        <v/>
      </c>
      <c r="F58" t="s">
        <v>394</v>
      </c>
      <c r="G58">
        <v>3</v>
      </c>
      <c r="H58">
        <v>6</v>
      </c>
      <c r="I58">
        <v>0</v>
      </c>
      <c r="J58">
        <v>5</v>
      </c>
      <c r="K58">
        <v>0</v>
      </c>
      <c r="L58">
        <v>10</v>
      </c>
      <c r="M58">
        <v>0</v>
      </c>
      <c r="N58">
        <v>0</v>
      </c>
      <c r="O58">
        <v>0</v>
      </c>
      <c r="P58">
        <v>0</v>
      </c>
      <c r="Q58">
        <v>18</v>
      </c>
      <c r="R58">
        <v>148</v>
      </c>
      <c r="S58" t="str">
        <f>IFERROR(VLOOKUP(R58,[2]WingLookTable!$A:$B,2,0),"캐릭터없음")</f>
        <v>Wing_DustCyanPatternFullFullSlow</v>
      </c>
      <c r="T58">
        <f t="shared" ca="1" si="14"/>
        <v>321</v>
      </c>
      <c r="U5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v>
      </c>
      <c r="V58" t="str">
        <f t="shared" si="15"/>
        <v>{"dy":27,"sl":1,"id":"Actor2120m","stats":{"tr":3,"trp":6,"str":0,"dex":5,"int":0,"vit":10,"train":0,"wgGr0":0,"wgGr1":0,"wgGr2":0,"wgGr3":18,"wgLk":148}}</v>
      </c>
      <c r="AD58">
        <v>57</v>
      </c>
      <c r="AE58">
        <v>294</v>
      </c>
      <c r="AF58">
        <f>COUNTIF(R:R,AE58)</f>
        <v>1</v>
      </c>
    </row>
    <row r="59" spans="1:32">
      <c r="A59">
        <v>27</v>
      </c>
      <c r="B59">
        <v>2</v>
      </c>
      <c r="C59" t="str">
        <f t="shared" ca="1" si="13"/>
        <v>Actor2120m</v>
      </c>
      <c r="D59" t="str">
        <f>IF(ISBLANK(F59),"",
IFERROR(VLOOKUP(F59,[2]ActorTable!$A:$H,MATCH("이름참고",[2]ActorTable!$1:$1,0),0),"캐릭터없음"))</f>
        <v>롤라</v>
      </c>
      <c r="E59" t="str">
        <f t="shared" si="16"/>
        <v/>
      </c>
      <c r="F59" t="s">
        <v>395</v>
      </c>
      <c r="G59">
        <v>3</v>
      </c>
      <c r="H59">
        <v>6</v>
      </c>
      <c r="I59">
        <v>0</v>
      </c>
      <c r="J59">
        <v>5</v>
      </c>
      <c r="K59">
        <v>10</v>
      </c>
      <c r="L59">
        <v>0</v>
      </c>
      <c r="M59">
        <v>0</v>
      </c>
      <c r="N59">
        <v>0</v>
      </c>
      <c r="O59">
        <v>0</v>
      </c>
      <c r="P59">
        <v>0</v>
      </c>
      <c r="Q59">
        <v>18</v>
      </c>
      <c r="R59">
        <v>154</v>
      </c>
      <c r="S59" t="str">
        <f>IFERROR(VLOOKUP(R59,[2]WingLookTable!$A:$B,2,0),"캐릭터없음")</f>
        <v>Wing_DustFireSinePatternFullSlow</v>
      </c>
      <c r="T59">
        <f t="shared" ca="1" si="14"/>
        <v>366</v>
      </c>
      <c r="U5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v>
      </c>
      <c r="V59" t="str">
        <f t="shared" si="15"/>
        <v>{"dy":27,"sl":2,"id":"Actor3019m","stats":{"tr":3,"trp":6,"str":0,"dex":5,"int":10,"vit":0,"train":0,"wgGr0":0,"wgGr1":0,"wgGr2":0,"wgGr3":18,"wgLk":154}}</v>
      </c>
      <c r="AD59">
        <v>58</v>
      </c>
      <c r="AE59">
        <v>297</v>
      </c>
      <c r="AF59">
        <f>COUNTIF(R:R,AE59)</f>
        <v>1</v>
      </c>
    </row>
    <row r="60" spans="1:32">
      <c r="A60">
        <v>28</v>
      </c>
      <c r="B60">
        <v>1</v>
      </c>
      <c r="C60" t="str">
        <f t="shared" ca="1" si="13"/>
        <v>Actor1108m</v>
      </c>
      <c r="D60" t="str">
        <f>IF(ISBLANK(F60),"",
IFERROR(VLOOKUP(F60,[2]ActorTable!$A:$H,MATCH("이름참고",[2]ActorTable!$1:$1,0),0),"캐릭터없음"))</f>
        <v>카츄진</v>
      </c>
      <c r="E60" t="str">
        <f t="shared" si="16"/>
        <v/>
      </c>
      <c r="F60" t="s">
        <v>354</v>
      </c>
      <c r="G60">
        <v>3</v>
      </c>
      <c r="H60">
        <v>6</v>
      </c>
      <c r="I60">
        <v>0</v>
      </c>
      <c r="J60">
        <v>0</v>
      </c>
      <c r="K60">
        <v>15</v>
      </c>
      <c r="L60">
        <v>0</v>
      </c>
      <c r="M60">
        <v>0</v>
      </c>
      <c r="N60">
        <v>0</v>
      </c>
      <c r="O60">
        <v>0</v>
      </c>
      <c r="P60">
        <v>0</v>
      </c>
      <c r="Q60">
        <v>18</v>
      </c>
      <c r="R60">
        <v>196</v>
      </c>
      <c r="S60" t="str">
        <f>IFERROR(VLOOKUP(R60,[2]WingLookTable!$A:$B,2,0),"캐릭터없음")</f>
        <v>Wing_FireBeeSineWingSlow</v>
      </c>
      <c r="T60">
        <f t="shared" ca="1" si="14"/>
        <v>232</v>
      </c>
      <c r="U6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v>
      </c>
      <c r="V60" t="str">
        <f t="shared" si="15"/>
        <v>{"dy":28,"sl":1,"id":"Actor3117m","stats":{"tr":3,"trp":6,"str":0,"dex":0,"int":15,"vit":0,"train":0,"wgGr0":0,"wgGr1":0,"wgGr2":0,"wgGr3":18,"wgLk":196}}</v>
      </c>
      <c r="AD60">
        <v>59</v>
      </c>
      <c r="AE60">
        <v>300</v>
      </c>
      <c r="AF60">
        <f>COUNTIF(R:R,AE60)</f>
        <v>1</v>
      </c>
    </row>
    <row r="61" spans="1:32">
      <c r="A61">
        <v>28</v>
      </c>
      <c r="B61">
        <v>2</v>
      </c>
      <c r="C61" t="str">
        <f t="shared" ca="1" si="13"/>
        <v>Actor2120m</v>
      </c>
      <c r="D61" t="str">
        <f>IF(ISBLANK(F61),"",
IFERROR(VLOOKUP(F61,[2]ActorTable!$A:$H,MATCH("이름참고",[2]ActorTable!$1:$1,0),0),"캐릭터없음"))</f>
        <v>원더</v>
      </c>
      <c r="E61" t="str">
        <f t="shared" si="16"/>
        <v/>
      </c>
      <c r="F61" t="s">
        <v>363</v>
      </c>
      <c r="G61">
        <v>3</v>
      </c>
      <c r="H61">
        <v>6</v>
      </c>
      <c r="I61">
        <v>7</v>
      </c>
      <c r="J61">
        <v>8</v>
      </c>
      <c r="K61">
        <v>0</v>
      </c>
      <c r="L61">
        <v>0</v>
      </c>
      <c r="M61">
        <v>0</v>
      </c>
      <c r="N61">
        <v>0</v>
      </c>
      <c r="O61">
        <v>0</v>
      </c>
      <c r="P61">
        <v>0</v>
      </c>
      <c r="Q61">
        <v>18</v>
      </c>
      <c r="R61">
        <v>280</v>
      </c>
      <c r="S61" t="str">
        <f>IFERROR(VLOOKUP(R61,[2]WingLookTable!$A:$B,2,0),"캐릭터없음")</f>
        <v>Wing_YellowFullSineStripeSlow</v>
      </c>
      <c r="T61">
        <f t="shared" ca="1" si="14"/>
        <v>264</v>
      </c>
      <c r="U6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v>
      </c>
      <c r="V61" t="str">
        <f t="shared" si="15"/>
        <v>{"dy":28,"sl":2,"id":"Actor2128m","stats":{"tr":3,"trp":6,"str":7,"dex":8,"int":0,"vit":0,"train":0,"wgGr0":0,"wgGr1":0,"wgGr2":0,"wgGr3":18,"wgLk":280}}</v>
      </c>
      <c r="AD61">
        <v>60</v>
      </c>
      <c r="AE61">
        <v>303</v>
      </c>
      <c r="AF61">
        <f>COUNTIF(R:R,AE61)</f>
        <v>1</v>
      </c>
    </row>
    <row r="62" spans="1:32">
      <c r="A62">
        <v>29</v>
      </c>
      <c r="B62">
        <v>1</v>
      </c>
      <c r="C62" t="str">
        <f t="shared" ca="1" si="13"/>
        <v>Actor0024m</v>
      </c>
      <c r="D62" t="str">
        <f>IF(ISBLANK(F62),"",
IFERROR(VLOOKUP(F62,[2]ActorTable!$A:$H,MATCH("이름참고",[2]ActorTable!$1:$1,0),0),"캐릭터없음"))</f>
        <v>라무무</v>
      </c>
      <c r="E62" t="str">
        <f t="shared" si="16"/>
        <v/>
      </c>
      <c r="F62" t="s">
        <v>366</v>
      </c>
      <c r="G62">
        <v>3</v>
      </c>
      <c r="H62">
        <v>6</v>
      </c>
      <c r="I62">
        <v>0</v>
      </c>
      <c r="J62">
        <v>8</v>
      </c>
      <c r="K62">
        <v>7</v>
      </c>
      <c r="L62">
        <v>0</v>
      </c>
      <c r="M62">
        <v>0</v>
      </c>
      <c r="N62">
        <v>0</v>
      </c>
      <c r="O62">
        <v>0</v>
      </c>
      <c r="P62">
        <v>0</v>
      </c>
      <c r="Q62">
        <v>18</v>
      </c>
      <c r="R62">
        <v>175</v>
      </c>
      <c r="S62" t="str">
        <f>IFERROR(VLOOKUP(R62,[2]WingLookTable!$A:$B,2,0),"캐릭터없음")</f>
        <v>Wing_DustMultiSineOtherFullSlow2</v>
      </c>
      <c r="T62">
        <f t="shared" ca="1" si="14"/>
        <v>175</v>
      </c>
      <c r="U6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v>
      </c>
      <c r="V62" t="str">
        <f t="shared" si="15"/>
        <v>{"dy":29,"sl":1,"id":"Actor3231m","stats":{"tr":3,"trp":6,"str":0,"dex":8,"int":7,"vit":0,"train":0,"wgGr0":0,"wgGr1":0,"wgGr2":0,"wgGr3":18,"wgLk":175}}</v>
      </c>
      <c r="AD62">
        <v>61</v>
      </c>
      <c r="AE62">
        <v>306</v>
      </c>
      <c r="AF62">
        <f>COUNTIF(R:R,AE62)</f>
        <v>1</v>
      </c>
    </row>
    <row r="63" spans="1:32">
      <c r="A63">
        <v>29</v>
      </c>
      <c r="B63">
        <v>2</v>
      </c>
      <c r="C63" t="str">
        <f t="shared" ca="1" si="13"/>
        <v>Actor1216m</v>
      </c>
      <c r="D63" t="str">
        <f>IF(ISBLANK(F63),"",
IFERROR(VLOOKUP(F63,[2]ActorTable!$A:$H,MATCH("이름참고",[2]ActorTable!$1:$1,0),0),"캐릭터없음"))</f>
        <v>그루퍼스</v>
      </c>
      <c r="E63" t="str">
        <f>IF(AND(B63=1,NOT(ISBLANK(F63))),
IF(F63=F64,"같음",""),"")</f>
        <v/>
      </c>
      <c r="F63" t="s">
        <v>369</v>
      </c>
      <c r="G63">
        <v>3</v>
      </c>
      <c r="H63">
        <v>6</v>
      </c>
      <c r="I63">
        <v>0</v>
      </c>
      <c r="J63">
        <v>0</v>
      </c>
      <c r="K63">
        <v>15</v>
      </c>
      <c r="L63">
        <v>0</v>
      </c>
      <c r="M63">
        <v>0</v>
      </c>
      <c r="N63">
        <v>0</v>
      </c>
      <c r="O63">
        <v>0</v>
      </c>
      <c r="P63">
        <v>0</v>
      </c>
      <c r="Q63">
        <v>18</v>
      </c>
      <c r="R63">
        <v>340</v>
      </c>
      <c r="S63" t="str">
        <f>IFERROR(VLOOKUP(R63,[2]WingLookTable!$A:$B,2,0),"캐릭터없음")</f>
        <v>Wing_DustRedStripeFullOtherSlow</v>
      </c>
      <c r="T63">
        <f t="shared" ca="1" si="14"/>
        <v>352</v>
      </c>
      <c r="U6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v>
      </c>
      <c r="V63" t="str">
        <f t="shared" si="15"/>
        <v>{"dy":29,"sl":2,"id":"Actor2010m","stats":{"tr":3,"trp":6,"str":0,"dex":0,"int":15,"vit":0,"train":0,"wgGr0":0,"wgGr1":0,"wgGr2":0,"wgGr3":18,"wgLk":340}}</v>
      </c>
      <c r="AD63">
        <v>62</v>
      </c>
      <c r="AE63">
        <v>309</v>
      </c>
      <c r="AF63">
        <f>COUNTIF(R:R,AE63)</f>
        <v>1</v>
      </c>
    </row>
    <row r="64" spans="1:32">
      <c r="A64">
        <v>30</v>
      </c>
      <c r="B64">
        <v>1</v>
      </c>
      <c r="C64" t="str">
        <f t="shared" ca="1" si="13"/>
        <v>Actor0030m</v>
      </c>
      <c r="D64" t="str">
        <f>IF(ISBLANK(F64),"",
IFERROR(VLOOKUP(F64,[2]ActorTable!$A:$H,MATCH("이름참고",[2]ActorTable!$1:$1,0),0),"캐릭터없음"))</f>
        <v>간파울</v>
      </c>
      <c r="E64" t="str">
        <f t="shared" si="16"/>
        <v/>
      </c>
      <c r="F64" t="s">
        <v>440</v>
      </c>
      <c r="G64">
        <v>3</v>
      </c>
      <c r="H64">
        <v>6</v>
      </c>
      <c r="I64">
        <v>0</v>
      </c>
      <c r="J64">
        <v>15</v>
      </c>
      <c r="K64">
        <v>0</v>
      </c>
      <c r="L64">
        <v>0</v>
      </c>
      <c r="M64">
        <v>0</v>
      </c>
      <c r="N64">
        <v>0</v>
      </c>
      <c r="O64">
        <v>0</v>
      </c>
      <c r="P64">
        <v>0</v>
      </c>
      <c r="Q64">
        <v>18</v>
      </c>
      <c r="R64">
        <v>291</v>
      </c>
      <c r="S64" t="str">
        <f>IFERROR(VLOOKUP(R64,[2]WingLookTable!$A:$B,2,0),"캐릭터없음")</f>
        <v>Wing_BlackNoiseSineOtherSlow</v>
      </c>
      <c r="T64">
        <f t="shared" ca="1" si="14"/>
        <v>284</v>
      </c>
      <c r="U6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v>
      </c>
      <c r="V64" t="str">
        <f t="shared" si="15"/>
        <v>{"dy":30,"sl":1,"id":"Actor0201m","stats":{"tr":3,"trp":6,"str":0,"dex":15,"int":0,"vit":0,"train":0,"wgGr0":0,"wgGr1":0,"wgGr2":0,"wgGr3":18,"wgLk":291}}</v>
      </c>
      <c r="AD64">
        <v>63</v>
      </c>
      <c r="AE64">
        <v>312</v>
      </c>
      <c r="AF64">
        <f>COUNTIF(R:R,AE64)</f>
        <v>1</v>
      </c>
    </row>
    <row r="65" spans="1:32">
      <c r="A65">
        <v>30</v>
      </c>
      <c r="B65">
        <v>2</v>
      </c>
      <c r="C65" t="str">
        <f t="shared" ca="1" si="13"/>
        <v>Actor2120m</v>
      </c>
      <c r="D65" t="str">
        <f>IF(ISBLANK(F65),"",
IFERROR(VLOOKUP(F65,[2]ActorTable!$A:$H,MATCH("이름참고",[2]ActorTable!$1:$1,0),0),"캐릭터없음"))</f>
        <v>슬로니카</v>
      </c>
      <c r="E65" t="str">
        <f t="shared" si="16"/>
        <v/>
      </c>
      <c r="F65" t="s">
        <v>361</v>
      </c>
      <c r="G65">
        <v>3</v>
      </c>
      <c r="H65">
        <v>6</v>
      </c>
      <c r="I65">
        <v>0</v>
      </c>
      <c r="J65">
        <v>5</v>
      </c>
      <c r="K65">
        <v>10</v>
      </c>
      <c r="L65">
        <v>0</v>
      </c>
      <c r="M65">
        <v>0</v>
      </c>
      <c r="N65">
        <v>0</v>
      </c>
      <c r="O65">
        <v>0</v>
      </c>
      <c r="P65">
        <v>0</v>
      </c>
      <c r="Q65">
        <v>18</v>
      </c>
      <c r="R65">
        <v>163</v>
      </c>
      <c r="S65" t="str">
        <f>IFERROR(VLOOKUP(R65,[2]WingLookTable!$A:$B,2,0),"캐릭터없음")</f>
        <v>Wing_DustGreenSineOtherFullFast</v>
      </c>
      <c r="T65">
        <f t="shared" ca="1" si="14"/>
        <v>328</v>
      </c>
      <c r="U6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v>
      </c>
      <c r="V65" t="str">
        <f t="shared" si="15"/>
        <v>{"dy":30,"sl":2,"id":"Actor3114m","stats":{"tr":3,"trp":6,"str":0,"dex":5,"int":10,"vit":0,"train":0,"wgGr0":0,"wgGr1":0,"wgGr2":0,"wgGr3":18,"wgLk":163}}</v>
      </c>
      <c r="AD65">
        <v>64</v>
      </c>
      <c r="AE65">
        <v>315</v>
      </c>
      <c r="AF65">
        <f>COUNTIF(R:R,AE65)</f>
        <v>1</v>
      </c>
    </row>
    <row r="66" spans="1:32">
      <c r="A66">
        <v>31</v>
      </c>
      <c r="B66">
        <v>1</v>
      </c>
      <c r="C66" t="str">
        <f t="shared" ca="1" si="13"/>
        <v>Actor0104m</v>
      </c>
      <c r="D66" t="str">
        <f>IF(ISBLANK(F66),"",
IFERROR(VLOOKUP(F66,[2]ActorTable!$A:$H,MATCH("이름참고",[2]ActorTable!$1:$1,0),0),"캐릭터없음"))</f>
        <v>프리스</v>
      </c>
      <c r="E66" t="str">
        <f t="shared" si="16"/>
        <v/>
      </c>
      <c r="F66" t="s">
        <v>367</v>
      </c>
      <c r="G66">
        <v>3</v>
      </c>
      <c r="H66">
        <v>6</v>
      </c>
      <c r="I66">
        <v>0</v>
      </c>
      <c r="J66">
        <v>8</v>
      </c>
      <c r="K66">
        <v>7</v>
      </c>
      <c r="L66">
        <v>0</v>
      </c>
      <c r="M66">
        <v>0</v>
      </c>
      <c r="N66">
        <v>0</v>
      </c>
      <c r="O66">
        <v>0</v>
      </c>
      <c r="P66">
        <v>0</v>
      </c>
      <c r="Q66">
        <v>18</v>
      </c>
      <c r="R66">
        <v>276</v>
      </c>
      <c r="S66" t="str">
        <f>IFERROR(VLOOKUP(R66,[2]WingLookTable!$A:$B,2,0),"캐릭터없음")</f>
        <v>Wing_WhiteSineNoiseFullFast</v>
      </c>
      <c r="T66">
        <f t="shared" ca="1" si="14"/>
        <v>137</v>
      </c>
      <c r="U6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v>
      </c>
      <c r="V66" t="str">
        <f t="shared" si="15"/>
        <v>{"dy":31,"sl":1,"id":"Actor0125m","stats":{"tr":3,"trp":6,"str":0,"dex":8,"int":7,"vit":0,"train":0,"wgGr0":0,"wgGr1":0,"wgGr2":0,"wgGr3":18,"wgLk":276}}</v>
      </c>
      <c r="AD66">
        <v>65</v>
      </c>
      <c r="AE66">
        <v>318</v>
      </c>
      <c r="AF66">
        <f>COUNTIF(R:R,AE66)</f>
        <v>1</v>
      </c>
    </row>
    <row r="67" spans="1:32">
      <c r="A67">
        <v>31</v>
      </c>
      <c r="B67">
        <v>2</v>
      </c>
      <c r="C67" t="str">
        <f t="shared" ca="1" si="13"/>
        <v>Actor1039m</v>
      </c>
      <c r="D67" t="str">
        <f>IF(ISBLANK(F67),"",
IFERROR(VLOOKUP(F67,[2]ActorTable!$A:$H,MATCH("이름참고",[2]ActorTable!$1:$1,0),0),"캐릭터없음"))</f>
        <v>플랜도</v>
      </c>
      <c r="E67" t="str">
        <f t="shared" si="16"/>
        <v/>
      </c>
      <c r="F67" t="s">
        <v>430</v>
      </c>
      <c r="G67">
        <v>3</v>
      </c>
      <c r="H67">
        <v>6</v>
      </c>
      <c r="I67">
        <v>8</v>
      </c>
      <c r="J67">
        <v>0</v>
      </c>
      <c r="K67">
        <v>7</v>
      </c>
      <c r="L67">
        <v>0</v>
      </c>
      <c r="M67">
        <v>0</v>
      </c>
      <c r="N67">
        <v>0</v>
      </c>
      <c r="O67">
        <v>0</v>
      </c>
      <c r="P67">
        <v>0</v>
      </c>
      <c r="Q67">
        <v>18</v>
      </c>
      <c r="R67">
        <v>369</v>
      </c>
      <c r="S67" t="str">
        <f>IFERROR(VLOOKUP(R67,[2]WingLookTable!$A:$B,2,0),"캐릭터없음")</f>
        <v>Wing_SkyLightningSineOtherFast</v>
      </c>
      <c r="T67">
        <f t="shared" ca="1" si="14"/>
        <v>117</v>
      </c>
      <c r="U6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V67" t="str">
        <f t="shared" si="15"/>
        <v>{"dy":31,"sl":2,"id":"Actor1039m","stats":{"tr":3,"trp":6,"str":8,"dex":0,"int":7,"vit":0,"train":0,"wgGr0":0,"wgGr1":0,"wgGr2":0,"wgGr3":18,"wgLk":369}}</v>
      </c>
      <c r="AD67">
        <v>66</v>
      </c>
      <c r="AE67">
        <v>321</v>
      </c>
      <c r="AF67">
        <f>COUNTIF(R:R,AE67)</f>
        <v>1</v>
      </c>
    </row>
    <row r="68" spans="1:32">
      <c r="AD68">
        <v>67</v>
      </c>
      <c r="AE68">
        <v>324</v>
      </c>
      <c r="AF68">
        <f>COUNTIF(R:R,AE68)</f>
        <v>1</v>
      </c>
    </row>
    <row r="69" spans="1:32">
      <c r="AD69">
        <v>68</v>
      </c>
      <c r="AE69">
        <v>328</v>
      </c>
      <c r="AF69">
        <f>COUNTIF(R:R,AE69)</f>
        <v>1</v>
      </c>
    </row>
    <row r="70" spans="1:32">
      <c r="AD70">
        <v>69</v>
      </c>
      <c r="AE70">
        <v>332</v>
      </c>
      <c r="AF70">
        <f>COUNTIF(R:R,AE70)</f>
        <v>1</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0</v>
      </c>
    </row>
    <row r="77" spans="1:32">
      <c r="AD77">
        <v>76</v>
      </c>
      <c r="AE77">
        <v>360</v>
      </c>
      <c r="AF77">
        <f>COUNTIF(R:R,AE77)</f>
        <v>0</v>
      </c>
    </row>
    <row r="78" spans="1:32">
      <c r="AD78">
        <v>77</v>
      </c>
      <c r="AE78">
        <v>363</v>
      </c>
      <c r="AF78">
        <f>COUNTIF(R:R,AE78)</f>
        <v>0</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3">
    <sortCondition ref="Z2:Z33"/>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393</v>
      </c>
      <c r="B5">
        <v>175</v>
      </c>
      <c r="C5" t="s">
        <v>391</v>
      </c>
      <c r="D5" t="s">
        <v>392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2021-09-14T12:48:10Z</dcterms:modified>
</cp:coreProperties>
</file>