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A634B76-EDAF-47CE-8031-6EEBD27954F7}"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2" i="11" l="1"/>
  <c r="S42" i="11"/>
  <c r="D42" i="11"/>
  <c r="C42" i="11"/>
  <c r="T35" i="11"/>
  <c r="S35" i="11"/>
  <c r="D35" i="11"/>
  <c r="C35" i="11"/>
  <c r="T23" i="11"/>
  <c r="S23" i="11"/>
  <c r="D23" i="11"/>
  <c r="C23" i="11"/>
  <c r="T8" i="11"/>
  <c r="S8" i="11"/>
  <c r="D8" i="11"/>
  <c r="C8" i="11"/>
  <c r="T62" i="11"/>
  <c r="S62" i="11"/>
  <c r="D62" i="11"/>
  <c r="C62" i="11"/>
  <c r="T49" i="11"/>
  <c r="S49" i="11"/>
  <c r="D49" i="11"/>
  <c r="C49" i="11"/>
  <c r="AB36" i="11" l="1"/>
  <c r="T63" i="11"/>
  <c r="S63" i="11"/>
  <c r="D63" i="11"/>
  <c r="C63" i="11"/>
  <c r="B63" i="11"/>
  <c r="V63" i="11" s="1"/>
  <c r="D32" i="11"/>
  <c r="D55" i="11"/>
  <c r="S31" i="11"/>
  <c r="T31" i="11"/>
  <c r="S32" i="11"/>
  <c r="T32" i="11"/>
  <c r="C32" i="11"/>
  <c r="T54" i="11"/>
  <c r="S54" i="11"/>
  <c r="T16" i="11"/>
  <c r="S16" i="11"/>
  <c r="T15" i="11"/>
  <c r="S15" i="11"/>
  <c r="T70" i="11"/>
  <c r="S70" i="11"/>
  <c r="T24" i="11"/>
  <c r="S24" i="11"/>
  <c r="S25" i="11"/>
  <c r="T25" i="11"/>
  <c r="S26" i="11"/>
  <c r="T26" i="11"/>
  <c r="D26" i="11"/>
  <c r="C26" i="11"/>
  <c r="D16" i="11"/>
  <c r="C16" i="11"/>
  <c r="S68" i="11"/>
  <c r="T68" i="11"/>
  <c r="S69" i="11"/>
  <c r="T69" i="11"/>
  <c r="S71" i="11"/>
  <c r="T71" i="11"/>
  <c r="S72" i="11"/>
  <c r="T72" i="11"/>
  <c r="D72" i="11"/>
  <c r="C72" i="11"/>
  <c r="C69" i="11"/>
  <c r="T55" i="11"/>
  <c r="S55" i="11"/>
  <c r="C55" i="11"/>
  <c r="D69" i="11" l="1"/>
  <c r="D22" i="11" l="1"/>
  <c r="D57" i="11"/>
  <c r="D39" i="11"/>
  <c r="T48" i="11"/>
  <c r="S48" i="11"/>
  <c r="D48" i="11"/>
  <c r="C48" i="11"/>
  <c r="T39" i="11"/>
  <c r="S39" i="11"/>
  <c r="C39" i="11"/>
  <c r="T37" i="11"/>
  <c r="S37" i="11"/>
  <c r="D37" i="11"/>
  <c r="C37" i="11"/>
  <c r="T22" i="11"/>
  <c r="S22" i="11"/>
  <c r="C22" i="11"/>
  <c r="T7" i="11"/>
  <c r="S7" i="11"/>
  <c r="D7" i="11"/>
  <c r="C7" i="11"/>
  <c r="T59" i="11"/>
  <c r="S59" i="11"/>
  <c r="D59" i="11"/>
  <c r="C59" i="11"/>
  <c r="T57" i="11"/>
  <c r="S57" i="11"/>
  <c r="C57" i="11"/>
  <c r="T28" i="11" l="1"/>
  <c r="S28" i="11"/>
  <c r="C28" i="11"/>
  <c r="C25" i="11"/>
  <c r="T12" i="11"/>
  <c r="S12" i="11"/>
  <c r="C12" i="11"/>
  <c r="T67" i="11"/>
  <c r="S67" i="11"/>
  <c r="C67" i="11"/>
  <c r="T65" i="11"/>
  <c r="S65" i="11"/>
  <c r="C65" i="11"/>
  <c r="C47" i="11" l="1"/>
  <c r="S47" i="11"/>
  <c r="T47" i="11"/>
  <c r="C54" i="11"/>
  <c r="T53" i="11"/>
  <c r="S53" i="11"/>
  <c r="C53" i="11"/>
  <c r="C71" i="11" l="1"/>
  <c r="AB35" i="11"/>
  <c r="AB34" i="11"/>
  <c r="T38" i="11" l="1"/>
  <c r="S38" i="11"/>
  <c r="C38" i="11"/>
  <c r="T21" i="11"/>
  <c r="S21" i="11"/>
  <c r="C21" i="11"/>
  <c r="T6" i="11"/>
  <c r="S6" i="11"/>
  <c r="C6" i="11"/>
  <c r="T58" i="11"/>
  <c r="S58" i="11"/>
  <c r="S19" i="11" l="1"/>
  <c r="T19" i="11"/>
  <c r="S20" i="11"/>
  <c r="T20" i="11"/>
  <c r="S11" i="11"/>
  <c r="T11" i="11"/>
  <c r="S60" i="11"/>
  <c r="T60" i="11"/>
  <c r="S61" i="11"/>
  <c r="T61" i="11"/>
  <c r="C20" i="11"/>
  <c r="C11" i="11"/>
  <c r="C61" i="11"/>
  <c r="T52" i="11" l="1"/>
  <c r="S52" i="11"/>
  <c r="C52" i="11"/>
  <c r="T50" i="11"/>
  <c r="S50" i="11"/>
  <c r="C50" i="11"/>
  <c r="T51" i="11"/>
  <c r="S51" i="11"/>
  <c r="C51" i="11"/>
  <c r="T36" i="11"/>
  <c r="S36" i="11"/>
  <c r="C36" i="11"/>
  <c r="C19" i="11"/>
  <c r="C17" i="11"/>
  <c r="S17" i="11"/>
  <c r="T17" i="11"/>
  <c r="T18" i="11"/>
  <c r="S18" i="11"/>
  <c r="C18" i="11"/>
  <c r="T4" i="11"/>
  <c r="S4" i="11"/>
  <c r="C4" i="11"/>
  <c r="T5" i="11"/>
  <c r="S5" i="11"/>
  <c r="C5" i="11"/>
  <c r="C60" i="11"/>
  <c r="C64" i="11" l="1"/>
  <c r="S64" i="11"/>
  <c r="T64" i="11"/>
  <c r="C58" i="11"/>
  <c r="C43" i="11"/>
  <c r="S43" i="11"/>
  <c r="T43" i="11"/>
  <c r="C44" i="11"/>
  <c r="S44" i="11"/>
  <c r="T44" i="11"/>
  <c r="C24" i="11"/>
  <c r="C27" i="11"/>
  <c r="S27" i="11"/>
  <c r="T27" i="11"/>
  <c r="T13" i="11"/>
  <c r="S13" i="11"/>
  <c r="C13" i="11"/>
  <c r="B13" i="11"/>
  <c r="V13" i="11" l="1"/>
  <c r="AB33" i="11"/>
  <c r="C31" i="11"/>
  <c r="C70" i="11"/>
  <c r="B45" i="11" l="1"/>
  <c r="B43" i="11"/>
  <c r="B40" i="11"/>
  <c r="B41" i="11" s="1"/>
  <c r="B42" i="11" s="1"/>
  <c r="B33" i="11"/>
  <c r="B29" i="11"/>
  <c r="B14" i="11"/>
  <c r="B4" i="11"/>
  <c r="B2" i="11"/>
  <c r="C68" i="11"/>
  <c r="V42" i="11" l="1"/>
  <c r="E42" i="11"/>
  <c r="B15" i="11"/>
  <c r="V15" i="11" s="1"/>
  <c r="B54" i="11"/>
  <c r="V54" i="11" s="1"/>
  <c r="E13" i="11"/>
  <c r="B47" i="11"/>
  <c r="B48" i="11" s="1"/>
  <c r="B49" i="11" s="1"/>
  <c r="B46" i="11"/>
  <c r="B52" i="11"/>
  <c r="B19" i="11"/>
  <c r="V19" i="11" s="1"/>
  <c r="V4" i="11"/>
  <c r="B5" i="11"/>
  <c r="E4" i="11" s="1"/>
  <c r="B58" i="11"/>
  <c r="B44" i="11"/>
  <c r="E43" i="11" s="1"/>
  <c r="V43" i="11"/>
  <c r="B64" i="11"/>
  <c r="B50" i="11"/>
  <c r="B34" i="11"/>
  <c r="B35" i="11" s="1"/>
  <c r="B17" i="11"/>
  <c r="B70" i="11"/>
  <c r="V70" i="11" s="1"/>
  <c r="B56" i="11"/>
  <c r="B66" i="11"/>
  <c r="E41" i="11"/>
  <c r="E40" i="11"/>
  <c r="B68" i="11"/>
  <c r="B30" i="11"/>
  <c r="B3" i="11"/>
  <c r="V35" i="11" l="1"/>
  <c r="V49" i="11"/>
  <c r="E49" i="11"/>
  <c r="E45" i="11"/>
  <c r="B65" i="11"/>
  <c r="V65" i="11" s="1"/>
  <c r="E63" i="11"/>
  <c r="B16" i="11"/>
  <c r="V16" i="11" s="1"/>
  <c r="B55" i="11"/>
  <c r="E54" i="11" s="1"/>
  <c r="B69" i="11"/>
  <c r="V69" i="11" s="1"/>
  <c r="V68" i="11"/>
  <c r="V48" i="11"/>
  <c r="E48" i="11"/>
  <c r="E47" i="11"/>
  <c r="V58" i="11"/>
  <c r="B59" i="11"/>
  <c r="B57" i="11"/>
  <c r="B67" i="11"/>
  <c r="B60" i="11"/>
  <c r="V60" i="11" s="1"/>
  <c r="V47" i="11"/>
  <c r="B6" i="11"/>
  <c r="E5" i="11" s="1"/>
  <c r="B53" i="11"/>
  <c r="E52" i="11" s="1"/>
  <c r="B71" i="11"/>
  <c r="B21" i="11"/>
  <c r="B38" i="11"/>
  <c r="B20" i="11"/>
  <c r="V20" i="11" s="1"/>
  <c r="E46" i="11"/>
  <c r="V52" i="11"/>
  <c r="V50" i="11"/>
  <c r="B51" i="11"/>
  <c r="E50" i="11" s="1"/>
  <c r="B36" i="11"/>
  <c r="E34" i="11" s="1"/>
  <c r="V17" i="11"/>
  <c r="B18" i="11"/>
  <c r="E17" i="11" s="1"/>
  <c r="V5" i="11"/>
  <c r="V64" i="11"/>
  <c r="E44" i="11"/>
  <c r="V44" i="11"/>
  <c r="B27" i="11"/>
  <c r="E33" i="11"/>
  <c r="E2" i="11"/>
  <c r="E29" i="11"/>
  <c r="E14" i="11"/>
  <c r="E64" i="11" l="1"/>
  <c r="E65" i="11"/>
  <c r="E35" i="11"/>
  <c r="E68" i="11"/>
  <c r="E55" i="11"/>
  <c r="V55" i="11"/>
  <c r="E15" i="11"/>
  <c r="E16" i="11"/>
  <c r="E69" i="11"/>
  <c r="B72" i="11"/>
  <c r="V72" i="11" s="1"/>
  <c r="V71" i="11"/>
  <c r="B39" i="11"/>
  <c r="B37" i="11"/>
  <c r="E36" i="11" s="1"/>
  <c r="V21" i="11"/>
  <c r="B22" i="11"/>
  <c r="B7" i="11"/>
  <c r="B8" i="11" s="1"/>
  <c r="V59" i="11"/>
  <c r="E59" i="11"/>
  <c r="V57" i="11"/>
  <c r="E57" i="11"/>
  <c r="E56" i="11"/>
  <c r="E58" i="11"/>
  <c r="B28" i="11"/>
  <c r="E27" i="11" s="1"/>
  <c r="V67" i="11"/>
  <c r="E67" i="11"/>
  <c r="E66" i="11"/>
  <c r="B61" i="11"/>
  <c r="B62" i="11" s="1"/>
  <c r="B31" i="11"/>
  <c r="V31" i="11" s="1"/>
  <c r="V6" i="11"/>
  <c r="B9" i="11"/>
  <c r="B10" i="11" s="1"/>
  <c r="E9" i="11" s="1"/>
  <c r="V53" i="11"/>
  <c r="E53" i="11"/>
  <c r="V38" i="11"/>
  <c r="E19" i="11"/>
  <c r="B11" i="11"/>
  <c r="E20" i="11"/>
  <c r="E3" i="11"/>
  <c r="V51" i="11"/>
  <c r="E51" i="11"/>
  <c r="V36" i="11"/>
  <c r="V18" i="11"/>
  <c r="E18" i="11"/>
  <c r="B24" i="11"/>
  <c r="V24" i="11" s="1"/>
  <c r="V27" i="11"/>
  <c r="E70" i="11"/>
  <c r="E30" i="11" l="1"/>
  <c r="E21" i="11"/>
  <c r="B23" i="11"/>
  <c r="E22" i="11" s="1"/>
  <c r="V8" i="11"/>
  <c r="E8" i="11"/>
  <c r="V62" i="11"/>
  <c r="E62" i="11"/>
  <c r="B32" i="11"/>
  <c r="V32" i="11" s="1"/>
  <c r="E71" i="11"/>
  <c r="E72" i="11"/>
  <c r="V39" i="11"/>
  <c r="E39" i="11"/>
  <c r="E38" i="11"/>
  <c r="V37" i="11"/>
  <c r="E37" i="11"/>
  <c r="B25" i="11"/>
  <c r="V25" i="11" s="1"/>
  <c r="V22" i="11"/>
  <c r="V7" i="11"/>
  <c r="E7" i="11"/>
  <c r="V28" i="11"/>
  <c r="E28" i="11"/>
  <c r="V11" i="11"/>
  <c r="B12" i="11"/>
  <c r="E11" i="11" s="1"/>
  <c r="V61" i="11"/>
  <c r="E60" i="11"/>
  <c r="E61" i="11"/>
  <c r="E10" i="11"/>
  <c r="E6" i="11"/>
  <c r="AH333" i="9"/>
  <c r="V23" i="11" l="1"/>
  <c r="E23" i="11"/>
  <c r="E31" i="11"/>
  <c r="E32" i="11"/>
  <c r="B26" i="11"/>
  <c r="V26" i="11" s="1"/>
  <c r="E24" i="11"/>
  <c r="V12" i="11"/>
  <c r="E12" i="11"/>
  <c r="AB32" i="11"/>
  <c r="E26" i="11" l="1"/>
  <c r="E25" i="11"/>
  <c r="AB31" i="1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S66" i="11" l="1"/>
  <c r="S56" i="11"/>
  <c r="S46" i="11"/>
  <c r="S45" i="11"/>
  <c r="S41" i="11"/>
  <c r="S40" i="11"/>
  <c r="S34" i="11"/>
  <c r="S33" i="11"/>
  <c r="S30" i="11"/>
  <c r="S29" i="11"/>
  <c r="S14" i="11"/>
  <c r="S10" i="11"/>
  <c r="S9" i="11"/>
  <c r="S3" i="11"/>
  <c r="S2" i="11"/>
  <c r="V66" i="11" l="1"/>
  <c r="V56" i="11"/>
  <c r="V46" i="11"/>
  <c r="V45" i="11"/>
  <c r="V41" i="11"/>
  <c r="V40" i="11"/>
  <c r="V34" i="11"/>
  <c r="V33" i="11"/>
  <c r="V30" i="11"/>
  <c r="V29" i="11"/>
  <c r="V14" i="11"/>
  <c r="V10" i="11"/>
  <c r="V9" i="11"/>
  <c r="V3" i="11"/>
  <c r="V2" i="11"/>
  <c r="U2" i="11" s="1"/>
  <c r="U3" i="11" l="1"/>
  <c r="U4" i="11" l="1"/>
  <c r="U5" i="11" l="1"/>
  <c r="U6" i="11" l="1"/>
  <c r="U7" i="11" s="1"/>
  <c r="U8" i="11" s="1"/>
  <c r="C66" i="11"/>
  <c r="C56" i="11"/>
  <c r="C46" i="11"/>
  <c r="C45" i="11"/>
  <c r="C41" i="11"/>
  <c r="C40" i="11"/>
  <c r="C34" i="11"/>
  <c r="C33" i="11"/>
  <c r="C30" i="11"/>
  <c r="C29" i="11"/>
  <c r="C15" i="11"/>
  <c r="C14" i="11"/>
  <c r="C10" i="11"/>
  <c r="C9" i="11"/>
  <c r="C3" i="11"/>
  <c r="C2" i="11"/>
  <c r="T66" i="11"/>
  <c r="T56" i="11"/>
  <c r="T46" i="11"/>
  <c r="T45" i="11"/>
  <c r="T41" i="11"/>
  <c r="T40" i="11"/>
  <c r="T34" i="11"/>
  <c r="T33" i="11"/>
  <c r="T30" i="11"/>
  <c r="T29" i="11"/>
  <c r="T14" i="11"/>
  <c r="T10" i="11"/>
  <c r="T9" i="11"/>
  <c r="T3" i="11"/>
  <c r="T2" i="11"/>
  <c r="U9" i="11" l="1"/>
  <c r="U10" i="11" s="1"/>
  <c r="U11" i="11" s="1"/>
  <c r="AZ6" i="9"/>
  <c r="U12" i="11" l="1"/>
  <c r="U13" i="11" s="1"/>
  <c r="U14"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AW11" i="9" l="1"/>
  <c r="AW12" i="9"/>
  <c r="AW8" i="9"/>
  <c r="AW9" i="9"/>
  <c r="AW13" i="9"/>
  <c r="AW5" i="9"/>
  <c r="AW4" i="9"/>
  <c r="AW3" i="9"/>
  <c r="AW6" i="9"/>
  <c r="AW7" i="9"/>
  <c r="AW14" i="9"/>
  <c r="AW15" i="9"/>
  <c r="AW2" i="9"/>
  <c r="U15" i="11" l="1"/>
  <c r="J22" i="8"/>
  <c r="J21" i="8"/>
  <c r="J20" i="8"/>
  <c r="J19" i="8"/>
  <c r="J18" i="8"/>
  <c r="J17" i="8"/>
  <c r="J16" i="8"/>
  <c r="J15" i="8"/>
  <c r="J14" i="8"/>
  <c r="J13" i="8"/>
  <c r="J12" i="8"/>
  <c r="J11" i="8"/>
  <c r="J10" i="8"/>
  <c r="J9" i="8"/>
  <c r="J8" i="8"/>
  <c r="J7" i="8"/>
  <c r="J6" i="8"/>
  <c r="J5" i="8"/>
  <c r="J4" i="8"/>
  <c r="J3" i="8"/>
  <c r="J2" i="8"/>
  <c r="U16" i="11" l="1"/>
  <c r="U17" i="11" s="1"/>
  <c r="U18" i="11" s="1"/>
  <c r="U19" i="11" s="1"/>
  <c r="U20" i="11" s="1"/>
  <c r="AK15" i="9"/>
  <c r="AK26" i="9"/>
  <c r="AK35" i="9"/>
  <c r="AK37" i="9"/>
  <c r="AK44" i="9"/>
  <c r="AK47" i="9"/>
  <c r="AK55" i="9"/>
  <c r="AK64" i="9"/>
  <c r="AK76" i="9"/>
  <c r="AK80" i="9"/>
  <c r="AK81" i="9"/>
  <c r="AK87" i="9"/>
  <c r="AK94" i="9"/>
  <c r="AK95" i="9"/>
  <c r="AK96" i="9"/>
  <c r="AK106" i="9"/>
  <c r="AK114" i="9"/>
  <c r="AK116" i="9"/>
  <c r="AK134" i="9"/>
  <c r="AK136" i="9"/>
  <c r="AK145" i="9"/>
  <c r="AK154" i="9"/>
  <c r="AK156" i="9"/>
  <c r="AK165" i="9"/>
  <c r="AK175" i="9"/>
  <c r="AK185" i="9"/>
  <c r="AK194" i="9"/>
  <c r="AK216" i="9"/>
  <c r="AK224" i="9"/>
  <c r="AK234" i="9"/>
  <c r="AK286" i="9"/>
  <c r="AK295" i="9"/>
  <c r="AK311" i="9"/>
  <c r="U21" i="11" l="1"/>
  <c r="U22" i="11" s="1"/>
  <c r="AU12" i="9"/>
  <c r="AU11" i="9"/>
  <c r="AU10" i="9"/>
  <c r="U23" i="11" l="1"/>
  <c r="U24" i="11" s="1"/>
  <c r="U25" i="11" s="1"/>
  <c r="U26" i="11" s="1"/>
  <c r="AU20" i="9"/>
  <c r="AU21" i="9"/>
  <c r="AU19" i="9"/>
  <c r="U27" i="11" l="1"/>
  <c r="U28" i="11" s="1"/>
  <c r="U29" i="11" s="1"/>
  <c r="U30"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31" i="11" l="1"/>
  <c r="U32" i="11" s="1"/>
  <c r="U33" i="11" s="1"/>
  <c r="U34" i="11" s="1"/>
  <c r="CA43" i="9"/>
  <c r="U35" i="11" l="1"/>
  <c r="U36" i="11" s="1"/>
  <c r="U37" i="11" s="1"/>
  <c r="U38" i="11" s="1"/>
  <c r="U39" i="11" s="1"/>
  <c r="U40" i="11" s="1"/>
  <c r="U41" i="11" s="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U42" i="11" l="1"/>
  <c r="U43" i="11" s="1"/>
  <c r="U44" i="11" s="1"/>
  <c r="U45" i="11" s="1"/>
  <c r="U46" i="11" s="1"/>
  <c r="U47" i="11" s="1"/>
  <c r="U48" i="11" s="1"/>
  <c r="CA2" i="9"/>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U49" i="11" l="1"/>
  <c r="U50" i="11" s="1"/>
  <c r="U51" i="11" s="1"/>
  <c r="U52" i="11" s="1"/>
  <c r="U53" i="11" s="1"/>
  <c r="U54" i="11" s="1"/>
  <c r="U55" i="11" s="1"/>
  <c r="U56" i="11" s="1"/>
  <c r="U57" i="11" s="1"/>
  <c r="U58" i="11" s="1"/>
  <c r="U59" i="11" s="1"/>
  <c r="U60" i="11" s="1"/>
  <c r="U61" i="11" s="1"/>
  <c r="U62" i="11" s="1"/>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U63" i="11" l="1"/>
  <c r="U64" i="11" s="1"/>
  <c r="U65" i="11" s="1"/>
  <c r="U66" i="11" s="1"/>
  <c r="U67" i="11" s="1"/>
  <c r="U68" i="11" s="1"/>
  <c r="U69" i="11" s="1"/>
  <c r="BV67" i="9"/>
  <c r="U70" i="11" l="1"/>
  <c r="U71" i="11" s="1"/>
  <c r="U72" i="11" s="1"/>
  <c r="BV86" i="9"/>
  <c r="BV114" i="9"/>
  <c r="BV81" i="9"/>
  <c r="BV84" i="9"/>
  <c r="BV87" i="9"/>
  <c r="BV82" i="9"/>
  <c r="BV83" i="9"/>
  <c r="BV128" i="9"/>
  <c r="BV85" i="9"/>
  <c r="X2" i="11" l="1"/>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J23" i="8" l="1"/>
  <c r="J24" i="8"/>
  <c r="P66" i="9"/>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L25" i="8" l="1"/>
  <c r="J25" i="8"/>
  <c r="R66" i="9"/>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J26" i="8" l="1"/>
  <c r="N350" i="9"/>
  <c r="T350" i="9" s="1"/>
  <c r="S349" i="9"/>
  <c r="D3" i="8"/>
  <c r="E3" i="8" s="1"/>
  <c r="AC9" i="8"/>
  <c r="AC10" i="8" s="1"/>
  <c r="J27" i="8" l="1"/>
  <c r="L26" i="8"/>
  <c r="S350" i="9"/>
  <c r="D4" i="8"/>
  <c r="E4" i="8" s="1"/>
  <c r="J28" i="8" l="1"/>
  <c r="D5" i="8"/>
  <c r="E5" i="8" s="1"/>
  <c r="J29" i="8" l="1"/>
  <c r="D6" i="8"/>
  <c r="E6" i="8" s="1"/>
  <c r="J30" i="8" l="1"/>
  <c r="D7" i="8"/>
  <c r="E7" i="8" s="1"/>
  <c r="AJ331" i="9"/>
  <c r="AJ362" i="9"/>
  <c r="AJ360" i="9"/>
  <c r="J31" i="8" l="1"/>
  <c r="D8" i="8"/>
  <c r="E8" i="8" s="1"/>
  <c r="J32" i="8" l="1"/>
  <c r="R2" i="8"/>
  <c r="D9" i="8"/>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4" i="9" l="1"/>
  <c r="BT5" i="9" s="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100" i="9"/>
  <c r="AN100" i="9" l="1"/>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K290" i="9" l="1"/>
  <c r="AK291" i="9"/>
  <c r="AK220" i="9"/>
  <c r="AK221"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221" i="9" l="1"/>
  <c r="AN221" i="9" l="1"/>
  <c r="AK315" i="9" l="1"/>
  <c r="AK316" i="9"/>
  <c r="AK346" i="9"/>
  <c r="AK347" i="9"/>
  <c r="AK160" i="9"/>
  <c r="AK161" i="9"/>
  <c r="AK201" i="9"/>
  <c r="AK329" i="9"/>
  <c r="AK360" i="9"/>
  <c r="AK200" i="9"/>
  <c r="AK367" i="9"/>
  <c r="AK336" i="9"/>
  <c r="AK320" i="9"/>
  <c r="AK351" i="9"/>
  <c r="AA346" i="9" l="1"/>
  <c r="AA315" i="9"/>
  <c r="AK301" i="9" l="1"/>
  <c r="AK300" i="9"/>
  <c r="AK363" i="9"/>
  <c r="AK332" i="9"/>
  <c r="AK20" i="9"/>
  <c r="AK21" i="9"/>
  <c r="AK60" i="9"/>
  <c r="AK61" i="9"/>
  <c r="AK240" i="9"/>
  <c r="AK241" i="9"/>
  <c r="AK343" i="9"/>
  <c r="AK260" i="9"/>
  <c r="AK261" i="9"/>
  <c r="AK357" i="9"/>
  <c r="AK326" i="9"/>
  <c r="AK131" i="9"/>
  <c r="AK130" i="9"/>
  <c r="AK312" i="9"/>
  <c r="AK40" i="9"/>
  <c r="AK41" i="9"/>
  <c r="AA21" i="9" l="1"/>
  <c r="AA301" i="9"/>
  <c r="AA20" i="9"/>
  <c r="AA130" i="9"/>
  <c r="AA131" i="9"/>
  <c r="AN301" i="9" l="1"/>
  <c r="AN20" i="9"/>
  <c r="AN131" i="9"/>
  <c r="AN21" i="9"/>
  <c r="AN130" i="9"/>
  <c r="CB33" i="9" l="1"/>
  <c r="CB35" i="9"/>
  <c r="CB28" i="9"/>
  <c r="CB7" i="9"/>
  <c r="CB24" i="9"/>
  <c r="CB39" i="9" l="1"/>
  <c r="AK350" i="9"/>
  <c r="AK319" i="9"/>
  <c r="AK349" i="9"/>
  <c r="AK318" i="9"/>
  <c r="AK348" i="9"/>
  <c r="AK317" i="9"/>
  <c r="CB32" i="9"/>
  <c r="D71" i="11"/>
  <c r="AK345" i="9"/>
  <c r="AK313" i="9"/>
  <c r="AK314" i="9"/>
  <c r="CB23" i="9"/>
  <c r="AK344" i="9"/>
  <c r="AK230" i="9"/>
  <c r="AK71" i="9"/>
  <c r="AK70" i="9"/>
  <c r="AK361" i="9"/>
  <c r="AK362" i="9"/>
  <c r="AK330" i="9"/>
  <c r="AK331" i="9"/>
  <c r="CB4" i="9"/>
  <c r="D29" i="11"/>
  <c r="CB41" i="9"/>
  <c r="CB36" i="9"/>
  <c r="CB37" i="9"/>
  <c r="CB38" i="9"/>
  <c r="AK181" i="9"/>
  <c r="AK90" i="9"/>
  <c r="AK180" i="9"/>
  <c r="AK91" i="9"/>
  <c r="CB22" i="9"/>
  <c r="AK50" i="9"/>
  <c r="AK51" i="9"/>
  <c r="AK359" i="9"/>
  <c r="AK358" i="9"/>
  <c r="AK327" i="9"/>
  <c r="CB5" i="9"/>
  <c r="AK328" i="9"/>
  <c r="AK364" i="9"/>
  <c r="AK333" i="9"/>
  <c r="CB19" i="9"/>
  <c r="AK334" i="9"/>
  <c r="AK365" i="9"/>
  <c r="CB30" i="9"/>
  <c r="D65" i="11"/>
  <c r="CB8" i="9"/>
  <c r="CB44" i="9"/>
  <c r="AK325" i="9"/>
  <c r="AK324" i="9"/>
  <c r="CB2" i="9"/>
  <c r="CB42" i="9"/>
  <c r="D45" i="11"/>
  <c r="AK356" i="9"/>
  <c r="AK355" i="9"/>
  <c r="AK371" i="9"/>
  <c r="AK341" i="9"/>
  <c r="CB17" i="9"/>
  <c r="AK372" i="9"/>
  <c r="AK340" i="9"/>
  <c r="AK111" i="9"/>
  <c r="AK110" i="9"/>
  <c r="AK271" i="9"/>
  <c r="AK270" i="9"/>
  <c r="CB31" i="9"/>
  <c r="AK150" i="9"/>
  <c r="AK151" i="9"/>
  <c r="CB20" i="9"/>
  <c r="CB16" i="9"/>
  <c r="AK280" i="9"/>
  <c r="CB29" i="9"/>
  <c r="CB34" i="9"/>
  <c r="CB13" i="9"/>
  <c r="D5" i="11"/>
  <c r="CB6" i="9"/>
  <c r="AK31" i="9"/>
  <c r="AK30" i="9"/>
  <c r="CB12" i="9"/>
  <c r="AK10" i="9"/>
  <c r="AK11" i="9"/>
  <c r="CB9" i="9"/>
  <c r="AK281" i="9"/>
  <c r="CB14" i="9"/>
  <c r="CB26" i="9"/>
  <c r="AK321" i="9"/>
  <c r="AK322" i="9"/>
  <c r="AK353" i="9"/>
  <c r="AK352" i="9"/>
  <c r="CB40" i="9"/>
  <c r="AK121" i="9"/>
  <c r="AK120" i="9"/>
  <c r="CB11" i="9"/>
  <c r="CB43" i="9"/>
  <c r="CB27" i="9"/>
  <c r="AK231" i="9"/>
  <c r="AK140" i="9"/>
  <c r="CB10" i="9"/>
  <c r="D20" i="11"/>
  <c r="CB3" i="9"/>
  <c r="N270" i="9" s="1"/>
  <c r="CB45" i="9"/>
  <c r="AK338" i="9"/>
  <c r="AK337" i="9"/>
  <c r="AK368" i="9"/>
  <c r="CB18" i="9"/>
  <c r="AK369" i="9"/>
  <c r="AK141" i="9"/>
  <c r="CB25" i="9"/>
  <c r="AK250" i="9"/>
  <c r="AK251" i="9"/>
  <c r="CB15" i="9"/>
  <c r="AK211" i="9"/>
  <c r="AK210" i="9"/>
  <c r="CB21" i="9"/>
  <c r="D67" i="11" l="1"/>
  <c r="D28" i="11"/>
  <c r="D10" i="11"/>
  <c r="D54" i="11"/>
  <c r="D18" i="11"/>
  <c r="D44" i="11"/>
  <c r="D31" i="11"/>
  <c r="D68" i="11"/>
  <c r="D21" i="11"/>
  <c r="D58" i="11"/>
  <c r="D51" i="11"/>
  <c r="AD1" i="9" a="1"/>
  <c r="AD1" i="9" s="1"/>
  <c r="D52" i="11"/>
  <c r="D19" i="11"/>
  <c r="D25" i="11"/>
  <c r="D3" i="11"/>
  <c r="D34" i="11"/>
  <c r="D30" i="11"/>
  <c r="D11" i="11"/>
  <c r="D40" i="11"/>
  <c r="D33" i="11"/>
  <c r="D64" i="11"/>
  <c r="D15" i="11"/>
  <c r="D13" i="11"/>
  <c r="D60" i="11"/>
  <c r="D56" i="11"/>
  <c r="D36" i="11"/>
  <c r="D14" i="11"/>
  <c r="D2" i="11"/>
  <c r="D43" i="11"/>
  <c r="D24" i="11"/>
  <c r="D4" i="11"/>
  <c r="D12" i="11"/>
  <c r="D61" i="11"/>
  <c r="D53" i="11"/>
  <c r="D41" i="11"/>
  <c r="D38" i="11"/>
  <c r="D46" i="11"/>
  <c r="D47" i="11"/>
  <c r="D6" i="11"/>
  <c r="D50" i="11"/>
  <c r="D9" i="11"/>
  <c r="D66" i="11"/>
  <c r="D17" i="11"/>
  <c r="S270" i="9"/>
  <c r="T1" i="9" s="1" a="1"/>
  <c r="T1" i="9" s="1"/>
  <c r="T270" i="9"/>
  <c r="D27" i="11"/>
  <c r="D70" i="11"/>
  <c r="AA71" i="9"/>
  <c r="AA211" i="9"/>
  <c r="AA350" i="9"/>
  <c r="AA319" i="9"/>
  <c r="AA90" i="9"/>
  <c r="AA91" i="9"/>
  <c r="AA160" i="9"/>
  <c r="AA353" i="9"/>
  <c r="AA322" i="9"/>
  <c r="AA120" i="9"/>
  <c r="AA356" i="9"/>
  <c r="AA325" i="9"/>
  <c r="AA250" i="9"/>
  <c r="AA251" i="9"/>
  <c r="AA121" i="9"/>
  <c r="AA161" i="9"/>
  <c r="AA70" i="9"/>
  <c r="AA220" i="9"/>
  <c r="AA61" i="9"/>
  <c r="AA181" i="9"/>
  <c r="AA30" i="9"/>
  <c r="AA359" i="9"/>
  <c r="AA312" i="9"/>
  <c r="AA60" i="9"/>
  <c r="AA343" i="9"/>
  <c r="AA151" i="9"/>
  <c r="AA180" i="9"/>
  <c r="AA371" i="9"/>
  <c r="AA328" i="9"/>
  <c r="AA340" i="9"/>
  <c r="AA150" i="9"/>
  <c r="AA311" i="9"/>
  <c r="AA310" i="9"/>
  <c r="AA300" i="9"/>
  <c r="AA331" i="9"/>
  <c r="AA362" i="9"/>
  <c r="AA101" i="9"/>
  <c r="AA31" i="9"/>
  <c r="AA210" i="9"/>
  <c r="AA316" i="9"/>
  <c r="AA347" i="9"/>
  <c r="AA271" i="9"/>
  <c r="AA368" i="9"/>
  <c r="AA240" i="9"/>
  <c r="AA365" i="9"/>
  <c r="AA337" i="9"/>
  <c r="AA241" i="9"/>
  <c r="AA51" i="9"/>
  <c r="AA50" i="9"/>
  <c r="AA280" i="9"/>
  <c r="AA270" i="9"/>
  <c r="AA281" i="9"/>
  <c r="AA334" i="9"/>
  <c r="AA40" i="9"/>
  <c r="AA200" i="9"/>
  <c r="AA338" i="9"/>
  <c r="AA182" i="9"/>
  <c r="AA262" i="9"/>
  <c r="AA204" i="9"/>
  <c r="AA81" i="9"/>
  <c r="AA256" i="9"/>
  <c r="AA239" i="9"/>
  <c r="AA225" i="9"/>
  <c r="AA117" i="9"/>
  <c r="AA185" i="9"/>
  <c r="AA33" i="9"/>
  <c r="AA327" i="9"/>
  <c r="AA168" i="9"/>
  <c r="AA18" i="9"/>
  <c r="AA79" i="9"/>
  <c r="AA138" i="9"/>
  <c r="AA306" i="9"/>
  <c r="AA183" i="9"/>
  <c r="AA318" i="9"/>
  <c r="AA19" i="9"/>
  <c r="AA177" i="9"/>
  <c r="AA15" i="9"/>
  <c r="AA243" i="9"/>
  <c r="AA222" i="9"/>
  <c r="AA8" i="9"/>
  <c r="AA174" i="9"/>
  <c r="AA105" i="9"/>
  <c r="AA248" i="9"/>
  <c r="AA288" i="9"/>
  <c r="AA297" i="9"/>
  <c r="AA283" i="9"/>
  <c r="AA155" i="9"/>
  <c r="AA313" i="9"/>
  <c r="AA144" i="9"/>
  <c r="AA127" i="9"/>
  <c r="AA55" i="9"/>
  <c r="AA219" i="9"/>
  <c r="AA12" i="9"/>
  <c r="AA269" i="9"/>
  <c r="AA341" i="9"/>
  <c r="AA249" i="9"/>
  <c r="AA42" i="9"/>
  <c r="AA63" i="9"/>
  <c r="AA157" i="9"/>
  <c r="AA275" i="9"/>
  <c r="AA237" i="9"/>
  <c r="AA46" i="9"/>
  <c r="AA113" i="9"/>
  <c r="AA323" i="9"/>
  <c r="AA195" i="9"/>
  <c r="AA149" i="9"/>
  <c r="AA68" i="9"/>
  <c r="AA47" i="9"/>
  <c r="AA136" i="9"/>
  <c r="AA263" i="9"/>
  <c r="AA354" i="9"/>
  <c r="AA232" i="9"/>
  <c r="AA317" i="9"/>
  <c r="AA167" i="9"/>
  <c r="AA369" i="9"/>
  <c r="AA278" i="9"/>
  <c r="AA266" i="9"/>
  <c r="AA245" i="9"/>
  <c r="AA276" i="9"/>
  <c r="AA143" i="9"/>
  <c r="AA92" i="9"/>
  <c r="AA125" i="9"/>
  <c r="AA27" i="9"/>
  <c r="AA267" i="9"/>
  <c r="AA3" i="9"/>
  <c r="AA59" i="9"/>
  <c r="AA184" i="9"/>
  <c r="AA170" i="9"/>
  <c r="AA124" i="9"/>
  <c r="AA103" i="9"/>
  <c r="AA156" i="9"/>
  <c r="AA89" i="9"/>
  <c r="AA118" i="9"/>
  <c r="AA142" i="9"/>
  <c r="AA166" i="9"/>
  <c r="AA74" i="9"/>
  <c r="AA287" i="9"/>
  <c r="AA260" i="9"/>
  <c r="AA370" i="9"/>
  <c r="AA109" i="9"/>
  <c r="AA45" i="9"/>
  <c r="AA44" i="9"/>
  <c r="AA309" i="9"/>
  <c r="AA34" i="9"/>
  <c r="AA153" i="9"/>
  <c r="AA293" i="9"/>
  <c r="AA357" i="9"/>
  <c r="AA132" i="9"/>
  <c r="AA202" i="9"/>
  <c r="AA111" i="9"/>
  <c r="AA145" i="9"/>
  <c r="AA196" i="9"/>
  <c r="AA305" i="9"/>
  <c r="AA258" i="9"/>
  <c r="AA52" i="9"/>
  <c r="AA133" i="9"/>
  <c r="AA35" i="9"/>
  <c r="AA252" i="9"/>
  <c r="AA179" i="9"/>
  <c r="AA154" i="9"/>
  <c r="AA85" i="9"/>
  <c r="AA106" i="9"/>
  <c r="AA292" i="9"/>
  <c r="AA187" i="9"/>
  <c r="AA304" i="9"/>
  <c r="AA188" i="9"/>
  <c r="AA146" i="9"/>
  <c r="AA22" i="9"/>
  <c r="AA48" i="9"/>
  <c r="AA279" i="9"/>
  <c r="AA216" i="9"/>
  <c r="AA6" i="9"/>
  <c r="AA238" i="9"/>
  <c r="AA10" i="9"/>
  <c r="AA244" i="9"/>
  <c r="AA43" i="9"/>
  <c r="AA194" i="9"/>
  <c r="AA93" i="9"/>
  <c r="AA246" i="9"/>
  <c r="AA261" i="9"/>
  <c r="AA164" i="9"/>
  <c r="AA32" i="9"/>
  <c r="AA163" i="9"/>
  <c r="AA274" i="9"/>
  <c r="AA324" i="9"/>
  <c r="AA114" i="9"/>
  <c r="AA73" i="9"/>
  <c r="AA355" i="9"/>
  <c r="AA26" i="9"/>
  <c r="AA137" i="9"/>
  <c r="AA236" i="9"/>
  <c r="AA75" i="9"/>
  <c r="AA88" i="9"/>
  <c r="AA367" i="9"/>
  <c r="AA314" i="9"/>
  <c r="AA226" i="9"/>
  <c r="AA272" i="9"/>
  <c r="AA7" i="9"/>
  <c r="AA333" i="9"/>
  <c r="AA17" i="9"/>
  <c r="AA107" i="9"/>
  <c r="AA257" i="9"/>
  <c r="AA140" i="9"/>
  <c r="AA230" i="9"/>
  <c r="AA366" i="9"/>
  <c r="AA363" i="9"/>
  <c r="AA122" i="9"/>
  <c r="AA308" i="9"/>
  <c r="AA212" i="9"/>
  <c r="AA2" i="9"/>
  <c r="AA213" i="9"/>
  <c r="AA65" i="9"/>
  <c r="AA264" i="9"/>
  <c r="AA102" i="9"/>
  <c r="AA135" i="9"/>
  <c r="AA285" i="9"/>
  <c r="AA11" i="9"/>
  <c r="AA13" i="9"/>
  <c r="AA208" i="9"/>
  <c r="AA104" i="9"/>
  <c r="AA84" i="9"/>
  <c r="AA54" i="9"/>
  <c r="AA209" i="9"/>
  <c r="AA147" i="9"/>
  <c r="AA94" i="9"/>
  <c r="AA56" i="9"/>
  <c r="AA77" i="9"/>
  <c r="AA217" i="9"/>
  <c r="AA173" i="9"/>
  <c r="AA158" i="9"/>
  <c r="AA214" i="9"/>
  <c r="AA78" i="9"/>
  <c r="AA58" i="9"/>
  <c r="AA82" i="9"/>
  <c r="AA86" i="9"/>
  <c r="AA207" i="9"/>
  <c r="AA296" i="9"/>
  <c r="AA23" i="9"/>
  <c r="AA72" i="9"/>
  <c r="AA307" i="9"/>
  <c r="AA203" i="9"/>
  <c r="AA364" i="9"/>
  <c r="AA139" i="9"/>
  <c r="AA95" i="9"/>
  <c r="AA5" i="9"/>
  <c r="AA265" i="9"/>
  <c r="AA96" i="9"/>
  <c r="AA372" i="9"/>
  <c r="AA254" i="9"/>
  <c r="AA112" i="9"/>
  <c r="AA294" i="9"/>
  <c r="AA290" i="9"/>
  <c r="AA171" i="9"/>
  <c r="AA123" i="9"/>
  <c r="AA16" i="9"/>
  <c r="AA98" i="9"/>
  <c r="AA218" i="9"/>
  <c r="AA286" i="9"/>
  <c r="AA284" i="9"/>
  <c r="AA320" i="9"/>
  <c r="AA344" i="9"/>
  <c r="AA119" i="9"/>
  <c r="AA141" i="9"/>
  <c r="AA231" i="9"/>
  <c r="AA335" i="9"/>
  <c r="AA332" i="9"/>
  <c r="AA268" i="9"/>
  <c r="AA37" i="9"/>
  <c r="AA282" i="9"/>
  <c r="AA57" i="9"/>
  <c r="AA53" i="9"/>
  <c r="AA110" i="9"/>
  <c r="AA14" i="9"/>
  <c r="AA67" i="9"/>
  <c r="AA224" i="9"/>
  <c r="AA223" i="9"/>
  <c r="AA277" i="9"/>
  <c r="AA64" i="9"/>
  <c r="AA38" i="9"/>
  <c r="AA273" i="9"/>
  <c r="AA193" i="9"/>
  <c r="AA175" i="9"/>
  <c r="AA303" i="9"/>
  <c r="AA80" i="9"/>
  <c r="AA215" i="9"/>
  <c r="AA108" i="9"/>
  <c r="AA165" i="9"/>
  <c r="AA330" i="9"/>
  <c r="AA159" i="9"/>
  <c r="AA295" i="9"/>
  <c r="AA178" i="9"/>
  <c r="AA247" i="9"/>
  <c r="AA360" i="9"/>
  <c r="AA128" i="9"/>
  <c r="AA49" i="9"/>
  <c r="AA39" i="9"/>
  <c r="AA24" i="9"/>
  <c r="AA298" i="9"/>
  <c r="AA326" i="9"/>
  <c r="AA126" i="9"/>
  <c r="AA235" i="9"/>
  <c r="AA321" i="9"/>
  <c r="AA227" i="9"/>
  <c r="AA361" i="9"/>
  <c r="AA189" i="9"/>
  <c r="AA62" i="9"/>
  <c r="AA197" i="9"/>
  <c r="AA152" i="9"/>
  <c r="AA148" i="9"/>
  <c r="AA4" i="9"/>
  <c r="AA299" i="9"/>
  <c r="AA342" i="9"/>
  <c r="AA358" i="9"/>
  <c r="AA116" i="9"/>
  <c r="AA41" i="9"/>
  <c r="AA201" i="9"/>
  <c r="AA339" i="9"/>
  <c r="AA352" i="9"/>
  <c r="AA345" i="9"/>
  <c r="AA69" i="9"/>
  <c r="AA373" i="9"/>
  <c r="AA259" i="9"/>
  <c r="AA336" i="9"/>
  <c r="AA192" i="9"/>
  <c r="AA233" i="9"/>
  <c r="AA129" i="9"/>
  <c r="AA25" i="9"/>
  <c r="AA349" i="9"/>
  <c r="AA302" i="9"/>
  <c r="AA76" i="9"/>
  <c r="AA99" i="9"/>
  <c r="AA289" i="9"/>
  <c r="AA172" i="9"/>
  <c r="AA228" i="9"/>
  <c r="AA28" i="9"/>
  <c r="AA87" i="9"/>
  <c r="AA115" i="9"/>
  <c r="AA242" i="9"/>
  <c r="AA9" i="9"/>
  <c r="AA29" i="9"/>
  <c r="AA186" i="9"/>
  <c r="AA255" i="9"/>
  <c r="AA199" i="9"/>
  <c r="AA134" i="9"/>
  <c r="AA348" i="9"/>
  <c r="AA83" i="9"/>
  <c r="AA66" i="9"/>
  <c r="AA169" i="9"/>
  <c r="AA162" i="9"/>
  <c r="AA234" i="9"/>
  <c r="AA206" i="9"/>
  <c r="AA253" i="9"/>
  <c r="AA329" i="9"/>
  <c r="AA229" i="9"/>
  <c r="AA198" i="9"/>
  <c r="AA36" i="9"/>
  <c r="AA176" i="9"/>
  <c r="AA205" i="9"/>
  <c r="AA351" i="9"/>
  <c r="AA97" i="9"/>
  <c r="AA291" i="9"/>
  <c r="AN101" i="9" l="1"/>
  <c r="AN261" i="9"/>
  <c r="AN366" i="9"/>
  <c r="AN335" i="9"/>
  <c r="AN363" i="9"/>
  <c r="AN332" i="9"/>
  <c r="AN300" i="9"/>
  <c r="AN260" i="9"/>
  <c r="AN170" i="9"/>
  <c r="AN171" i="9"/>
  <c r="AN290" i="9"/>
  <c r="AN220" i="9"/>
  <c r="AN342" i="9"/>
  <c r="AN373" i="9"/>
  <c r="AN315" i="9"/>
  <c r="AN346" i="9"/>
  <c r="AN61" i="9"/>
  <c r="AN240" i="9"/>
  <c r="AN241" i="9"/>
  <c r="AN326" i="9"/>
  <c r="AN357" i="9"/>
  <c r="AN354" i="9"/>
  <c r="AN323" i="9"/>
  <c r="AN60" i="9"/>
  <c r="AN291" i="9"/>
  <c r="AN201" i="9"/>
  <c r="AN200" i="9"/>
  <c r="AN161" i="9"/>
  <c r="AN160" i="9"/>
  <c r="AN80" i="9"/>
  <c r="AN81" i="9"/>
  <c r="AN41" i="9"/>
  <c r="AN40" i="9"/>
  <c r="AN311" i="9"/>
  <c r="AN310" i="9"/>
  <c r="AN329" i="9"/>
  <c r="AN360" i="9"/>
  <c r="AN320" i="9"/>
  <c r="AN351" i="9"/>
  <c r="AN347" i="9"/>
  <c r="AN316" i="9"/>
  <c r="AN343" i="9"/>
  <c r="AN312" i="9"/>
  <c r="AN370" i="9"/>
  <c r="AN339" i="9"/>
  <c r="AN336" i="9"/>
  <c r="AN367" i="9"/>
  <c r="AN15" i="9"/>
  <c r="AN64" i="9"/>
  <c r="AN55" i="9"/>
  <c r="AN150" i="9"/>
  <c r="AN5" i="9"/>
  <c r="AN193" i="9"/>
  <c r="AN121" i="9"/>
  <c r="AN9" i="9"/>
  <c r="AN317" i="9"/>
  <c r="AN135" i="9"/>
  <c r="AN325" i="9"/>
  <c r="AN258" i="9"/>
  <c r="AN56" i="9"/>
  <c r="AN123" i="9"/>
  <c r="AN338" i="9"/>
  <c r="AN271" i="9"/>
  <c r="AN91" i="9"/>
  <c r="AN266" i="9"/>
  <c r="AN251" i="9"/>
  <c r="AN155" i="9"/>
  <c r="AN344" i="9"/>
  <c r="AN269" i="9"/>
  <c r="AN4" i="9"/>
  <c r="AN129" i="9"/>
  <c r="AN227" i="9"/>
  <c r="AN236" i="9"/>
  <c r="AN105" i="9"/>
  <c r="AN217" i="9"/>
  <c r="AN99" i="9"/>
  <c r="AN345" i="9"/>
  <c r="AN36" i="9"/>
  <c r="AN47" i="9"/>
  <c r="AN206" i="9"/>
  <c r="AN349" i="9"/>
  <c r="AN368" i="9"/>
  <c r="AN322" i="9"/>
  <c r="AN153" i="9"/>
  <c r="AN210" i="9"/>
  <c r="AN10" i="9"/>
  <c r="AN253" i="9"/>
  <c r="AN126" i="9"/>
  <c r="AN262" i="9"/>
  <c r="AN42" i="9"/>
  <c r="AN257" i="9"/>
  <c r="AN39" i="9"/>
  <c r="AN172" i="9"/>
  <c r="AN255" i="9"/>
  <c r="AN157" i="9"/>
  <c r="AN303" i="9"/>
  <c r="AN45" i="9"/>
  <c r="AN72" i="9"/>
  <c r="AN27" i="9"/>
  <c r="AN196" i="9"/>
  <c r="AN2" i="9"/>
  <c r="AM2" i="9" s="1"/>
  <c r="AN86" i="9"/>
  <c r="AN341" i="9"/>
  <c r="AN90" i="9"/>
  <c r="AN359" i="9"/>
  <c r="AN128" i="9"/>
  <c r="AN109" i="9"/>
  <c r="AN328" i="9"/>
  <c r="AN289" i="9"/>
  <c r="AN208" i="9"/>
  <c r="AN12" i="9"/>
  <c r="AN223" i="9"/>
  <c r="AN205" i="9"/>
  <c r="AN167" i="9"/>
  <c r="AN279" i="9"/>
  <c r="AN26" i="9"/>
  <c r="AN33" i="9"/>
  <c r="AN245" i="9"/>
  <c r="AN136" i="9"/>
  <c r="AN78" i="9"/>
  <c r="AN369" i="9"/>
  <c r="AN306" i="9"/>
  <c r="AN52" i="9"/>
  <c r="AN164" i="9"/>
  <c r="AN263" i="9"/>
  <c r="AN308" i="9"/>
  <c r="AN238" i="9"/>
  <c r="AN53" i="9"/>
  <c r="AN318" i="9"/>
  <c r="AN259" i="9"/>
  <c r="AN246" i="9"/>
  <c r="AN314" i="9"/>
  <c r="AN151" i="9"/>
  <c r="AN166" i="9"/>
  <c r="AN106" i="9"/>
  <c r="AN233" i="9"/>
  <c r="AN202" i="9"/>
  <c r="AN156" i="9"/>
  <c r="AN358" i="9"/>
  <c r="AN254" i="9"/>
  <c r="AN340" i="9"/>
  <c r="AN139" i="9"/>
  <c r="AN48" i="9"/>
  <c r="AN158" i="9"/>
  <c r="AN296" i="9"/>
  <c r="AN162" i="9"/>
  <c r="AN243" i="9"/>
  <c r="AN22" i="9"/>
  <c r="AN24" i="9"/>
  <c r="AN169" i="9"/>
  <c r="AN272" i="9"/>
  <c r="AN152" i="9"/>
  <c r="AN89" i="9"/>
  <c r="AN88" i="9"/>
  <c r="AN58" i="9"/>
  <c r="AN361" i="9"/>
  <c r="AN209" i="9"/>
  <c r="AN274" i="9"/>
  <c r="AN112" i="9"/>
  <c r="AN365" i="9"/>
  <c r="AN192" i="9"/>
  <c r="AN304" i="9"/>
  <c r="AN140" i="9"/>
  <c r="AN163" i="9"/>
  <c r="AN127" i="9"/>
  <c r="AN46" i="9"/>
  <c r="AN280" i="9"/>
  <c r="AN298" i="9"/>
  <c r="AN319" i="9"/>
  <c r="AN108" i="9"/>
  <c r="AN85" i="9"/>
  <c r="AN113" i="9"/>
  <c r="AN125" i="9"/>
  <c r="AN50" i="9"/>
  <c r="AN84" i="9"/>
  <c r="AN63" i="9"/>
  <c r="AN282" i="9"/>
  <c r="AN334" i="9"/>
  <c r="AN239" i="9"/>
  <c r="AN31" i="9"/>
  <c r="AN270" i="9"/>
  <c r="AN11" i="9"/>
  <c r="AN120" i="9"/>
  <c r="AN281" i="9"/>
  <c r="AN275" i="9"/>
  <c r="AN207" i="9"/>
  <c r="AN180" i="9"/>
  <c r="AN212" i="9"/>
  <c r="AN350" i="9"/>
  <c r="AN348" i="9"/>
  <c r="AN7" i="9"/>
  <c r="AN30" i="9"/>
  <c r="AN283" i="9"/>
  <c r="AN187" i="9"/>
  <c r="AN295" i="9"/>
  <c r="AN264" i="9"/>
  <c r="AN182" i="9"/>
  <c r="AN69" i="9"/>
  <c r="AN75" i="9"/>
  <c r="AN330" i="9"/>
  <c r="AN6" i="9"/>
  <c r="AN51" i="9"/>
  <c r="AN59" i="9"/>
  <c r="AN149" i="9"/>
  <c r="AN331" i="9"/>
  <c r="AN181" i="9"/>
  <c r="AN297" i="9"/>
  <c r="AN114" i="9"/>
  <c r="AN353" i="9"/>
  <c r="AN138" i="9"/>
  <c r="AN93" i="9"/>
  <c r="AN23" i="9"/>
  <c r="AN18" i="9"/>
  <c r="AN137" i="9"/>
  <c r="AN371" i="9"/>
  <c r="AN16" i="9"/>
  <c r="AN324" i="9"/>
  <c r="AN13" i="9"/>
  <c r="AN211" i="9"/>
  <c r="AN57" i="9"/>
  <c r="AN285" i="9"/>
  <c r="AN256" i="9"/>
  <c r="AN68" i="9"/>
  <c r="AN32" i="9"/>
  <c r="AN294" i="9"/>
  <c r="AN189" i="9"/>
  <c r="AN133" i="9"/>
  <c r="AN278" i="9"/>
  <c r="AN214" i="9"/>
  <c r="AN14" i="9"/>
  <c r="AN116" i="9"/>
  <c r="AN176" i="9"/>
  <c r="AN38" i="9"/>
  <c r="AN102" i="9"/>
  <c r="AN115" i="9"/>
  <c r="AN76" i="9"/>
  <c r="AN174" i="9"/>
  <c r="AN146" i="9"/>
  <c r="AN19" i="9"/>
  <c r="AN195" i="9"/>
  <c r="AN286" i="9"/>
  <c r="AN67" i="9"/>
  <c r="AN62" i="9"/>
  <c r="AN73" i="9"/>
  <c r="AN144" i="9"/>
  <c r="AN173" i="9"/>
  <c r="AN141" i="9"/>
  <c r="AN49" i="9"/>
  <c r="AN247" i="9"/>
  <c r="AN229" i="9"/>
  <c r="AN302" i="9"/>
  <c r="AN267" i="9"/>
  <c r="AN34" i="9"/>
  <c r="AN198" i="9"/>
  <c r="AN225" i="9"/>
  <c r="AN362" i="9"/>
  <c r="AN44" i="9"/>
  <c r="AN284" i="9"/>
  <c r="AN97" i="9"/>
  <c r="AN364" i="9"/>
  <c r="AN65" i="9"/>
  <c r="AN132" i="9"/>
  <c r="AN231" i="9"/>
  <c r="AN118" i="9"/>
  <c r="AN147" i="9"/>
  <c r="AN337" i="9"/>
  <c r="AN3" i="9"/>
  <c r="AN235" i="9"/>
  <c r="AN35" i="9"/>
  <c r="AN228" i="9"/>
  <c r="AN242" i="9"/>
  <c r="AN28" i="9"/>
  <c r="AN309" i="9"/>
  <c r="AN71" i="9"/>
  <c r="AN17" i="9"/>
  <c r="AN168" i="9"/>
  <c r="AN25" i="9"/>
  <c r="AN96" i="9"/>
  <c r="AN252" i="9"/>
  <c r="AN299" i="9"/>
  <c r="AN107" i="9"/>
  <c r="AN95" i="9"/>
  <c r="AN218" i="9"/>
  <c r="AN29" i="9"/>
  <c r="AN321" i="9"/>
  <c r="AN224" i="9"/>
  <c r="AN327" i="9"/>
  <c r="AN98" i="9"/>
  <c r="AN124" i="9"/>
  <c r="AN83" i="9"/>
  <c r="AN226" i="9"/>
  <c r="AN117" i="9"/>
  <c r="AN66" i="9"/>
  <c r="AN165" i="9"/>
  <c r="AN215" i="9"/>
  <c r="AN194" i="9"/>
  <c r="AN154" i="9"/>
  <c r="AN103" i="9"/>
  <c r="AN232" i="9"/>
  <c r="AN104" i="9"/>
  <c r="AN186" i="9"/>
  <c r="AN372" i="9"/>
  <c r="AN249" i="9"/>
  <c r="AN216" i="9"/>
  <c r="AN307" i="9"/>
  <c r="AN250" i="9"/>
  <c r="AN145" i="9"/>
  <c r="AN287" i="9"/>
  <c r="AN183" i="9"/>
  <c r="AN43" i="9"/>
  <c r="AN203" i="9"/>
  <c r="AN197" i="9"/>
  <c r="AN268" i="9"/>
  <c r="AN352" i="9"/>
  <c r="AN111" i="9"/>
  <c r="AN234" i="9"/>
  <c r="AN92" i="9"/>
  <c r="AN8" i="9"/>
  <c r="AN219" i="9"/>
  <c r="AN204" i="9"/>
  <c r="AN244" i="9"/>
  <c r="AN277" i="9"/>
  <c r="AN230" i="9"/>
  <c r="AN248" i="9"/>
  <c r="AN273" i="9"/>
  <c r="AN79" i="9"/>
  <c r="AN122" i="9"/>
  <c r="AN292" i="9"/>
  <c r="AN222" i="9"/>
  <c r="AN37" i="9"/>
  <c r="AN110" i="9"/>
  <c r="AN288" i="9"/>
  <c r="AN74" i="9"/>
  <c r="AN199" i="9"/>
  <c r="AN178" i="9"/>
  <c r="AN333" i="9"/>
  <c r="AN276" i="9"/>
  <c r="AN159" i="9"/>
  <c r="AN293" i="9"/>
  <c r="AN265" i="9"/>
  <c r="AN305" i="9"/>
  <c r="AN148" i="9"/>
  <c r="AN87" i="9"/>
  <c r="AN356" i="9"/>
  <c r="AN119" i="9"/>
  <c r="AN143" i="9"/>
  <c r="AN77" i="9"/>
  <c r="AN185" i="9"/>
  <c r="AN213" i="9"/>
  <c r="AN142" i="9"/>
  <c r="AN94" i="9"/>
  <c r="AN70" i="9"/>
  <c r="AN237" i="9"/>
  <c r="AN313" i="9"/>
  <c r="AN134" i="9"/>
  <c r="AN175" i="9"/>
  <c r="AN184" i="9"/>
  <c r="AN355" i="9"/>
  <c r="AN179" i="9"/>
  <c r="AN177" i="9"/>
  <c r="AN82" i="9"/>
  <c r="AN54" i="9"/>
  <c r="AN188" i="9"/>
  <c r="AM3" i="9" l="1"/>
  <c r="AM4" i="9" s="1"/>
  <c r="AM5" i="9" s="1"/>
  <c r="AM6" i="9" s="1"/>
  <c r="AM7" i="9" s="1"/>
  <c r="AM8" i="9" s="1"/>
  <c r="AM9" i="9" s="1"/>
  <c r="AM10" i="9" s="1"/>
  <c r="AM11" i="9" s="1"/>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<sst xmlns="http://schemas.openxmlformats.org/spreadsheetml/2006/main" count="1954" uniqueCount="510">
  <si>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</si>
  <si>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</si>
  <si>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</si>
  <si>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</si>
  <si>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</si>
  <si>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</si>
  <si>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</si>
  <si>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</si>
  <si>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</si>
  <si>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</si>
  <si>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</si>
  <si>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</si>
  <si>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</si>
  <si>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</si>
  <si>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</si>
  <si>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</si>
  <si>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</si>
  <si>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</si>
  <si>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</si>
  <si>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</si>
  <si>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</si>
  <si>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</si>
  <si>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</si>
  <si>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</si>
  <si>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</si>
  <si>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</si>
  <si>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</si>
  <si>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</si>
  <si>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</si>
  <si>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</si>
  <si>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</si>
  <si>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</si>
  <si>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</si>
  <si>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</si>
  <si>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</si>
  <si>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</si>
  <si>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</si>
  <si>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</si>
  <si>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</si>
  <si>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</si>
  <si>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</si>
  <si>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</si>
  <si>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</si>
  <si>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</si>
  <si>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</si>
  <si>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</si>
  <si>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</si>
  <si>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</si>
  <si>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</si>
  <si>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</si>
  <si>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</si>
  <si>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</si>
  <si>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</si>
  <si>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</si>
  <si>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</si>
  <si>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</si>
  <si>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</si>
  <si>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</si>
  <si>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</si>
  <si>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</si>
  <si>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</si>
  <si>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</si>
  <si>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</si>
  <si>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</si>
  <si>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</si>
  <si>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</si>
  <si>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</si>
  <si>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</si>
  <si>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</si>
  <si>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</si>
  <si>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</si>
  <si>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</si>
  <si>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</si>
  <si>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</si>
  <si>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</si>
  <si>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</si>
  <si>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</si>
  <si>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</si>
  <si>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</si>
  <si>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</si>
  <si>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</si>
  <si>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</si>
  <si>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</si>
  <si>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</si>
  <si>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</si>
  <si>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</si>
  <si>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</si>
  <si>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</si>
  <si>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</si>
  <si>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</si>
  <si>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</si>
  <si>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</si>
  <si>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</si>
  <si>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</si>
  <si>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</si>
  <si>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</si>
  <si>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</si>
  <si>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</si>
  <si>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</si>
  <si>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</si>
  <si>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</si>
  <si>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</si>
  <si>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</si>
  <si>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</si>
  <si>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</si>
  <si>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</si>
  <si>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</si>
  <si>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</si>
  <si>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</si>
  <si>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</si>
  <si>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</si>
  <si>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</si>
  <si>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</si>
  <si>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</si>
  <si>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</si>
  <si>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</si>
  <si>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</si>
  <si>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</si>
  <si>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</si>
  <si>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</si>
  <si>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</si>
  <si>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</si>
  <si>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</si>
  <si>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</si>
  <si>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</si>
  <si>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</si>
  <si>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</si>
  <si>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</si>
  <si>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</si>
  <si>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</si>
  <si>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</si>
  <si>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</si>
  <si>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</si>
  <si>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</si>
  <si>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</si>
  <si>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</si>
  <si>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</si>
  <si>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</si>
  <si>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</si>
  <si>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</si>
  <si>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</si>
  <si>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</si>
  <si>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</si>
  <si>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</si>
  <si>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</si>
  <si>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</si>
  <si>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</si>
  <si>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</si>
  <si>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</si>
  <si>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</si>
  <si>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</si>
  <si>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</si>
  <si>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</si>
  <si>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</si>
  <si>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</si>
  <si>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</si>
  <si>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</si>
  <si>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</si>
  <si>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</si>
  <si>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</si>
  <si>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</si>
  <si>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</si>
  <si>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</si>
  <si>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</si>
  <si>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</si>
  <si>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</si>
  <si>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</si>
  <si>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</si>
  <si>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</si>
  <si>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</si>
  <si>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</si>
  <si>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</si>
  <si>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</si>
  <si>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</si>
  <si>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</si>
  <si>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</si>
  <si>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</si>
  <si>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</si>
  <si>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</si>
  <si>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</si>
  <si>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</si>
  <si>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</si>
  <si>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</si>
  <si>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</si>
  <si>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</si>
  <si>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</si>
  <si>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</si>
  <si>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</si>
  <si>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</si>
  <si>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</si>
  <si>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</si>
  <si>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</si>
  <si>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</si>
  <si>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</si>
  <si>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</si>
  <si>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</si>
  <si>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</si>
  <si>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</si>
  <si>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</si>
  <si>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</si>
  <si>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</si>
  <si>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</si>
  <si>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</si>
  <si>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</si>
  <si>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</si>
  <si>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</si>
  <si>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</si>
  <si>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</si>
  <si>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</si>
  <si>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</si>
  <si>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</si>
  <si>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</si>
  <si>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</si>
  <si>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</si>
  <si>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</si>
  <si>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</si>
  <si>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</si>
  <si>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</si>
  <si>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</si>
  <si>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</si>
  <si>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</si>
  <si>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</si>
  <si>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</si>
  <si>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</si>
  <si>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</si>
  <si>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</si>
  <si>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</si>
  <si>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</si>
  <si>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</si>
  <si>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</si>
  <si>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</si>
  <si>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</si>
  <si>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</si>
  <si>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</si>
  <si>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</si>
  <si>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</si>
  <si>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</si>
  <si>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</si>
  <si>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</si>
  <si>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</si>
  <si>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</si>
  <si>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</si>
  <si>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</si>
  <si>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</si>
  <si>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</si>
  <si>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</si>
  <si>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</si>
  <si>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</si>
  <si>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</si>
  <si>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</si>
  <si>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</si>
  <si>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</si>
  <si>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</si>
  <si>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</si>
  <si>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</si>
  <si>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</si>
  <si>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</si>
  <si>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</si>
  <si>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</si>
  <si>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</si>
  <si>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</si>
  <si>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</si>
  <si>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</si>
  <si>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</si>
  <si>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</si>
  <si>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</si>
  <si>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</si>
  <si>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</si>
  <si>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</si>
  <si>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</si>
  <si>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</si>
  <si>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</si>
  <si>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</si>
  <si>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</si>
  <si>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</si>
  <si>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</si>
  <si>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</si>
  <si>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</si>
  <si>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</si>
  <si>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</si>
  <si>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</si>
  <si>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</si>
  <si>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</si>
  <si>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</si>
  <si>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</si>
  <si>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</si>
  <si>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</si>
  <si>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</si>
  <si>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</si>
  <si>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</si>
  <si>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</si>
  <si>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</si>
  <si>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</si>
  <si>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</si>
  <si>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</si>
  <si>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</si>
  <si>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</si>
  <si>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</si>
  <si>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</si>
  <si>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</si>
  <si>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</si>
  <si>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</si>
  <si>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</si>
  <si>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</si>
  <si>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</si>
  <si>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</si>
  <si>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</si>
  <si>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</si>
  <si>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</si>
  <si>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</si>
  <si>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</si>
  <si>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</si>
  <si>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</si>
  <si>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</si>
  <si>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</si>
  <si>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</si>
  <si>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</si>
  <si>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</si>
  <si>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</si>
  <si>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</si>
  <si>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</si>
  <si>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</si>
  <si>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</si>
  <si>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</si>
  <si>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</si>
  <si>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</si>
  <si>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</si>
  <si>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</si>
  <si>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</si>
  <si>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</si>
  <si>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</si>
  <si>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</si>
  <si>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</si>
  <si>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</si>
  <si>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</si>
  <si>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</si>
  <si>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</si>
  <si>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</si>
  <si>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</si>
  <si>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</si>
  <si>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</si>
  <si>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</si>
  <si>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</si>
  <si>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</si>
  <si>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</si>
  <si>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</si>
  <si>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</si>
  <si>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</si>
  <si>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</si>
  <si>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</si>
  <si>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</si>
  <si>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</si>
  <si>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</si>
  <si>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</si>
  <si>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</si>
  <si>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</si>
  <si>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</si>
  <si>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</si>
  <si>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</si>
  <si>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</si>
  <si>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</si>
  <si>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</si>
  <si>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</si>
  <si>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</si>
  <si>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</si>
  <si>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</si>
  <si>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</si>
  <si>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</si>
  <si>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</si>
  <si>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</si>
  <si>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</si>
  <si>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</si>
  <si>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</si>
  <si>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</si>
  <si>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</si>
  <si>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</si>
  <si>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</si>
  <si>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</si>
  <si>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</si>
  <si>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</si>
  <si>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</si>
  <si>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</si>
  <si>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</si>
  <si>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</si>
  <si>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</si>
  <si>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</si>
  <si>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</si>
  <si>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</si>
  <si>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</si>
  <si>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</si>
  <si>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</si>
  <si>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</si>
  <si>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</si>
  <si>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</si>
  <si>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</si>
  <si>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</si>
  <si>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</si>
  <si>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</si>
  <si>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</si>
  <si>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</si>
  <si>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</si>
  <si>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</si>
  <si>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</si>
  <si>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</si>
  <si>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</si>
  <si>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</si>
  <si>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</si>
  <si>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</si>
  <si>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</si>
  <si>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Equip0101</t>
    <phoneticPr fontId="1" type="noConversion"/>
  </si>
  <si>
    <t>Equip8102</t>
    <phoneticPr fontId="1" type="noConversion"/>
  </si>
  <si>
    <t>Equip3101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</si>
  <si>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</si>
  <si>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</si>
  <si>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</si>
  <si>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</si>
  <si>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</si>
  <si>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</si>
  <si>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</si>
  <si>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</si>
  <si>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</si>
  <si>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</si>
  <si>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</si>
  <si>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Equip0302</t>
    <phoneticPr fontId="1" type="noConversion"/>
  </si>
  <si>
    <t>Equip2101</t>
    <phoneticPr fontId="1" type="noConversion"/>
  </si>
  <si>
    <t>Actor3212m</t>
    <phoneticPr fontId="1" type="noConversion"/>
  </si>
  <si>
    <t>Equip2202</t>
    <phoneticPr fontId="1" type="noConversion"/>
  </si>
  <si>
    <t>Equip5201</t>
    <phoneticPr fontId="1" type="noConversion"/>
  </si>
  <si>
    <t>지정 캐릭터 LBP2</t>
    <phoneticPr fontId="1" type="noConversion"/>
  </si>
  <si>
    <t>지정 캐릭터 LBP3</t>
    <phoneticPr fontId="1" type="noConversion"/>
  </si>
  <si>
    <t>Equip4102</t>
    <phoneticPr fontId="1" type="noConversion"/>
  </si>
  <si>
    <t>지정 캐릭터 LBP5</t>
  </si>
  <si>
    <t>지정 캐릭터 LBP6</t>
  </si>
  <si>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</si>
  <si>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</si>
  <si>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</si>
  <si>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</si>
  <si>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</si>
  <si>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</si>
  <si>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</si>
  <si>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</si>
  <si>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</si>
  <si>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</si>
  <si>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Equip6301</t>
    <phoneticPr fontId="1" type="noConversion"/>
  </si>
  <si>
    <t>Equip6002</t>
    <phoneticPr fontId="1" type="noConversion"/>
  </si>
  <si>
    <t>Equip7102</t>
    <phoneticPr fontId="1" type="noConversion"/>
  </si>
  <si>
    <t>Equip7302</t>
    <phoneticPr fontId="1" type="noConversion"/>
  </si>
  <si>
    <t>Equip5101</t>
    <phoneticPr fontId="1" type="noConversion"/>
  </si>
  <si>
    <t>Actor0236m</t>
  </si>
  <si>
    <t>Actor2235m</t>
  </si>
  <si>
    <t>Actor0236m</t>
    <phoneticPr fontId="1" type="noConversion"/>
  </si>
  <si>
    <t>Equip8301</t>
    <phoneticPr fontId="1" type="noConversion"/>
  </si>
  <si>
    <t>Equip0403</t>
  </si>
  <si>
    <t>Equip2102</t>
    <phoneticPr fontId="1" type="noConversion"/>
  </si>
  <si>
    <t>Equip7101</t>
    <phoneticPr fontId="1" type="noConversion"/>
  </si>
  <si>
    <t>Actor3022m</t>
    <phoneticPr fontId="1" type="noConversion"/>
  </si>
  <si>
    <t>Actor1039m</t>
    <phoneticPr fontId="1" type="noConversion"/>
  </si>
  <si>
    <t>Actor0113</t>
    <phoneticPr fontId="1" type="noConversion"/>
  </si>
  <si>
    <t>Equip4101</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</si>
  <si>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</si>
  <si>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</si>
  <si>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</si>
  <si>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</si>
  <si>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</si>
  <si>
    <t>Actor1029</t>
    <phoneticPr fontId="1" type="noConversion"/>
  </si>
  <si>
    <t>Equip4201</t>
    <phoneticPr fontId="1" type="noConversion"/>
  </si>
  <si>
    <t>Equip2001</t>
  </si>
  <si>
    <t>Equip5202</t>
    <phoneticPr fontId="1" type="noConversion"/>
  </si>
  <si>
    <t>Actor2235m</t>
    <phoneticPr fontId="1" type="noConversion"/>
  </si>
  <si>
    <t>Actor1109</t>
    <phoneticPr fontId="1" type="noConversion"/>
  </si>
  <si>
    <t>Equip0403</t>
    <phoneticPr fontId="1" type="noConversion"/>
  </si>
  <si>
    <t>Equip4401</t>
    <phoneticPr fontId="1" type="noConversion"/>
  </si>
  <si>
    <t>Actor0104</t>
    <phoneticPr fontId="1" type="noConversion"/>
  </si>
  <si>
    <t>Actor0030</t>
    <phoneticPr fontId="1" type="noConversion"/>
  </si>
  <si>
    <t>Equip3202</t>
    <phoneticPr fontId="1" type="noConversion"/>
  </si>
  <si>
    <t>Equip7201</t>
    <phoneticPr fontId="1" type="noConversion"/>
  </si>
  <si>
    <t>Equip0001</t>
    <phoneticPr fontId="1" type="noConversion"/>
  </si>
  <si>
    <t>Equip5001</t>
    <phoneticPr fontId="1" type="noConversion"/>
  </si>
  <si>
    <t>Equip4002</t>
    <phoneticPr fontId="1" type="noConversion"/>
  </si>
  <si>
    <t>Equip1403</t>
    <phoneticPr fontId="1" type="noConversion"/>
  </si>
  <si>
    <t>Actor0125</t>
    <phoneticPr fontId="1" type="noConversion"/>
  </si>
  <si>
    <t>Actor1108</t>
    <phoneticPr fontId="1" type="noConversion"/>
  </si>
  <si>
    <t>Actor2128</t>
    <phoneticPr fontId="1" type="noConversion"/>
  </si>
  <si>
    <t>Actor2010</t>
    <phoneticPr fontId="1" type="noConversion"/>
  </si>
  <si>
    <t>Actor3117</t>
    <phoneticPr fontId="1" type="noConversion"/>
  </si>
  <si>
    <t>Equip2403</t>
    <phoneticPr fontId="1" type="noConversion"/>
  </si>
  <si>
    <t>Equip2301</t>
    <phoneticPr fontId="1" type="noConversion"/>
  </si>
  <si>
    <t>Equip6001</t>
    <phoneticPr fontId="1" type="noConversion"/>
  </si>
  <si>
    <t>Equip1202</t>
    <phoneticPr fontId="1" type="noConversion"/>
  </si>
  <si>
    <t>Actor0233m</t>
    <phoneticPr fontId="1" type="noConversion"/>
  </si>
  <si>
    <t>Actor0104</t>
  </si>
  <si>
    <t>Actor0007</t>
  </si>
  <si>
    <t>Actor0007</t>
    <phoneticPr fontId="1" type="noConversion"/>
  </si>
  <si>
    <t>Actor3231</t>
  </si>
  <si>
    <t>Actor3231</t>
    <phoneticPr fontId="1" type="noConversion"/>
  </si>
  <si>
    <t>Actor1029</t>
  </si>
  <si>
    <t>Actor3117</t>
  </si>
  <si>
    <t>Actor0113</t>
  </si>
  <si>
    <t>Actor1218</t>
  </si>
  <si>
    <t>Actor1218</t>
    <phoneticPr fontId="1" type="noConversion"/>
  </si>
  <si>
    <t>Actor2128</t>
  </si>
  <si>
    <t>Actor3019</t>
  </si>
  <si>
    <t>Actor3019</t>
    <phoneticPr fontId="1" type="noConversion"/>
  </si>
  <si>
    <t>Actor1108</t>
  </si>
  <si>
    <t>Actor3114</t>
    <phoneticPr fontId="1" type="noConversion"/>
  </si>
  <si>
    <t>Actor1141</t>
    <phoneticPr fontId="1" type="noConversion"/>
  </si>
  <si>
    <t>Equip0202</t>
    <phoneticPr fontId="1" type="noConversion"/>
  </si>
  <si>
    <t>Equip1102</t>
    <phoneticPr fontId="1" type="noConversion"/>
  </si>
  <si>
    <t>Equip4302</t>
    <phoneticPr fontId="1" type="noConversion"/>
  </si>
  <si>
    <t>Equip6202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</si>
</sst>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7.9532893275818131</v>
          </cell>
          <cell r="W2">
            <v>10.582104818867508</v>
          </cell>
          <cell r="X2">
            <v>11.93</v>
          </cell>
          <cell r="Y2">
            <v>15.87</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7.2580083681547407</v>
          </cell>
          <cell r="W3">
            <v>11.306458033811877</v>
          </cell>
          <cell r="X3">
            <v>10.89</v>
          </cell>
          <cell r="Y3">
            <v>16.96</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7.4195559298402376</v>
          </cell>
          <cell r="W4">
            <v>11.029599087777623</v>
          </cell>
          <cell r="X4">
            <v>16.29</v>
          </cell>
          <cell r="Y4">
            <v>24.22</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6.7548556019975461</v>
          </cell>
          <cell r="W5">
            <v>11.721753986449723</v>
          </cell>
          <cell r="X5">
            <v>14.83</v>
          </cell>
          <cell r="Y5">
            <v>25.74</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8.0614916410066222</v>
          </cell>
          <cell r="W6">
            <v>10.655201681857877</v>
          </cell>
          <cell r="X6">
            <v>28.51</v>
          </cell>
          <cell r="Y6">
            <v>37.69</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6.6766026534412815</v>
          </cell>
          <cell r="W7">
            <v>11.417959033738644</v>
          </cell>
          <cell r="X7">
            <v>23.61</v>
          </cell>
          <cell r="Y7">
            <v>40.380000000000003</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7.7021862471338931</v>
          </cell>
          <cell r="W8">
            <v>10.96629674026245</v>
          </cell>
          <cell r="X8">
            <v>53.09</v>
          </cell>
          <cell r="Y8">
            <v>75.58</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7.4004140612355069</v>
          </cell>
          <cell r="W9">
            <v>11.596845242678732</v>
          </cell>
          <cell r="X9">
            <v>51.01</v>
          </cell>
          <cell r="Y9">
            <v>79.930000000000007</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7.9989990287908945</v>
          </cell>
          <cell r="W10">
            <v>10.602924198429596</v>
          </cell>
          <cell r="X10">
            <v>118.18</v>
          </cell>
          <cell r="Y10">
            <v>156.65</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7.2585345868129503</v>
          </cell>
          <cell r="W11">
            <v>11.478432750780415</v>
          </cell>
          <cell r="X11">
            <v>107.24</v>
          </cell>
          <cell r="Y11">
            <v>169.59</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7.5618991833184426</v>
          </cell>
          <cell r="W12">
            <v>10.525752650059196</v>
          </cell>
          <cell r="X12">
            <v>145.61000000000001</v>
          </cell>
          <cell r="Y12">
            <v>202.68</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6.9535607039424026</v>
          </cell>
          <cell r="W13">
            <v>11.673530710486274</v>
          </cell>
          <cell r="X13">
            <v>133.88999999999999</v>
          </cell>
          <cell r="Y13">
            <v>224.78</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7.8155824990296408</v>
          </cell>
          <cell r="W14">
            <v>10.755432695272132</v>
          </cell>
          <cell r="X14">
            <v>196.13</v>
          </cell>
          <cell r="Y14">
            <v>269.91000000000003</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8.1165583605862057</v>
          </cell>
          <cell r="W15">
            <v>10.524259180684737</v>
          </cell>
          <cell r="X15">
            <v>12.17</v>
          </cell>
          <cell r="Y15">
            <v>15.79</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6.7630647244672497</v>
          </cell>
          <cell r="W16">
            <v>11.910591644652891</v>
          </cell>
          <cell r="X16">
            <v>10.14</v>
          </cell>
          <cell r="Y16">
            <v>17.87</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7.9813044383677836</v>
          </cell>
          <cell r="W17">
            <v>10.900075952243427</v>
          </cell>
          <cell r="X17">
            <v>17.53</v>
          </cell>
          <cell r="Y17">
            <v>23.94</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7.2337840476100839</v>
          </cell>
          <cell r="W18">
            <v>11.473719037811936</v>
          </cell>
          <cell r="X18">
            <v>15.89</v>
          </cell>
          <cell r="Y18">
            <v>25.2</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7.5822387668661584</v>
          </cell>
          <cell r="W19">
            <v>10.9816754453716</v>
          </cell>
          <cell r="X19">
            <v>26.82</v>
          </cell>
          <cell r="Y19">
            <v>38.840000000000003</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7.301874733214877</v>
          </cell>
          <cell r="W20">
            <v>11.755498233995361</v>
          </cell>
          <cell r="X20">
            <v>25.83</v>
          </cell>
          <cell r="Y20">
            <v>41.58</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7.9739443669353793</v>
          </cell>
          <cell r="W21">
            <v>11.104260466925064</v>
          </cell>
          <cell r="X21">
            <v>54.96</v>
          </cell>
          <cell r="Y21">
            <v>76.540000000000006</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6.6437567860774678</v>
          </cell>
          <cell r="W22">
            <v>11.684893206225009</v>
          </cell>
          <cell r="X22">
            <v>45.79</v>
          </cell>
          <cell r="Y22">
            <v>80.540000000000006</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7.6926595798241415</v>
          </cell>
          <cell r="W23">
            <v>10.735891106687159</v>
          </cell>
          <cell r="X23">
            <v>113.66</v>
          </cell>
          <cell r="Y23">
            <v>158.62</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7.0219090692517128</v>
          </cell>
          <cell r="W24">
            <v>11.382939912155317</v>
          </cell>
          <cell r="X24">
            <v>103.75</v>
          </cell>
          <cell r="Y24">
            <v>168.18</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8.1099896972657248</v>
          </cell>
          <cell r="W25">
            <v>10.526924773759692</v>
          </cell>
          <cell r="X25">
            <v>156.16</v>
          </cell>
          <cell r="Y25">
            <v>202.7</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6.7960075914509916</v>
          </cell>
          <cell r="W26">
            <v>11.334725352040834</v>
          </cell>
          <cell r="X26">
            <v>130.86000000000001</v>
          </cell>
          <cell r="Y26">
            <v>218.25</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8.0918591926488457</v>
          </cell>
          <cell r="W27">
            <v>10.573742221333626</v>
          </cell>
          <cell r="X27">
            <v>203.07</v>
          </cell>
          <cell r="Y27">
            <v>265.35000000000002</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7.6555146529814575</v>
          </cell>
          <cell r="W28">
            <v>10.647110290763337</v>
          </cell>
          <cell r="X28">
            <v>11.48</v>
          </cell>
          <cell r="Y28">
            <v>15.97</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6.6826685453909489</v>
          </cell>
          <cell r="W29">
            <v>11.269687664743916</v>
          </cell>
          <cell r="X29">
            <v>10.02</v>
          </cell>
          <cell r="Y29">
            <v>16.899999999999999</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7.5128702022251872</v>
          </cell>
          <cell r="W30">
            <v>10.99141197556378</v>
          </cell>
          <cell r="X30">
            <v>16.5</v>
          </cell>
          <cell r="Y30">
            <v>24.14</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6.9798326209195674</v>
          </cell>
          <cell r="W31">
            <v>11.167442533193437</v>
          </cell>
          <cell r="X31">
            <v>15.33</v>
          </cell>
          <cell r="Y31">
            <v>24.53</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7.5558238253296324</v>
          </cell>
          <cell r="W32">
            <v>10.940315963110388</v>
          </cell>
          <cell r="X32">
            <v>26.72</v>
          </cell>
          <cell r="Y32">
            <v>38.700000000000003</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6.912029810830524</v>
          </cell>
          <cell r="W33">
            <v>11.66445148010842</v>
          </cell>
          <cell r="X33">
            <v>24.45</v>
          </cell>
          <cell r="Y33">
            <v>41.26</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7.4165127375412867</v>
          </cell>
          <cell r="W34">
            <v>11.062025685748903</v>
          </cell>
          <cell r="X34">
            <v>51.12</v>
          </cell>
          <cell r="Y34">
            <v>76.239999999999995</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7.3060166492515197</v>
          </cell>
          <cell r="W35">
            <v>11.449437870978194</v>
          </cell>
          <cell r="X35">
            <v>50.36</v>
          </cell>
          <cell r="Y35">
            <v>78.91</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7.7341448078266719</v>
          </cell>
          <cell r="W36">
            <v>10.459564608846271</v>
          </cell>
          <cell r="X36">
            <v>114.27</v>
          </cell>
          <cell r="Y36">
            <v>154.54</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6.7530812661809829</v>
          </cell>
          <cell r="W37">
            <v>11.517776321729672</v>
          </cell>
          <cell r="X37">
            <v>99.77</v>
          </cell>
          <cell r="Y37">
            <v>170.17</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8.1475756773253494</v>
          </cell>
          <cell r="W38">
            <v>10.550399037231184</v>
          </cell>
          <cell r="X38">
            <v>156.88</v>
          </cell>
          <cell r="Y38">
            <v>203.15</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6.7700879743258628</v>
          </cell>
          <cell r="W39">
            <v>11.524918179732001</v>
          </cell>
          <cell r="X39">
            <v>130.36000000000001</v>
          </cell>
          <cell r="Y39">
            <v>221.92</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7.5335735123254173</v>
          </cell>
          <cell r="W40">
            <v>10.995619400391616</v>
          </cell>
          <cell r="X40">
            <v>189.06</v>
          </cell>
          <cell r="Y40">
            <v>275.94</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7.9699553248153645</v>
          </cell>
          <cell r="W41">
            <v>10.880194778458257</v>
          </cell>
          <cell r="X41">
            <v>11.95</v>
          </cell>
          <cell r="Y41">
            <v>16.32</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7.2143728519014996</v>
          </cell>
          <cell r="W42">
            <v>11.522134637639322</v>
          </cell>
          <cell r="X42">
            <v>10.82</v>
          </cell>
          <cell r="Y42">
            <v>17.28</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7.7006833979284295</v>
          </cell>
          <cell r="W43">
            <v>10.817555742908491</v>
          </cell>
          <cell r="X43">
            <v>16.91</v>
          </cell>
          <cell r="Y43">
            <v>23.76</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6.9498473997971351</v>
          </cell>
          <cell r="W44">
            <v>11.232071386347647</v>
          </cell>
          <cell r="X44">
            <v>15.26</v>
          </cell>
          <cell r="Y44">
            <v>24.67</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8.0462477627955273</v>
          </cell>
          <cell r="W45">
            <v>10.378470095702182</v>
          </cell>
          <cell r="X45">
            <v>28.46</v>
          </cell>
          <cell r="Y45">
            <v>36.71</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7.0252864765180236</v>
          </cell>
          <cell r="W46">
            <v>11.224793459003788</v>
          </cell>
          <cell r="X46">
            <v>24.85</v>
          </cell>
          <cell r="Y46">
            <v>39.700000000000003</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7.5022263181150963</v>
          </cell>
          <cell r="W47">
            <v>10.945925308117337</v>
          </cell>
          <cell r="X47">
            <v>51.71</v>
          </cell>
          <cell r="Y47">
            <v>75.44</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7.1733263682476789</v>
          </cell>
          <cell r="W48">
            <v>11.821888435752362</v>
          </cell>
          <cell r="X48">
            <v>49.44</v>
          </cell>
          <cell r="Y48">
            <v>81.48</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7.8382312235100295</v>
          </cell>
          <cell r="W49">
            <v>10.575153111953297</v>
          </cell>
          <cell r="X49">
            <v>115.81</v>
          </cell>
          <cell r="Y49">
            <v>156.24</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7.0995481030117755</v>
          </cell>
          <cell r="W50">
            <v>11.306507033281576</v>
          </cell>
          <cell r="X50">
            <v>104.89</v>
          </cell>
          <cell r="Y50">
            <v>167.05</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7.6353264832262973</v>
          </cell>
          <cell r="W51">
            <v>10.471433515714855</v>
          </cell>
          <cell r="X51">
            <v>147.02000000000001</v>
          </cell>
          <cell r="Y51">
            <v>201.63</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6.8921778932008859</v>
          </cell>
          <cell r="W52">
            <v>11.84053348882164</v>
          </cell>
          <cell r="X52">
            <v>132.71</v>
          </cell>
          <cell r="Y52">
            <v>227.99</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7.4234441077964934</v>
          </cell>
          <cell r="W53">
            <v>10.521927261869566</v>
          </cell>
          <cell r="X53">
            <v>186.29</v>
          </cell>
          <cell r="Y53">
            <v>264.05</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7.8802751788967642</v>
          </cell>
          <cell r="W54">
            <v>10.680683407285462</v>
          </cell>
          <cell r="X54">
            <v>11.82</v>
          </cell>
          <cell r="Y54">
            <v>16.02</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6.9256590523137929</v>
          </cell>
          <cell r="W55">
            <v>11.890376930524861</v>
          </cell>
          <cell r="X55">
            <v>10.39</v>
          </cell>
          <cell r="Y55">
            <v>17.84</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7.9067483077692371</v>
          </cell>
          <cell r="W56">
            <v>10.540543084620726</v>
          </cell>
          <cell r="X56">
            <v>17.36</v>
          </cell>
          <cell r="Y56">
            <v>23.15</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6.7493104678237978</v>
          </cell>
          <cell r="W57">
            <v>11.807065356312251</v>
          </cell>
          <cell r="X57">
            <v>14.82</v>
          </cell>
          <cell r="Y57">
            <v>25.93</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8.0622875277839814</v>
          </cell>
          <cell r="W58">
            <v>10.376491197707191</v>
          </cell>
          <cell r="X58">
            <v>28.52</v>
          </cell>
          <cell r="Y58">
            <v>36.700000000000003</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6.9546408060039315</v>
          </cell>
          <cell r="W59">
            <v>11.640747793991851</v>
          </cell>
          <cell r="X59">
            <v>24.6</v>
          </cell>
          <cell r="Y59">
            <v>41.17</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8.0424072849281032</v>
          </cell>
          <cell r="W60">
            <v>10.811821034809707</v>
          </cell>
          <cell r="X60">
            <v>55.43</v>
          </cell>
          <cell r="Y60">
            <v>74.52</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6.7490181651296206</v>
          </cell>
          <cell r="W61">
            <v>11.182140890263327</v>
          </cell>
          <cell r="X61">
            <v>46.52</v>
          </cell>
          <cell r="Y61">
            <v>77.069999999999993</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8.0166647629634564</v>
          </cell>
          <cell r="W62">
            <v>10.701893639689446</v>
          </cell>
          <cell r="X62">
            <v>118.44</v>
          </cell>
          <cell r="Y62">
            <v>158.12</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6.8489019968192766</v>
          </cell>
          <cell r="W63">
            <v>11.392889556845091</v>
          </cell>
          <cell r="X63">
            <v>101.19</v>
          </cell>
          <cell r="Y63">
            <v>168.33</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7.4481160354379226</v>
          </cell>
          <cell r="W64">
            <v>11.029522785154603</v>
          </cell>
          <cell r="X64">
            <v>143.41999999999999</v>
          </cell>
          <cell r="Y64">
            <v>212.38</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6.9647332987308657</v>
          </cell>
          <cell r="W65">
            <v>11.500244060235877</v>
          </cell>
          <cell r="X65">
            <v>134.11000000000001</v>
          </cell>
          <cell r="Y65">
            <v>221.44</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8.1590525573301313</v>
          </cell>
          <cell r="W66">
            <v>10.53262093608919</v>
          </cell>
          <cell r="X66">
            <v>204.75</v>
          </cell>
          <cell r="Y66">
            <v>264.32</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7.5300158741362635</v>
          </cell>
          <cell r="W68">
            <v>10.858271355288586</v>
          </cell>
          <cell r="X68">
            <v>11.3</v>
          </cell>
          <cell r="Y68">
            <v>16.29</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7.1673999464623996</v>
          </cell>
          <cell r="W69">
            <v>11.343435047633562</v>
          </cell>
          <cell r="X69">
            <v>10.75</v>
          </cell>
          <cell r="Y69">
            <v>17.02</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7.8495862135437831</v>
          </cell>
          <cell r="W70">
            <v>11.087826856735282</v>
          </cell>
          <cell r="X70">
            <v>17.239999999999998</v>
          </cell>
          <cell r="Y70">
            <v>24.35</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6.6567357083274512</v>
          </cell>
          <cell r="W71">
            <v>11.22053096465855</v>
          </cell>
          <cell r="X71">
            <v>14.62</v>
          </cell>
          <cell r="Y71">
            <v>24.64</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7.9211872801975973</v>
          </cell>
          <cell r="W72">
            <v>10.833581186282384</v>
          </cell>
          <cell r="X72">
            <v>28.02</v>
          </cell>
          <cell r="Y72">
            <v>38.32</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7.1415699776943189</v>
          </cell>
          <cell r="W73">
            <v>11.388661228216145</v>
          </cell>
          <cell r="X73">
            <v>25.26</v>
          </cell>
          <cell r="Y73">
            <v>40.28</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8.0246484415770922</v>
          </cell>
          <cell r="W74">
            <v>10.632343009436452</v>
          </cell>
          <cell r="X74">
            <v>55.31</v>
          </cell>
          <cell r="Y74">
            <v>73.28</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7.3950757376705845</v>
          </cell>
          <cell r="W75">
            <v>11.877209069561037</v>
          </cell>
          <cell r="X75">
            <v>50.97</v>
          </cell>
          <cell r="Y75">
            <v>81.86</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7.7920306546458322</v>
          </cell>
          <cell r="W76">
            <v>10.736362188157473</v>
          </cell>
          <cell r="X76">
            <v>115.12</v>
          </cell>
          <cell r="Y76">
            <v>158.63</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7.1745937431155733</v>
          </cell>
          <cell r="W77">
            <v>11.299717361382195</v>
          </cell>
          <cell r="X77">
            <v>106</v>
          </cell>
          <cell r="Y77">
            <v>166.95</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7.9143198278352331</v>
          </cell>
          <cell r="W78">
            <v>10.830226195573715</v>
          </cell>
          <cell r="X78">
            <v>152.38999999999999</v>
          </cell>
          <cell r="Y78">
            <v>208.54</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6.837758323749445</v>
          </cell>
          <cell r="W79">
            <v>11.573841051537645</v>
          </cell>
          <cell r="X79">
            <v>131.66</v>
          </cell>
          <cell r="Y79">
            <v>222.86</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7.9954577204689281</v>
          </cell>
          <cell r="W80">
            <v>10.539664608384811</v>
          </cell>
          <cell r="X80">
            <v>200.65</v>
          </cell>
          <cell r="Y80">
            <v>264.49</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7.6629888929474115</v>
          </cell>
          <cell r="W88">
            <v>10.646699872847051</v>
          </cell>
          <cell r="X88">
            <v>11.49</v>
          </cell>
          <cell r="Y88">
            <v>15.97</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7.1028060106062982</v>
          </cell>
          <cell r="W89">
            <v>11.515662045751807</v>
          </cell>
          <cell r="X89">
            <v>10.65</v>
          </cell>
          <cell r="Y89">
            <v>17.27</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8.14745319367767</v>
          </cell>
          <cell r="W90">
            <v>10.381482112667944</v>
          </cell>
          <cell r="X90">
            <v>17.89</v>
          </cell>
          <cell r="Y90">
            <v>22.8</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7.220715780937045</v>
          </cell>
          <cell r="W91">
            <v>11.273490432347852</v>
          </cell>
          <cell r="X91">
            <v>15.86</v>
          </cell>
          <cell r="Y91">
            <v>24.76</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7.4114209288655459</v>
          </cell>
          <cell r="W92">
            <v>10.781119091596249</v>
          </cell>
          <cell r="X92">
            <v>26.21</v>
          </cell>
          <cell r="Y92">
            <v>38.130000000000003</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7.057470001369694</v>
          </cell>
          <cell r="W93">
            <v>11.477138017408015</v>
          </cell>
          <cell r="X93">
            <v>24.96</v>
          </cell>
          <cell r="Y93">
            <v>40.590000000000003</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8.1326593000924969</v>
          </cell>
          <cell r="W94">
            <v>10.318867471477258</v>
          </cell>
          <cell r="X94">
            <v>56.05</v>
          </cell>
          <cell r="Y94">
            <v>71.12</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7.2411710370036477</v>
          </cell>
          <cell r="W95">
            <v>11.183914586110696</v>
          </cell>
          <cell r="X95">
            <v>49.91</v>
          </cell>
          <cell r="Y95">
            <v>77.08</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8.0522995834011084</v>
          </cell>
          <cell r="W96">
            <v>11.082775113439626</v>
          </cell>
          <cell r="X96">
            <v>118.97</v>
          </cell>
          <cell r="Y96">
            <v>163.74</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7.270025913368654</v>
          </cell>
          <cell r="W97">
            <v>11.233386155886606</v>
          </cell>
          <cell r="X97">
            <v>107.41</v>
          </cell>
          <cell r="Y97">
            <v>165.97</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7.5745462391569607</v>
          </cell>
          <cell r="W98">
            <v>11.024447781037653</v>
          </cell>
          <cell r="X98">
            <v>145.85</v>
          </cell>
          <cell r="Y98">
            <v>212.28</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6.8324126427663705</v>
          </cell>
          <cell r="W99">
            <v>11.769456101784721</v>
          </cell>
          <cell r="X99">
            <v>131.56</v>
          </cell>
          <cell r="Y99">
            <v>226.63</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7.6308636851481744</v>
          </cell>
          <cell r="W100">
            <v>10.829085411425796</v>
          </cell>
          <cell r="X100">
            <v>191.5</v>
          </cell>
          <cell r="Y100">
            <v>271.76</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7.7533516320329303</v>
          </cell>
          <cell r="W101">
            <v>10.356025819469325</v>
          </cell>
          <cell r="X101">
            <v>11.63</v>
          </cell>
          <cell r="Y101">
            <v>15.53</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6.6179462022115736</v>
          </cell>
          <cell r="W102">
            <v>11.544103644559783</v>
          </cell>
          <cell r="X102">
            <v>9.93</v>
          </cell>
          <cell r="Y102">
            <v>17.32</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8.0418065056724419</v>
          </cell>
          <cell r="W103">
            <v>10.699141666421481</v>
          </cell>
          <cell r="X103">
            <v>17.66</v>
          </cell>
          <cell r="Y103">
            <v>23.5</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6.9025562264047151</v>
          </cell>
          <cell r="W104">
            <v>11.880328795662612</v>
          </cell>
          <cell r="X104">
            <v>15.16</v>
          </cell>
          <cell r="Y104">
            <v>26.09</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7.8352825251193972</v>
          </cell>
          <cell r="W105">
            <v>10.372819091785974</v>
          </cell>
          <cell r="X105">
            <v>27.71</v>
          </cell>
          <cell r="Y105">
            <v>36.69</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7.3490236430976639</v>
          </cell>
          <cell r="W106">
            <v>11.700625702595797</v>
          </cell>
          <cell r="X106">
            <v>25.99</v>
          </cell>
          <cell r="Y106">
            <v>41.38</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7.4407809762854811</v>
          </cell>
          <cell r="W107">
            <v>10.502336853357921</v>
          </cell>
          <cell r="X107">
            <v>51.29</v>
          </cell>
          <cell r="Y107">
            <v>72.39</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7.3260901403808099</v>
          </cell>
          <cell r="W108">
            <v>11.41927882956592</v>
          </cell>
          <cell r="X108">
            <v>50.49</v>
          </cell>
          <cell r="Y108">
            <v>78.709999999999994</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7.9887697173820591</v>
          </cell>
          <cell r="W109">
            <v>10.367847460452269</v>
          </cell>
          <cell r="X109">
            <v>118.03</v>
          </cell>
          <cell r="Y109">
            <v>153.18</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6.799400206388575</v>
          </cell>
          <cell r="W110">
            <v>11.195613962440955</v>
          </cell>
          <cell r="X110">
            <v>100.46</v>
          </cell>
          <cell r="Y110">
            <v>165.41</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8.0004235686473617</v>
          </cell>
          <cell r="W111">
            <v>10.532420906491167</v>
          </cell>
          <cell r="X111">
            <v>154.05000000000001</v>
          </cell>
          <cell r="Y111">
            <v>202.81</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6.6630631353843128</v>
          </cell>
          <cell r="W112">
            <v>11.83124490803301</v>
          </cell>
          <cell r="X112">
            <v>128.30000000000001</v>
          </cell>
          <cell r="Y112">
            <v>227.82</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8.0455754779483826</v>
          </cell>
          <cell r="W113">
            <v>10.909077173393579</v>
          </cell>
          <cell r="X113">
            <v>201.9</v>
          </cell>
          <cell r="Y113">
            <v>273.76</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7.5488159187795327</v>
          </cell>
          <cell r="W115">
            <v>10.711589496885889</v>
          </cell>
          <cell r="X115">
            <v>11.32</v>
          </cell>
          <cell r="Y115">
            <v>16.07</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6.6536581117560409</v>
          </cell>
          <cell r="W116">
            <v>11.252263501207668</v>
          </cell>
          <cell r="X116">
            <v>9.98</v>
          </cell>
          <cell r="Y116">
            <v>16.88</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7.7469185313980109</v>
          </cell>
          <cell r="W117">
            <v>11.072980273813933</v>
          </cell>
          <cell r="X117">
            <v>17.010000000000002</v>
          </cell>
          <cell r="Y117">
            <v>24.32</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7.1023398161624307</v>
          </cell>
          <cell r="W118">
            <v>11.640133824384934</v>
          </cell>
          <cell r="X118">
            <v>15.6</v>
          </cell>
          <cell r="Y118">
            <v>25.56</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7.7493038688089086</v>
          </cell>
          <cell r="W119">
            <v>10.350612220447045</v>
          </cell>
          <cell r="X119">
            <v>27.41</v>
          </cell>
          <cell r="Y119">
            <v>36.61</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6.7556925461814332</v>
          </cell>
          <cell r="W120">
            <v>11.895369972063262</v>
          </cell>
          <cell r="X120">
            <v>23.89</v>
          </cell>
          <cell r="Y120">
            <v>42.07</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7.760719749147766</v>
          </cell>
          <cell r="W121">
            <v>10.753364421485307</v>
          </cell>
          <cell r="X121">
            <v>53.49</v>
          </cell>
          <cell r="Y121">
            <v>74.12</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7.3590145472325474</v>
          </cell>
          <cell r="W122">
            <v>11.794200991550428</v>
          </cell>
          <cell r="X122">
            <v>50.72</v>
          </cell>
          <cell r="Y122">
            <v>81.290000000000006</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7.4644540967885948</v>
          </cell>
          <cell r="W123">
            <v>10.874998011829978</v>
          </cell>
          <cell r="X123">
            <v>110.28</v>
          </cell>
          <cell r="Y123">
            <v>160.66999999999999</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6.8255015454102042</v>
          </cell>
          <cell r="W124">
            <v>11.811589955511716</v>
          </cell>
          <cell r="X124">
            <v>100.84</v>
          </cell>
          <cell r="Y124">
            <v>174.51</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7.5819301746406698</v>
          </cell>
          <cell r="W125">
            <v>11.094127896288416</v>
          </cell>
          <cell r="X125">
            <v>145.99</v>
          </cell>
          <cell r="Y125">
            <v>213.62</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7.3987508444340921</v>
          </cell>
          <cell r="W126">
            <v>11.332238889284577</v>
          </cell>
          <cell r="X126">
            <v>142.47</v>
          </cell>
          <cell r="Y126">
            <v>218.21</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7.9963675878281606</v>
          </cell>
          <cell r="W127">
            <v>10.926760694062972</v>
          </cell>
          <cell r="X127">
            <v>200.67</v>
          </cell>
          <cell r="Y127">
            <v>274.20999999999998</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sheetView>
    <sheetView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0.46456236562159459</v>
      </c>
      <c r="C2">
        <f t="shared" ref="C2:C32" ca="1" si="0">RAND()</f>
        <v>0.25905682835479737</v>
      </c>
      <c r="D2" t="str">
        <f ca="1">VLOOKUP($B2
+IF(D1="DI",1,
IF(D1="EN",2,
IF(D1="GO",3,0))),$AC:$AD,MATCH($AD$1,$AC$1:$AD$1,0),1)</f>
        <v>GO</v>
      </c>
      <c r="E2">
        <f ca="1">ROUNDDOWN(VLOOKUP(D2,$P:$W,MATCH($U$1,$P$1:$W$1,0),0)+C2*(VLOOKUP(D2,$P:$W,MATCH($V$1,$P$1:$W$1,0),0)-VLOOKUP(D2,$P:$W,MATCH($U$1,$P$1:$W$1,0),0)+10^ABS(VLOOKUP(D2,$P:$W,MATCH($W$1,$P$1:$W$1,0),0))),VLOOKUP(D2,$P:$W,MATCH($W$1,$P$1:$W$1,0),0))</f>
        <v>1300</v>
      </c>
      <c r="F2" t="s">
        <v>127</v>
      </c>
      <c r="G2">
        <v>7</v>
      </c>
      <c r="H2" t="s">
        <v>98</v>
      </c>
      <c r="I2">
        <v>4</v>
      </c>
      <c r="J2" t="str">
        <f>IF(H2="GO",
  IF(I2&lt;100,"골드이상",""),
IF(H2="DI",
  IF(I2&gt;29,"다이아너무많음",
  IF(I2&gt;9,"다이아다소많음","")),""))</f>
        <v/>
      </c>
      <c r="K2" t="str">
        <f ca="1">IF(ROW()=2,L2,OFFSET(K2,-1,0)&amp;","&amp;L2)</f>
        <v>{"dy":1,"cd":"DI","cn":4}</v>
      </c>
      <c r="L2" t="str">
        <f>"{"""&amp;A$1&amp;""":"&amp;A2
&amp;","""&amp;H$1&amp;""":"""&amp;H2&amp;""""
&amp;","""&amp;I$1&amp;""":"&amp;I2&amp;"}"</f>
        <v>{"dy":1,"cd":"DI","cn":4}</v>
      </c>
      <c r="N2" t="str">
        <f ca="1">"["&amp;
IF(LEFT(OFFSET(K1,COUNTA(K:K)-1,0),1)=",",SUBSTITUTE(OFFSET(K1,COUNTA(K:K)-1,0),",","",1),OFFSET(K1,COUNTA(K:K)-1,0))
&amp;"]"</f>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dy":27,"cd":"GO","cn":1100},{"dy":28,"cd":"EN","cn":7},{"dy":29,"cd":"GO","cn":2400},{"dy":30,"cd":"EN","cn":9},{"dy":31,"cd":"GO","cn":900}]</v>
      </c>
      <c r="P2" t="s">
        <v>97</v>
      </c>
      <c r="Q2">
        <f ca="1">COUNTIF(D:D,P2)</f>
        <v>14</v>
      </c>
      <c r="R2">
        <f>COUNTIF(H:H,P2)</f>
        <v>13</v>
      </c>
      <c r="S2">
        <f>SUMIF(H:H,P2,I:I)</f>
        <v>97</v>
      </c>
      <c r="T2">
        <f>S2/R2</f>
        <v>7.4615384615384617</v>
      </c>
      <c r="U2">
        <v>6</v>
      </c>
      <c r="V2">
        <v>9</v>
      </c>
      <c r="W2">
        <v>0</v>
      </c>
      <c r="Y2">
        <v>1</v>
      </c>
      <c r="Z2">
        <v>0</v>
      </c>
      <c r="AA2">
        <v>14</v>
      </c>
      <c r="AB2">
        <f>AA2/SUMIF(Z:Z,Z2,AA:AA)</f>
        <v>0.46666666666666667</v>
      </c>
      <c r="AC2">
        <v>0</v>
      </c>
      <c r="AD2" t="s">
        <v>126</v>
      </c>
    </row>
    <row r="3" spans="1:30">
      <c r="A3">
        <v>2</v>
      </c>
      <c r="B3">
        <f t="shared" ref="B3:B32" ca="1" si="1">RAND()</f>
        <v>0.21922108446173083</v>
      </c>
      <c r="C3">
        <f t="shared" ca="1" si="0"/>
        <v>0.42739842136067829</v>
      </c>
      <c r="D3" t="str">
        <f t="shared" ref="D3:D32" ca="1" si="2">VLOOKUP($B3
+IF(D2="DI",1,
IF(D2="EN",2,
IF(D2="GO",3,0))),$AC:$AD,MATCH($AD$1,$AC$1:$AD$1,0),1)</f>
        <v>EN</v>
      </c>
      <c r="E3">
        <f t="shared" ref="E3:E32" ca="1" si="3">ROUNDDOWN(VLOOKUP(D3,$P:$W,MATCH($U$1,$P$1:$W$1,0),0)+C3*(VLOOKUP(D3,$P:$W,MATCH($V$1,$P$1:$W$1,0),0)-VLOOKUP(D3,$P:$W,MATCH($U$1,$P$1:$W$1,0),0)+10^ABS(VLOOKUP(D3,$P:$W,MATCH($W$1,$P$1:$W$1,0),0))),VLOOKUP(D3,$P:$W,MATCH($W$1,$P$1:$W$1,0),0))</f>
        <v>7</v>
      </c>
      <c r="F3" t="s">
        <v>125</v>
      </c>
      <c r="G3">
        <v>800</v>
      </c>
      <c r="H3" t="s">
        <v>125</v>
      </c>
      <c r="I3">
        <v>2400</v>
      </c>
      <c r="J3" t="str">
        <f t="shared" ref="J3:J32" si="4">IF(H3="GO",
  IF(I3&lt;100,"골드이상",""),
IF(H3="DI",
  IF(I3&gt;29,"다이아너무많음",
  IF(I3&gt;9,"다이아다소많음","")),""))</f>
        <v/>
      </c>
      <c r="K3" t="str">
        <f t="shared" ref="K3:K32" ca="1" si="5">IF(ROW()=2,L3,OFFSET(K3,-1,0)&amp;","&amp;L3)</f>
        <v>{"dy":1,"cd":"DI","cn":4},{"dy":2,"cd":"GO","cn":2400}</v>
      </c>
      <c r="L3" t="str">
        <f t="shared" ref="L3:L32" si="6">"{"""&amp;A$1&amp;""":"&amp;A3
&amp;","""&amp;H$1&amp;""":"""&amp;H3&amp;""""
&amp;","""&amp;I$1&amp;""":"&amp;I3&amp;"}"</f>
        <v>{"dy":2,"cd":"GO","cn":2400}</v>
      </c>
      <c r="P3" t="s">
        <v>68</v>
      </c>
      <c r="Q3">
        <f t="shared" ref="Q3:Q4" ca="1" si="7">COUNTIF(D:D,P3)</f>
        <v>15</v>
      </c>
      <c r="R3">
        <f t="shared" ref="R3:R4" si="8">COUNTIF(H:H,P3)</f>
        <v>14</v>
      </c>
      <c r="S3">
        <f t="shared" ref="S3:S4" si="9">SUMIF(H:H,P3,I:I)</f>
        <v>29500</v>
      </c>
      <c r="T3">
        <f>S3/R3</f>
        <v>2107.1428571428573</v>
      </c>
      <c r="U3">
        <v>500</v>
      </c>
      <c r="V3">
        <v>3500</v>
      </c>
      <c r="W3">
        <v>-2</v>
      </c>
      <c r="Y3">
        <v>2</v>
      </c>
      <c r="Z3">
        <v>0</v>
      </c>
      <c r="AA3">
        <v>14</v>
      </c>
      <c r="AB3">
        <f t="shared" ref="AB3:AB10" si="10">AA3/SUMIF(Z:Z,Z3,AA:AA)</f>
        <v>0.46666666666666667</v>
      </c>
      <c r="AC3">
        <f>AC2+AB2</f>
        <v>0.46666666666666667</v>
      </c>
      <c r="AD3" t="s">
        <v>128</v>
      </c>
    </row>
    <row r="4" spans="1:30">
      <c r="A4">
        <v>3</v>
      </c>
      <c r="B4">
        <f t="shared" ca="1" si="1"/>
        <v>0.79097867922894982</v>
      </c>
      <c r="C4">
        <f t="shared" ca="1" si="0"/>
        <v>0.63077617849731416</v>
      </c>
      <c r="D4" t="str">
        <f t="shared" ca="1" si="2"/>
        <v>GO</v>
      </c>
      <c r="E4">
        <f t="shared" ca="1" si="3"/>
        <v>2400</v>
      </c>
      <c r="F4" t="s">
        <v>127</v>
      </c>
      <c r="G4">
        <v>12</v>
      </c>
      <c r="H4" t="s">
        <v>127</v>
      </c>
      <c r="I4">
        <v>6</v>
      </c>
      <c r="J4" t="str">
        <f t="shared" si="4"/>
        <v/>
      </c>
      <c r="K4" t="str">
        <f t="shared" ca="1" si="5"/>
        <v>{"dy":1,"cd":"DI","cn":4},{"dy":2,"cd":"GO","cn":2400},{"dy":3,"cd":"EN","cn":6}</v>
      </c>
      <c r="L4" t="str">
        <f t="shared" si="6"/>
        <v>{"dy":3,"cd":"EN","cn":6}</v>
      </c>
      <c r="P4" t="s">
        <v>98</v>
      </c>
      <c r="Q4">
        <f t="shared" ca="1" si="7"/>
        <v>2</v>
      </c>
      <c r="R4">
        <f t="shared" si="8"/>
        <v>4</v>
      </c>
      <c r="S4">
        <f t="shared" si="9"/>
        <v>18</v>
      </c>
      <c r="T4">
        <f>S4/R4</f>
        <v>4.5</v>
      </c>
      <c r="U4">
        <v>3</v>
      </c>
      <c r="V4">
        <v>6</v>
      </c>
      <c r="W4">
        <v>0</v>
      </c>
      <c r="Y4">
        <v>3</v>
      </c>
      <c r="Z4">
        <v>0</v>
      </c>
      <c r="AA4">
        <v>2</v>
      </c>
      <c r="AB4">
        <f t="shared" si="10"/>
        <v>6.6666666666666666E-2</v>
      </c>
      <c r="AC4">
        <f>AC3+AB3</f>
        <v>0.93333333333333335</v>
      </c>
      <c r="AD4" t="s">
        <v>130</v>
      </c>
    </row>
    <row r="5" spans="1:30">
      <c r="A5">
        <v>4</v>
      </c>
      <c r="B5">
        <f t="shared" ca="1" si="1"/>
        <v>0.32026831960482927</v>
      </c>
      <c r="C5">
        <f t="shared" ca="1" si="0"/>
        <v>0.67153386058778586</v>
      </c>
      <c r="D5" t="str">
        <f t="shared" ca="1" si="2"/>
        <v>EN</v>
      </c>
      <c r="E5">
        <f t="shared" ca="1" si="3"/>
        <v>8</v>
      </c>
      <c r="F5" t="s">
        <v>125</v>
      </c>
      <c r="G5">
        <v>1000</v>
      </c>
      <c r="H5" t="s">
        <v>125</v>
      </c>
      <c r="I5">
        <v>1300</v>
      </c>
      <c r="J5" t="str">
        <f t="shared" si="4"/>
        <v/>
      </c>
      <c r="K5" t="str">
        <f t="shared" ca="1" si="5"/>
        <v>{"dy":1,"cd":"DI","cn":4},{"dy":2,"cd":"GO","cn":2400},{"dy":3,"cd":"EN","cn":6},{"dy":4,"cd":"GO","cn":1300}</v>
      </c>
      <c r="L5" t="str">
        <f t="shared" si="6"/>
        <v>{"dy":4,"cd":"GO","cn":1300}</v>
      </c>
      <c r="Y5">
        <v>1</v>
      </c>
      <c r="Z5">
        <v>1</v>
      </c>
      <c r="AA5">
        <f>VLOOKUP($Y5,$Y:$AD,MATCH(AA$1,$Y$1:$AD$1,0),0)</f>
        <v>14</v>
      </c>
      <c r="AB5">
        <f t="shared" si="10"/>
        <v>0.5</v>
      </c>
      <c r="AC5">
        <f>AC4+AB4</f>
        <v>1</v>
      </c>
      <c r="AD5" t="str">
        <f>VLOOKUP($Y5,$Y:$AD,MATCH(AD$1,$Y$1:$AD$1,0),0)</f>
        <v>GO</v>
      </c>
    </row>
    <row r="6" spans="1:30">
      <c r="A6">
        <v>5</v>
      </c>
      <c r="B6">
        <f t="shared" ca="1" si="1"/>
        <v>2.347631675195716E-2</v>
      </c>
      <c r="C6">
        <f t="shared" ca="1" si="0"/>
        <v>0.77557244703490846</v>
      </c>
      <c r="D6" t="str">
        <f t="shared" ca="1" si="2"/>
        <v>GO</v>
      </c>
      <c r="E6">
        <f t="shared" ca="1" si="3"/>
        <v>2900</v>
      </c>
      <c r="F6" t="s">
        <v>127</v>
      </c>
      <c r="G6">
        <v>5</v>
      </c>
      <c r="H6" t="s">
        <v>127</v>
      </c>
      <c r="I6">
        <v>9</v>
      </c>
      <c r="J6" t="str">
        <f t="shared" si="4"/>
        <v/>
      </c>
      <c r="K6" t="str">
        <f t="shared" ca="1" si="5"/>
        <v>{"dy":1,"cd":"DI","cn":4},{"dy":2,"cd":"GO","cn":2400},{"dy":3,"cd":"EN","cn":6},{"dy":4,"cd":"GO","cn":1300},{"dy":5,"cd":"EN","cn":9}</v>
      </c>
      <c r="L6" t="str">
        <f t="shared" si="6"/>
        <v>{"dy":5,"cd":"EN","cn":9}</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0.47773063105579527</v>
      </c>
      <c r="C7">
        <f t="shared" ca="1" si="0"/>
        <v>0.42834920139827326</v>
      </c>
      <c r="D7" t="str">
        <f t="shared" ca="1" si="2"/>
        <v>EN</v>
      </c>
      <c r="E7">
        <f t="shared" ca="1" si="3"/>
        <v>7</v>
      </c>
      <c r="F7" t="s">
        <v>125</v>
      </c>
      <c r="G7">
        <v>900</v>
      </c>
      <c r="H7" t="s">
        <v>125</v>
      </c>
      <c r="I7">
        <v>1100</v>
      </c>
      <c r="J7" t="str">
        <f t="shared" si="4"/>
        <v/>
      </c>
      <c r="K7" t="str">
        <f t="shared" ca="1" si="5"/>
        <v>{"dy":1,"cd":"DI","cn":4},{"dy":2,"cd":"GO","cn":2400},{"dy":3,"cd":"EN","cn":6},{"dy":4,"cd":"GO","cn":1300},{"dy":5,"cd":"EN","cn":9},{"dy":6,"cd":"GO","cn":1100}</v>
      </c>
      <c r="L7" t="str">
        <f t="shared" si="6"/>
        <v>{"dy":6,"cd":"GO","cn":1100}</v>
      </c>
      <c r="Y7">
        <v>1</v>
      </c>
      <c r="Z7">
        <v>2</v>
      </c>
      <c r="AA7">
        <f t="shared" si="11"/>
        <v>14</v>
      </c>
      <c r="AB7">
        <f t="shared" si="10"/>
        <v>0.875</v>
      </c>
      <c r="AC7">
        <f t="shared" si="12"/>
        <v>2</v>
      </c>
      <c r="AD7" t="str">
        <f t="shared" si="13"/>
        <v>GO</v>
      </c>
    </row>
    <row r="8" spans="1:30">
      <c r="A8">
        <v>7</v>
      </c>
      <c r="B8">
        <f t="shared" ca="1" si="1"/>
        <v>0.31420854627518691</v>
      </c>
      <c r="C8">
        <f t="shared" ca="1" si="0"/>
        <v>0.46627047548565081</v>
      </c>
      <c r="D8" t="str">
        <f t="shared" ca="1" si="2"/>
        <v>GO</v>
      </c>
      <c r="E8">
        <f t="shared" ca="1" si="3"/>
        <v>1900</v>
      </c>
      <c r="F8" t="s">
        <v>127</v>
      </c>
      <c r="G8">
        <v>6</v>
      </c>
      <c r="H8" t="s">
        <v>127</v>
      </c>
      <c r="I8">
        <v>8</v>
      </c>
      <c r="J8" t="str">
        <f t="shared" si="4"/>
        <v/>
      </c>
      <c r="K8" t="str">
        <f t="shared" ca="1" si="5"/>
        <v>{"dy":1,"cd":"DI","cn":4},{"dy":2,"cd":"GO","cn":2400},{"dy":3,"cd":"EN","cn":6},{"dy":4,"cd":"GO","cn":1300},{"dy":5,"cd":"EN","cn":9},{"dy":6,"cd":"GO","cn":1100},{"dy":7,"cd":"EN","cn":8}</v>
      </c>
      <c r="L8" t="str">
        <f t="shared" si="6"/>
        <v>{"dy":7,"cd":"EN","cn":8}</v>
      </c>
      <c r="Y8">
        <v>3</v>
      </c>
      <c r="Z8">
        <v>2</v>
      </c>
      <c r="AA8">
        <f t="shared" si="11"/>
        <v>2</v>
      </c>
      <c r="AB8">
        <f t="shared" si="10"/>
        <v>0.125</v>
      </c>
      <c r="AC8">
        <f t="shared" si="12"/>
        <v>2.875</v>
      </c>
      <c r="AD8" t="str">
        <f t="shared" si="13"/>
        <v>DI</v>
      </c>
    </row>
    <row r="9" spans="1:30">
      <c r="A9">
        <v>8</v>
      </c>
      <c r="B9">
        <f t="shared" ca="1" si="1"/>
        <v>0.63486844987627966</v>
      </c>
      <c r="C9">
        <f t="shared" ca="1" si="0"/>
        <v>0.68751790610932073</v>
      </c>
      <c r="D9" t="str">
        <f t="shared" ca="1" si="2"/>
        <v>EN</v>
      </c>
      <c r="E9">
        <f t="shared" ca="1" si="3"/>
        <v>8</v>
      </c>
      <c r="F9" t="s">
        <v>129</v>
      </c>
      <c r="G9">
        <v>3</v>
      </c>
      <c r="H9" t="s">
        <v>125</v>
      </c>
      <c r="I9">
        <v>3100</v>
      </c>
      <c r="J9" t="str">
        <f t="shared" si="4"/>
        <v/>
      </c>
      <c r="K9" t="str">
        <f t="shared" ca="1" si="5"/>
        <v>{"dy":1,"cd":"DI","cn":4},{"dy":2,"cd":"GO","cn":2400},{"dy":3,"cd":"EN","cn":6},{"dy":4,"cd":"GO","cn":1300},{"dy":5,"cd":"EN","cn":9},{"dy":6,"cd":"GO","cn":1100},{"dy":7,"cd":"EN","cn":8},{"dy":8,"cd":"GO","cn":3100}</v>
      </c>
      <c r="L9" t="str">
        <f t="shared" si="6"/>
        <v>{"dy":8,"cd":"GO","cn":3100}</v>
      </c>
      <c r="Y9">
        <v>2</v>
      </c>
      <c r="Z9">
        <v>3</v>
      </c>
      <c r="AA9">
        <f t="shared" si="11"/>
        <v>14</v>
      </c>
      <c r="AB9">
        <f t="shared" si="10"/>
        <v>0.875</v>
      </c>
      <c r="AC9">
        <f t="shared" si="12"/>
        <v>3</v>
      </c>
      <c r="AD9" t="str">
        <f t="shared" si="13"/>
        <v>EN</v>
      </c>
    </row>
    <row r="10" spans="1:30">
      <c r="A10">
        <v>9</v>
      </c>
      <c r="B10">
        <f t="shared" ca="1" si="1"/>
        <v>3.1757195329432553E-2</v>
      </c>
      <c r="C10">
        <f t="shared" ca="1" si="0"/>
        <v>0.6349046586657755</v>
      </c>
      <c r="D10" t="str">
        <f t="shared" ca="1" si="2"/>
        <v>GO</v>
      </c>
      <c r="E10">
        <f t="shared" ca="1" si="3"/>
        <v>2400</v>
      </c>
      <c r="F10" t="s">
        <v>125</v>
      </c>
      <c r="G10">
        <v>700</v>
      </c>
      <c r="H10" t="s">
        <v>129</v>
      </c>
      <c r="I10">
        <v>5</v>
      </c>
      <c r="J10" t="str">
        <f t="shared" si="4"/>
        <v/>
      </c>
      <c r="K10" t="str">
        <f t="shared" ca="1" si="5"/>
        <v>{"dy":1,"cd":"DI","cn":4},{"dy":2,"cd":"GO","cn":2400},{"dy":3,"cd":"EN","cn":6},{"dy":4,"cd":"GO","cn":1300},{"dy":5,"cd":"EN","cn":9},{"dy":6,"cd":"GO","cn":1100},{"dy":7,"cd":"EN","cn":8},{"dy":8,"cd":"GO","cn":3100},{"dy":9,"cd":"DI","cn":5}</v>
      </c>
      <c r="L10" t="str">
        <f t="shared" si="6"/>
        <v>{"dy":9,"cd":"DI","cn":5}</v>
      </c>
      <c r="Y10">
        <v>3</v>
      </c>
      <c r="Z10">
        <v>3</v>
      </c>
      <c r="AA10">
        <f t="shared" si="11"/>
        <v>2</v>
      </c>
      <c r="AB10">
        <f t="shared" si="10"/>
        <v>0.125</v>
      </c>
      <c r="AC10">
        <f t="shared" si="12"/>
        <v>3.875</v>
      </c>
      <c r="AD10" t="str">
        <f t="shared" si="13"/>
        <v>DI</v>
      </c>
    </row>
    <row r="11" spans="1:30">
      <c r="A11">
        <v>10</v>
      </c>
      <c r="B11">
        <f t="shared" ca="1" si="1"/>
        <v>0.12533611464125249</v>
      </c>
      <c r="C11">
        <f t="shared" ca="1" si="0"/>
        <v>0.91174418804957935</v>
      </c>
      <c r="D11" t="str">
        <f t="shared" ca="1" si="2"/>
        <v>EN</v>
      </c>
      <c r="E11">
        <f t="shared" ca="1" si="3"/>
        <v>9</v>
      </c>
      <c r="F11" t="s">
        <v>127</v>
      </c>
      <c r="G11">
        <v>10</v>
      </c>
      <c r="H11" t="s">
        <v>127</v>
      </c>
      <c r="I11">
        <v>7</v>
      </c>
      <c r="J11" t="str">
        <f t="shared" si="4"/>
        <v/>
      </c>
      <c r="K11" t="str">
        <f t="shared" ca="1" si="5"/>
        <v>{"dy":1,"cd":"DI","cn":4},{"dy":2,"cd":"GO","cn":2400},{"dy":3,"cd":"EN","cn":6},{"dy":4,"cd":"GO","cn":1300},{"dy":5,"cd":"EN","cn":9},{"dy":6,"cd":"GO","cn":1100},{"dy":7,"cd":"EN","cn":8},{"dy":8,"cd":"GO","cn":3100},{"dy":9,"cd":"DI","cn":5},{"dy":10,"cd":"EN","cn":7}</v>
      </c>
      <c r="L11" t="str">
        <f t="shared" si="6"/>
        <v>{"dy":10,"cd":"EN","cn":7}</v>
      </c>
    </row>
    <row r="12" spans="1:30">
      <c r="A12">
        <v>11</v>
      </c>
      <c r="B12">
        <f t="shared" ca="1" si="1"/>
        <v>0.93098767945198291</v>
      </c>
      <c r="C12">
        <f t="shared" ca="1" si="0"/>
        <v>0.91022351275723479</v>
      </c>
      <c r="D12" t="str">
        <f t="shared" ca="1" si="2"/>
        <v>DI</v>
      </c>
      <c r="E12">
        <f t="shared" ca="1" si="3"/>
        <v>6</v>
      </c>
      <c r="F12" t="s">
        <v>125</v>
      </c>
      <c r="G12">
        <v>1300</v>
      </c>
      <c r="H12" t="s">
        <v>125</v>
      </c>
      <c r="I12">
        <v>3400</v>
      </c>
      <c r="J12" t="str">
        <f t="shared" si="4"/>
        <v/>
      </c>
      <c r="K12" t="str">
        <f t="shared" ca="1" si="5"/>
        <v>{"dy":1,"cd":"DI","cn":4},{"dy":2,"cd":"GO","cn":2400},{"dy":3,"cd":"EN","cn":6},{"dy":4,"cd":"GO","cn":1300},{"dy":5,"cd":"EN","cn":9},{"dy":6,"cd":"GO","cn":1100},{"dy":7,"cd":"EN","cn":8},{"dy":8,"cd":"GO","cn":3100},{"dy":9,"cd":"DI","cn":5},{"dy":10,"cd":"EN","cn":7},{"dy":11,"cd":"GO","cn":3400}</v>
      </c>
      <c r="L12" t="str">
        <f t="shared" si="6"/>
        <v>{"dy":11,"cd":"GO","cn":3400}</v>
      </c>
    </row>
    <row r="13" spans="1:30">
      <c r="A13">
        <v>12</v>
      </c>
      <c r="B13">
        <f t="shared" ca="1" si="1"/>
        <v>0.20572330533069427</v>
      </c>
      <c r="C13">
        <f t="shared" ca="1" si="0"/>
        <v>0.26806912191929633</v>
      </c>
      <c r="D13" t="str">
        <f t="shared" ca="1" si="2"/>
        <v>GO</v>
      </c>
      <c r="E13">
        <f t="shared" ca="1" si="3"/>
        <v>1300</v>
      </c>
      <c r="F13" t="s">
        <v>127</v>
      </c>
      <c r="G13">
        <v>6</v>
      </c>
      <c r="H13" t="s">
        <v>127</v>
      </c>
      <c r="I13">
        <v>7</v>
      </c>
      <c r="J13" t="str">
        <f t="shared" si="4"/>
        <v/>
      </c>
      <c r="K13" t="str">
        <f t="shared" ca="1" si="5"/>
        <v>{"dy":1,"cd":"DI","cn":4},{"dy":2,"cd":"GO","cn":2400},{"dy":3,"cd":"EN","cn":6},{"dy":4,"cd":"GO","cn":1300},{"dy":5,"cd":"EN","cn":9},{"dy":6,"cd":"GO","cn":1100},{"dy":7,"cd":"EN","cn":8},{"dy":8,"cd":"GO","cn":3100},{"dy":9,"cd":"DI","cn":5},{"dy":10,"cd":"EN","cn":7},{"dy":11,"cd":"GO","cn":3400},{"dy":12,"cd":"EN","cn":7}</v>
      </c>
      <c r="L13" t="str">
        <f t="shared" si="6"/>
        <v>{"dy":12,"cd":"EN","cn":7}</v>
      </c>
    </row>
    <row r="14" spans="1:30">
      <c r="A14">
        <v>13</v>
      </c>
      <c r="B14">
        <f t="shared" ca="1" si="1"/>
        <v>0.18295343963686594</v>
      </c>
      <c r="C14">
        <f t="shared" ca="1" si="0"/>
        <v>2.3650179761482981E-2</v>
      </c>
      <c r="D14" t="str">
        <f t="shared" ca="1" si="2"/>
        <v>EN</v>
      </c>
      <c r="E14">
        <f t="shared" ca="1" si="3"/>
        <v>6</v>
      </c>
      <c r="F14" t="s">
        <v>125</v>
      </c>
      <c r="G14">
        <v>1200</v>
      </c>
      <c r="H14" t="s">
        <v>129</v>
      </c>
      <c r="I14">
        <v>3</v>
      </c>
      <c r="J14" t="str">
        <f t="shared" si="4"/>
        <v/>
      </c>
      <c r="K14" t="str">
        <f t="shared" ca="1" si="5"/>
        <v>{"dy":1,"cd":"DI","cn":4},{"dy":2,"cd":"GO","cn":2400},{"dy":3,"cd":"EN","cn":6},{"dy":4,"cd":"GO","cn":1300},{"dy":5,"cd":"EN","cn":9},{"dy":6,"cd":"GO","cn":1100},{"dy":7,"cd":"EN","cn":8},{"dy":8,"cd":"GO","cn":3100},{"dy":9,"cd":"DI","cn":5},{"dy":10,"cd":"EN","cn":7},{"dy":11,"cd":"GO","cn":3400},{"dy":12,"cd":"EN","cn":7},{"dy":13,"cd":"DI","cn":3}</v>
      </c>
      <c r="L14" t="str">
        <f t="shared" si="6"/>
        <v>{"dy":13,"cd":"DI","cn":3}</v>
      </c>
    </row>
    <row r="15" spans="1:30">
      <c r="A15">
        <v>14</v>
      </c>
      <c r="B15">
        <f t="shared" ca="1" si="1"/>
        <v>0.62449644138764215</v>
      </c>
      <c r="C15">
        <f t="shared" ca="1" si="0"/>
        <v>0.76645442789751927</v>
      </c>
      <c r="D15" t="str">
        <f t="shared" ca="1" si="2"/>
        <v>GO</v>
      </c>
      <c r="E15">
        <f t="shared" ca="1" si="3"/>
        <v>2800</v>
      </c>
      <c r="F15" t="s">
        <v>127</v>
      </c>
      <c r="G15">
        <v>10</v>
      </c>
      <c r="H15" t="s">
        <v>127</v>
      </c>
      <c r="I15">
        <v>8</v>
      </c>
      <c r="J15" t="str">
        <f t="shared" si="4"/>
        <v/>
      </c>
      <c r="K15" t="str">
        <f t="shared" ca="1" si="5"/>
        <v>{"dy":1,"cd":"DI","cn":4},{"dy":2,"cd":"GO","cn":2400},{"dy":3,"cd":"EN","cn":6},{"dy":4,"cd":"GO","cn":1300},{"dy":5,"cd":"EN","cn":9},{"dy":6,"cd":"GO","cn":1100},{"dy":7,"cd":"EN","cn":8},{"dy":8,"cd":"GO","cn":3100},{"dy":9,"cd":"DI","cn":5},{"dy":10,"cd":"EN","cn":7},{"dy":11,"cd":"GO","cn":3400},{"dy":12,"cd":"EN","cn":7},{"dy":13,"cd":"DI","cn":3},{"dy":14,"cd":"EN","cn":8}</v>
      </c>
      <c r="L15" t="str">
        <f t="shared" si="6"/>
        <v>{"dy":14,"cd":"EN","cn":8}</v>
      </c>
    </row>
    <row r="16" spans="1:30">
      <c r="A16">
        <v>15</v>
      </c>
      <c r="B16">
        <f t="shared" ca="1" si="1"/>
        <v>0.25793909688558869</v>
      </c>
      <c r="C16">
        <f t="shared" ca="1" si="0"/>
        <v>0.27110697278080054</v>
      </c>
      <c r="D16" t="str">
        <f t="shared" ca="1" si="2"/>
        <v>EN</v>
      </c>
      <c r="E16">
        <f t="shared" ca="1" si="3"/>
        <v>7</v>
      </c>
      <c r="F16" t="s">
        <v>125</v>
      </c>
      <c r="G16">
        <v>1000</v>
      </c>
      <c r="H16" t="s">
        <v>125</v>
      </c>
      <c r="I16">
        <v>1200</v>
      </c>
      <c r="J16" t="str">
        <f t="shared" si="4"/>
        <v/>
      </c>
      <c r="K16" t="str">
        <f t="shared" ca="1" si="5"/>
        <v>{"dy":1,"cd":"DI","cn":4},{"dy":2,"cd":"GO","cn":2400},{"dy":3,"cd":"EN","cn":6},{"dy":4,"cd":"GO","cn":1300},{"dy":5,"cd":"EN","cn":9},{"dy":6,"cd":"GO","cn":1100},{"dy":7,"cd":"EN","cn":8},{"dy":8,"cd":"GO","cn":3100},{"dy":9,"cd":"DI","cn":5},{"dy":10,"cd":"EN","cn":7},{"dy":11,"cd":"GO","cn":3400},{"dy":12,"cd":"EN","cn":7},{"dy":13,"cd":"DI","cn":3},{"dy":14,"cd":"EN","cn":8},{"dy":15,"cd":"GO","cn":1200}</v>
      </c>
      <c r="L16" t="str">
        <f t="shared" si="6"/>
        <v>{"dy":15,"cd":"GO","cn":1200}</v>
      </c>
    </row>
    <row r="17" spans="1:12">
      <c r="A17">
        <v>16</v>
      </c>
      <c r="B17">
        <f t="shared" ca="1" si="1"/>
        <v>0.47211498117131767</v>
      </c>
      <c r="C17">
        <f t="shared" ca="1" si="0"/>
        <v>0.97555410297996459</v>
      </c>
      <c r="D17" t="str">
        <f t="shared" ca="1" si="2"/>
        <v>GO</v>
      </c>
      <c r="E17">
        <f t="shared" ca="1" si="3"/>
        <v>3500</v>
      </c>
      <c r="F17" t="s">
        <v>127</v>
      </c>
      <c r="G17">
        <v>8</v>
      </c>
      <c r="H17" t="s">
        <v>127</v>
      </c>
      <c r="I17">
        <v>6</v>
      </c>
      <c r="J17" t="str">
        <f t="shared" si="4"/>
        <v/>
      </c>
      <c r="K17" t="str">
        <f t="shared" ca="1" si="5"/>
        <v>{"dy":1,"cd":"DI","cn":4},{"dy":2,"cd":"GO","cn":2400},{"dy":3,"cd":"EN","cn":6},{"dy":4,"cd":"GO","cn":1300},{"dy":5,"cd":"EN","cn":9},{"dy":6,"cd":"GO","cn":1100},{"dy":7,"cd":"EN","cn":8},{"dy":8,"cd":"GO","cn":3100},{"dy":9,"cd":"DI","cn":5},{"dy":10,"cd":"EN","cn":7},{"dy":11,"cd":"GO","cn":3400},{"dy":12,"cd":"EN","cn":7},{"dy":13,"cd":"DI","cn":3},{"dy":14,"cd":"EN","cn":8},{"dy":15,"cd":"GO","cn":1200},{"dy":16,"cd":"EN","cn":6}</v>
      </c>
      <c r="L17" t="str">
        <f t="shared" si="6"/>
        <v>{"dy":16,"cd":"EN","cn":6}</v>
      </c>
    </row>
    <row r="18" spans="1:12">
      <c r="A18">
        <v>17</v>
      </c>
      <c r="B18">
        <f t="shared" ca="1" si="1"/>
        <v>0.21780256424512823</v>
      </c>
      <c r="C18">
        <f t="shared" ca="1" si="0"/>
        <v>0.82140398038198792</v>
      </c>
      <c r="D18" t="str">
        <f t="shared" ca="1" si="2"/>
        <v>EN</v>
      </c>
      <c r="E18">
        <f t="shared" ca="1" si="3"/>
        <v>9</v>
      </c>
      <c r="F18" t="s">
        <v>125</v>
      </c>
      <c r="G18">
        <v>800</v>
      </c>
      <c r="H18" t="s">
        <v>125</v>
      </c>
      <c r="I18">
        <v>2000</v>
      </c>
      <c r="J18" t="str">
        <f t="shared" si="4"/>
        <v/>
      </c>
      <c r="K18" t="str">
        <f t="shared" ca="1" si="5"/>
        <v>{"dy":1,"cd":"DI","cn":4},{"dy":2,"cd":"GO","cn":2400},{"dy":3,"cd":"EN","cn":6},{"dy":4,"cd":"GO","cn":1300},{"dy":5,"cd":"EN","cn":9},{"dy":6,"cd":"GO","cn":1100},{"dy":7,"cd":"EN","cn":8},{"dy":8,"cd":"GO","cn":3100},{"dy":9,"cd":"DI","cn":5},{"dy":10,"cd":"EN","cn":7},{"dy":11,"cd":"GO","cn":3400},{"dy":12,"cd":"EN","cn":7},{"dy":13,"cd":"DI","cn":3},{"dy":14,"cd":"EN","cn":8},{"dy":15,"cd":"GO","cn":1200},{"dy":16,"cd":"EN","cn":6},{"dy":17,"cd":"GO","cn":2000}</v>
      </c>
      <c r="L18" t="str">
        <f t="shared" si="6"/>
        <v>{"dy":17,"cd":"GO","cn":2000}</v>
      </c>
    </row>
    <row r="19" spans="1:12">
      <c r="A19">
        <v>18</v>
      </c>
      <c r="B19">
        <f t="shared" ca="1" si="1"/>
        <v>0.36211716099218105</v>
      </c>
      <c r="C19">
        <f t="shared" ca="1" si="0"/>
        <v>0.40880559572807962</v>
      </c>
      <c r="D19" t="str">
        <f t="shared" ca="1" si="2"/>
        <v>GO</v>
      </c>
      <c r="E19">
        <f t="shared" ca="1" si="3"/>
        <v>1700</v>
      </c>
      <c r="F19" t="s">
        <v>127</v>
      </c>
      <c r="G19">
        <v>6</v>
      </c>
      <c r="H19" t="s">
        <v>97</v>
      </c>
      <c r="I19">
        <v>7</v>
      </c>
      <c r="J19" t="str">
        <f t="shared" si="4"/>
        <v/>
      </c>
      <c r="K19" t="str">
        <f t="shared" ca="1" si="5"/>
        <v>{"dy":1,"cd":"DI","cn":4},{"dy":2,"cd":"GO","cn":2400},{"dy":3,"cd":"EN","cn":6},{"dy":4,"cd":"GO","cn":1300},{"dy":5,"cd":"EN","cn":9},{"dy":6,"cd":"GO","cn":1100},{"dy":7,"cd":"EN","cn":8},{"dy":8,"cd":"GO","cn":3100},{"dy":9,"cd":"DI","cn":5},{"dy":10,"cd":"EN","cn":7},{"dy":11,"cd":"GO","cn":3400},{"dy":12,"cd":"EN","cn":7},{"dy":13,"cd":"DI","cn":3},{"dy":14,"cd":"EN","cn":8},{"dy":15,"cd":"GO","cn":1200},{"dy":16,"cd":"EN","cn":6},{"dy":17,"cd":"GO","cn":2000},{"dy":18,"cd":"EN","cn":7}</v>
      </c>
      <c r="L19" t="str">
        <f t="shared" si="6"/>
        <v>{"dy":18,"cd":"EN","cn":7}</v>
      </c>
    </row>
    <row r="20" spans="1:12">
      <c r="A20">
        <v>19</v>
      </c>
      <c r="B20">
        <f t="shared" ca="1" si="1"/>
        <v>0.75542625896145343</v>
      </c>
      <c r="C20">
        <f t="shared" ca="1" si="0"/>
        <v>0.33397222085522538</v>
      </c>
      <c r="D20" t="str">
        <f t="shared" ca="1" si="2"/>
        <v>EN</v>
      </c>
      <c r="E20">
        <f t="shared" ca="1" si="3"/>
        <v>7</v>
      </c>
      <c r="F20" t="s">
        <v>125</v>
      </c>
      <c r="G20">
        <v>900</v>
      </c>
      <c r="H20" t="s">
        <v>125</v>
      </c>
      <c r="I20">
        <v>2300</v>
      </c>
      <c r="J20" t="str">
        <f t="shared" si="4"/>
        <v/>
      </c>
      <c r="K20" t="str">
        <f t="shared" ca="1" si="5"/>
        <v>{"dy":1,"cd":"DI","cn":4},{"dy":2,"cd":"GO","cn":2400},{"dy":3,"cd":"EN","cn":6},{"dy":4,"cd":"GO","cn":1300},{"dy":5,"cd":"EN","cn":9},{"dy":6,"cd":"GO","cn":1100},{"dy":7,"cd":"EN","cn":8},{"dy":8,"cd":"GO","cn":3100},{"dy":9,"cd":"DI","cn":5},{"dy":10,"cd":"EN","cn":7},{"dy":11,"cd":"GO","cn":3400},{"dy":12,"cd":"EN","cn":7},{"dy":13,"cd":"DI","cn":3},{"dy":14,"cd":"EN","cn":8},{"dy":15,"cd":"GO","cn":1200},{"dy":16,"cd":"EN","cn":6},{"dy":17,"cd":"GO","cn":2000},{"dy":18,"cd":"EN","cn":7},{"dy":19,"cd":"GO","cn":2300}</v>
      </c>
      <c r="L20" t="str">
        <f t="shared" si="6"/>
        <v>{"dy":19,"cd":"GO","cn":2300}</v>
      </c>
    </row>
    <row r="21" spans="1:12">
      <c r="A21">
        <v>20</v>
      </c>
      <c r="B21">
        <f t="shared" ca="1" si="1"/>
        <v>0.53755615585592942</v>
      </c>
      <c r="C21">
        <f t="shared" ca="1" si="0"/>
        <v>0.36845302984271999</v>
      </c>
      <c r="D21" t="str">
        <f t="shared" ca="1" si="2"/>
        <v>GO</v>
      </c>
      <c r="E21">
        <f t="shared" ca="1" si="3"/>
        <v>1600</v>
      </c>
      <c r="F21" t="s">
        <v>127</v>
      </c>
      <c r="G21">
        <v>7</v>
      </c>
      <c r="H21" t="s">
        <v>127</v>
      </c>
      <c r="I21">
        <v>8</v>
      </c>
      <c r="J21" t="str">
        <f t="shared" si="4"/>
        <v/>
      </c>
      <c r="K21" t="str">
        <f t="shared" ca="1" si="5"/>
        <v>{"dy":1,"cd":"DI","cn":4},{"dy":2,"cd":"GO","cn":2400},{"dy":3,"cd":"EN","cn":6},{"dy":4,"cd":"GO","cn":1300},{"dy":5,"cd":"EN","cn":9},{"dy":6,"cd":"GO","cn":1100},{"dy":7,"cd":"EN","cn":8},{"dy":8,"cd":"GO","cn":3100},{"dy":9,"cd":"DI","cn":5},{"dy":10,"cd":"EN","cn":7},{"dy":11,"cd":"GO","cn":3400},{"dy":12,"cd":"EN","cn":7},{"dy":13,"cd":"DI","cn":3},{"dy":14,"cd":"EN","cn":8},{"dy":15,"cd":"GO","cn":1200},{"dy":16,"cd":"EN","cn":6},{"dy":17,"cd":"GO","cn":2000},{"dy":18,"cd":"EN","cn":7},{"dy":19,"cd":"GO","cn":2300},{"dy":20,"cd":"EN","cn":8}</v>
      </c>
      <c r="L21" t="str">
        <f t="shared" si="6"/>
        <v>{"dy":20,"cd":"EN","cn":8}</v>
      </c>
    </row>
    <row r="22" spans="1:12">
      <c r="A22">
        <v>21</v>
      </c>
      <c r="B22">
        <f t="shared" ca="1" si="1"/>
        <v>0.4725260674700682</v>
      </c>
      <c r="C22">
        <f t="shared" ca="1" si="0"/>
        <v>0.17814087304428539</v>
      </c>
      <c r="D22" t="str">
        <f t="shared" ca="1" si="2"/>
        <v>EN</v>
      </c>
      <c r="E22">
        <f t="shared" ca="1" si="3"/>
        <v>6</v>
      </c>
      <c r="F22" t="s">
        <v>129</v>
      </c>
      <c r="G22">
        <v>4</v>
      </c>
      <c r="H22" t="s">
        <v>125</v>
      </c>
      <c r="I22">
        <v>2200</v>
      </c>
      <c r="J22" t="str">
        <f t="shared" si="4"/>
        <v/>
      </c>
      <c r="K22" t="str">
        <f t="shared" ca="1" si="5"/>
        <v>{"dy":1,"cd":"DI","cn":4},{"dy":2,"cd":"GO","cn":2400},{"dy":3,"cd":"EN","cn":6},{"dy":4,"cd":"GO","cn":1300},{"dy":5,"cd":"EN","cn":9},{"dy":6,"cd":"GO","cn":1100},{"dy":7,"cd":"EN","cn":8},{"dy":8,"cd":"GO","cn":3100},{"dy":9,"cd":"DI","cn":5},{"dy":10,"cd":"EN","cn":7},{"dy":11,"cd":"GO","cn":3400},{"dy":12,"cd":"EN","cn":7},{"dy":13,"cd":"DI","cn":3},{"dy":14,"cd":"EN","cn":8},{"dy":15,"cd":"GO","cn":1200},{"dy":16,"cd":"EN","cn":6},{"dy":17,"cd":"GO","cn":2000},{"dy":18,"cd":"EN","cn":7},{"dy":19,"cd":"GO","cn":2300},{"dy":20,"cd":"EN","cn":8},{"dy":21,"cd":"GO","cn":2200}</v>
      </c>
      <c r="L22" t="str">
        <f t="shared" si="6"/>
        <v>{"dy":21,"cd":"GO","cn":2200}</v>
      </c>
    </row>
    <row r="23" spans="1:12">
      <c r="A23">
        <v>22</v>
      </c>
      <c r="B23">
        <f t="shared" ca="1" si="1"/>
        <v>0.97283844470646619</v>
      </c>
      <c r="C23">
        <f t="shared" ca="1" si="0"/>
        <v>0.40134599518670844</v>
      </c>
      <c r="D23" t="str">
        <f t="shared" ca="1" si="2"/>
        <v>DI</v>
      </c>
      <c r="E23">
        <f t="shared" ca="1" si="3"/>
        <v>4</v>
      </c>
      <c r="F23" t="s">
        <v>127</v>
      </c>
      <c r="G23">
        <v>10</v>
      </c>
      <c r="H23" t="s">
        <v>127</v>
      </c>
      <c r="I23">
        <v>6</v>
      </c>
      <c r="J23" t="str">
        <f t="shared" si="4"/>
        <v/>
      </c>
      <c r="K23"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v>
      </c>
      <c r="L23" t="str">
        <f t="shared" si="6"/>
        <v>{"dy":22,"cd":"EN","cn":6}</v>
      </c>
    </row>
    <row r="24" spans="1:12">
      <c r="A24">
        <v>23</v>
      </c>
      <c r="B24">
        <f t="shared" ca="1" si="1"/>
        <v>3.2954575196156632E-2</v>
      </c>
      <c r="C24">
        <f t="shared" ca="1" si="0"/>
        <v>0.43828083346896907</v>
      </c>
      <c r="D24" t="str">
        <f t="shared" ca="1" si="2"/>
        <v>GO</v>
      </c>
      <c r="E24">
        <f t="shared" ca="1" si="3"/>
        <v>1800</v>
      </c>
      <c r="F24" t="s">
        <v>125</v>
      </c>
      <c r="G24">
        <v>800</v>
      </c>
      <c r="H24" t="s">
        <v>125</v>
      </c>
      <c r="I24">
        <v>2900</v>
      </c>
      <c r="J24" t="str">
        <f t="shared" si="4"/>
        <v/>
      </c>
      <c r="K24"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v>
      </c>
      <c r="L24" t="str">
        <f t="shared" si="6"/>
        <v>{"dy":23,"cd":"GO","cn":2900}</v>
      </c>
    </row>
    <row r="25" spans="1:12">
      <c r="A25">
        <v>24</v>
      </c>
      <c r="B25">
        <f t="shared" ca="1" si="1"/>
        <v>0.4441899851723996</v>
      </c>
      <c r="C25">
        <f t="shared" ca="1" si="0"/>
        <v>0.50673965040008206</v>
      </c>
      <c r="D25" t="str">
        <f t="shared" ca="1" si="2"/>
        <v>EN</v>
      </c>
      <c r="E25">
        <f t="shared" ca="1" si="3"/>
        <v>8</v>
      </c>
      <c r="F25" t="s">
        <v>127</v>
      </c>
      <c r="G25">
        <v>6</v>
      </c>
      <c r="H25" t="s">
        <v>127</v>
      </c>
      <c r="I25">
        <v>9</v>
      </c>
      <c r="J25" t="str">
        <f t="shared" si="4"/>
        <v/>
      </c>
      <c r="K25"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v>
      </c>
      <c r="L25" t="str">
        <f t="shared" si="6"/>
        <v>{"dy":24,"cd":"EN","cn":9}</v>
      </c>
    </row>
    <row r="26" spans="1:12">
      <c r="A26">
        <v>25</v>
      </c>
      <c r="B26">
        <f t="shared" ca="1" si="1"/>
        <v>0.26125497943405973</v>
      </c>
      <c r="C26">
        <f t="shared" ca="1" si="0"/>
        <v>0.18237194093832265</v>
      </c>
      <c r="D26" t="str">
        <f t="shared" ca="1" si="2"/>
        <v>GO</v>
      </c>
      <c r="E26">
        <f t="shared" ca="1" si="3"/>
        <v>1000</v>
      </c>
      <c r="F26" t="s">
        <v>125</v>
      </c>
      <c r="G26">
        <v>700</v>
      </c>
      <c r="H26" t="s">
        <v>125</v>
      </c>
      <c r="I26">
        <v>3200</v>
      </c>
      <c r="J26" t="str">
        <f t="shared" si="4"/>
        <v/>
      </c>
      <c r="K26"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v>
      </c>
      <c r="L26" t="str">
        <f t="shared" si="6"/>
        <v>{"dy":25,"cd":"GO","cn":3200}</v>
      </c>
    </row>
    <row r="27" spans="1:12">
      <c r="A27">
        <v>26</v>
      </c>
      <c r="B27">
        <f t="shared" ca="1" si="1"/>
        <v>0.37986522016958335</v>
      </c>
      <c r="C27">
        <f t="shared" ca="1" si="0"/>
        <v>0.69634521119938464</v>
      </c>
      <c r="D27" t="str">
        <f t="shared" ca="1" si="2"/>
        <v>EN</v>
      </c>
      <c r="E27">
        <f t="shared" ca="1" si="3"/>
        <v>8</v>
      </c>
      <c r="F27" t="s">
        <v>127</v>
      </c>
      <c r="G27">
        <v>9</v>
      </c>
      <c r="H27" t="s">
        <v>129</v>
      </c>
      <c r="I27">
        <v>6</v>
      </c>
      <c r="J27" t="str">
        <f t="shared" si="4"/>
        <v/>
      </c>
      <c r="K27"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v>
      </c>
      <c r="L27" t="str">
        <f t="shared" si="6"/>
        <v>{"dy":26,"cd":"DI","cn":6}</v>
      </c>
    </row>
    <row r="28" spans="1:12">
      <c r="A28">
        <v>27</v>
      </c>
      <c r="B28">
        <f t="shared" ca="1" si="1"/>
        <v>0.50263718882753061</v>
      </c>
      <c r="C28">
        <f t="shared" ca="1" si="0"/>
        <v>0.76216796908304207</v>
      </c>
      <c r="D28" t="str">
        <f t="shared" ca="1" si="2"/>
        <v>GO</v>
      </c>
      <c r="E28">
        <f t="shared" ca="1" si="3"/>
        <v>2800</v>
      </c>
      <c r="F28" t="s">
        <v>127</v>
      </c>
      <c r="G28">
        <v>9</v>
      </c>
      <c r="H28" t="s">
        <v>125</v>
      </c>
      <c r="I28">
        <v>1100</v>
      </c>
      <c r="J28" t="str">
        <f t="shared" si="4"/>
        <v/>
      </c>
      <c r="K28"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dy":27,"cd":"GO","cn":1100}</v>
      </c>
      <c r="L28" t="str">
        <f t="shared" si="6"/>
        <v>{"dy":27,"cd":"GO","cn":1100}</v>
      </c>
    </row>
    <row r="29" spans="1:12">
      <c r="A29">
        <v>28</v>
      </c>
      <c r="B29">
        <f t="shared" ca="1" si="1"/>
        <v>0.43070033009620945</v>
      </c>
      <c r="C29">
        <f t="shared" ca="1" si="0"/>
        <v>0.73320495879159886</v>
      </c>
      <c r="D29" t="str">
        <f t="shared" ca="1" si="2"/>
        <v>EN</v>
      </c>
      <c r="E29">
        <f t="shared" ca="1" si="3"/>
        <v>8</v>
      </c>
      <c r="F29" t="s">
        <v>125</v>
      </c>
      <c r="G29">
        <v>3100</v>
      </c>
      <c r="H29" t="s">
        <v>127</v>
      </c>
      <c r="I29">
        <v>7</v>
      </c>
      <c r="J29" t="str">
        <f t="shared" si="4"/>
        <v/>
      </c>
      <c r="K29"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dy":27,"cd":"GO","cn":1100},{"dy":28,"cd":"EN","cn":7}</v>
      </c>
      <c r="L29" t="str">
        <f t="shared" si="6"/>
        <v>{"dy":28,"cd":"EN","cn":7}</v>
      </c>
    </row>
    <row r="30" spans="1:12">
      <c r="A30">
        <v>29</v>
      </c>
      <c r="B30">
        <f t="shared" ca="1" si="1"/>
        <v>0.64680862247406112</v>
      </c>
      <c r="C30">
        <f t="shared" ca="1" si="0"/>
        <v>0.87923716324579315</v>
      </c>
      <c r="D30" t="str">
        <f t="shared" ca="1" si="2"/>
        <v>GO</v>
      </c>
      <c r="E30">
        <f t="shared" ca="1" si="3"/>
        <v>3200</v>
      </c>
      <c r="F30" t="s">
        <v>127</v>
      </c>
      <c r="G30">
        <v>7</v>
      </c>
      <c r="H30" t="s">
        <v>125</v>
      </c>
      <c r="I30">
        <v>2400</v>
      </c>
      <c r="J30" t="str">
        <f t="shared" si="4"/>
        <v/>
      </c>
      <c r="K30"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dy":27,"cd":"GO","cn":1100},{"dy":28,"cd":"EN","cn":7},{"dy":29,"cd":"GO","cn":2400}</v>
      </c>
      <c r="L30" t="str">
        <f t="shared" si="6"/>
        <v>{"dy":29,"cd":"GO","cn":2400}</v>
      </c>
    </row>
    <row r="31" spans="1:12">
      <c r="A31">
        <v>30</v>
      </c>
      <c r="B31">
        <f t="shared" ca="1" si="1"/>
        <v>0.34694420933737602</v>
      </c>
      <c r="C31">
        <f t="shared" ca="1" si="0"/>
        <v>5.6537159537585313E-2</v>
      </c>
      <c r="D31" t="str">
        <f t="shared" ca="1" si="2"/>
        <v>EN</v>
      </c>
      <c r="E31">
        <f t="shared" ca="1" si="3"/>
        <v>6</v>
      </c>
      <c r="F31" t="s">
        <v>125</v>
      </c>
      <c r="G31">
        <v>1000</v>
      </c>
      <c r="H31" t="s">
        <v>127</v>
      </c>
      <c r="I31">
        <v>9</v>
      </c>
      <c r="J31" t="str">
        <f t="shared" si="4"/>
        <v/>
      </c>
      <c r="K31"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dy":27,"cd":"GO","cn":1100},{"dy":28,"cd":"EN","cn":7},{"dy":29,"cd":"GO","cn":2400},{"dy":30,"cd":"EN","cn":9}</v>
      </c>
      <c r="L31" t="str">
        <f t="shared" si="6"/>
        <v>{"dy":30,"cd":"EN","cn":9}</v>
      </c>
    </row>
    <row r="32" spans="1:12">
      <c r="A32">
        <v>31</v>
      </c>
      <c r="B32">
        <f t="shared" ca="1" si="1"/>
        <v>0.36782637272957242</v>
      </c>
      <c r="C32">
        <f t="shared" ca="1" si="0"/>
        <v>0.13246690333796918</v>
      </c>
      <c r="D32" t="str">
        <f t="shared" ca="1" si="2"/>
        <v>GO</v>
      </c>
      <c r="E32">
        <f t="shared" ca="1" si="3"/>
        <v>900</v>
      </c>
      <c r="F32" t="s">
        <v>127</v>
      </c>
      <c r="G32">
        <v>6</v>
      </c>
      <c r="H32" t="s">
        <v>125</v>
      </c>
      <c r="I32">
        <v>900</v>
      </c>
      <c r="J32" t="str">
        <f t="shared" si="4"/>
        <v/>
      </c>
      <c r="K32" t="str">
        <f t="shared" ca="1" si="5"/>
        <v>{"dy":1,"cd":"DI","cn":4},{"dy":2,"cd":"GO","cn":2400},{"dy":3,"cd":"EN","cn":6},{"dy":4,"cd":"GO","cn":1300},{"dy":5,"cd":"EN","cn":9},{"dy":6,"cd":"GO","cn":1100},{"dy":7,"cd":"EN","cn":8},{"dy":8,"cd":"GO","cn":3100},{"dy":9,"cd":"DI","cn":5},{"dy":10,"cd":"EN","cn":7},{"dy":11,"cd":"GO","cn":3400},{"dy":12,"cd":"EN","cn":7},{"dy":13,"cd":"DI","cn":3},{"dy":14,"cd":"EN","cn":8},{"dy":15,"cd":"GO","cn":1200},{"dy":16,"cd":"EN","cn":6},{"dy":17,"cd":"GO","cn":2000},{"dy":18,"cd":"EN","cn":7},{"dy":19,"cd":"GO","cn":2300},{"dy":20,"cd":"EN","cn":8},{"dy":21,"cd":"GO","cn":2200},{"dy":22,"cd":"EN","cn":6},{"dy":23,"cd":"GO","cn":2900},{"dy":24,"cd":"EN","cn":9},{"dy":25,"cd":"GO","cn":3200},{"dy":26,"cd":"DI","cn":6},{"dy":27,"cd":"GO","cn":1100},{"dy":28,"cd":"EN","cn":7},{"dy":29,"cd":"GO","cn":2400},{"dy":30,"cd":"EN","cn":9},{"dy":31,"cd":"GO","cn":900}</v>
      </c>
      <c r="L32" t="str">
        <f t="shared" si="6"/>
        <v>{"dy":31,"cd":"GO","cn":900}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AK2" activePane="bottomRight" state="frozen"/>
      <selection pane="topRight" activeCell="C1" sqref="C1"/>
      <selection pane="bottomLeft" activeCell="A2" sqref="A2"/>
      <selection pane="bottomRight" activeCell="AQ2" sqref="AQ2"/>
    </sheetView>
    <sheetView tabSelected="1" workbookViewId="1">
      <pane xSplit="2" ySplit="1" topLeftCell="U2" activePane="bottomRight" state="frozen"/>
      <selection pane="topRight" activeCell="C1" sqref="C1"/>
      <selection pane="bottomLeft" activeCell="A2" sqref="A2"/>
      <selection pane="bottomRight" activeCell="AB9" sqref="AB9"/>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3.6</v>
      </c>
      <c r="BQ1" t="s">
        <v>264</v>
      </c>
      <c r="BR1" t="s">
        <v>265</v>
      </c>
      <c r="BS1" t="str">
        <f ca="1">IF(COUNTA(BV:BV)&lt;&gt;COUNTA([1]EquipTable!$A:$A),"수량이상","누적")</f>
        <v>누적</v>
      </c>
      <c r="BT1" t="s">
        <v>262</v>
      </c>
      <c r="BU1" t="s">
        <v>263</v>
      </c>
      <c r="BV1" t="s">
        <v>144</v>
      </c>
      <c r="BX1" t="s">
        <v>120</v>
      </c>
      <c r="BY1">
        <v>5</v>
      </c>
      <c r="BZ1" t="str">
        <f ca="1">IF(COUNTA(CA:CA)&lt;&gt;COUNTA([2]ActorTable!$A:$A),"수량이상","누적")</f>
        <v>수량이상</v>
      </c>
      <c r="CA1" t="s">
        <v>166</v>
      </c>
      <c r="CB1" t="s">
        <v>149</v>
      </c>
      <c r="CD1" t="s">
        <v>165</v>
      </c>
    </row>
    <row r="2" spans="1:82">
      <c r="A2">
        <v>1</v>
      </c>
      <c r="B2">
        <v>0</v>
      </c>
      <c r="C2">
        <f>IF(B2&lt;=9,0,
IF(B2=10,1,2))</f>
        <v>0</v>
      </c>
      <c r="D2">
        <f ca="1">RAND()</f>
        <v>0.88026772315494028</v>
      </c>
      <c r="E2">
        <f ca="1">RAND()</f>
        <v>0.92980638591775489</v>
      </c>
      <c r="F2">
        <f ca="1">RAND()</f>
        <v>0.44011113960250181</v>
      </c>
      <c r="G2">
        <f ca="1">RAND()</f>
        <v>0.86772760961826845</v>
      </c>
      <c r="H2">
        <f ca="1">RAND()</f>
        <v>0.3316090133796693</v>
      </c>
      <c r="I2">
        <f ca="1">RAND()</f>
        <v>0.801147056859424</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Equip8101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8300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134</v>
      </c>
      <c r="AU2">
        <f t="shared" ref="AU2:AU15" si="1">COUNTIF(AB:AB,AP2)</f>
        <v>154</v>
      </c>
      <c r="AV2">
        <f ca="1">COUNTIFS(M:M,AP2,T:T,"전설")</f>
        <v>4</v>
      </c>
      <c r="AW2">
        <f>COUNTIFS(AB:AB,AP2,AI:AI,"전설")</f>
        <v>7</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dy":27,"sl":11,"tp":"fp","vl":"Actor3231","cn":75,"pt":"DI","pp":172,"pr":99},{"dy":28,"sl":11,"tp":"fp","vl":"Actor3231","cn":75,"pt":"DI","pp":172,"pr":99},{"dy":29,"sl":11},{"dy":30,"sl":11,"tp":"fl6","vl":"Actor1029","cn":1,"pt":"DI","pp":80,"pr":49},{"dy":31,"sl":11,"tp":"fl6","vl":"Actor1029","cn":1,"pt":"DI","pp":80,"pr":49}]</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1.3368983957219251E-2</v>
      </c>
      <c r="BQ2">
        <f ca="1">BN2/SUM(BN:BN)</f>
        <v>9.3632958801498148E-3</v>
      </c>
      <c r="BR2">
        <f ca="1">BO2/SUM(BO:BO)</f>
        <v>1.0121457489878543E-2</v>
      </c>
      <c r="BS2">
        <v>0</v>
      </c>
      <c r="BT2">
        <v>0</v>
      </c>
      <c r="BU2">
        <v>0</v>
      </c>
      <c r="BV2" t="str">
        <f ca="1">OFFSET([1]EquipTable!$A$1,ROW()-1,0)</f>
        <v>Equip0001</v>
      </c>
      <c r="BX2">
        <f ca="1">IF(VLOOKUP($CA2,[2]ActorTable!$1:$1048576,MATCH("업데이트순번",[2]ActorTable!$1:$1,0),0)&lt;=$BY$1,1,0)
*IF(MID(CA2,7,1)="2",0.1,1)</f>
        <v>0.1</v>
      </c>
      <c r="BY2">
        <f ca="1">BX2/SUM(BX:BX)</f>
        <v>3.8461538461538455E-3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0.5362414166801579</v>
      </c>
      <c r="E3">
        <f ca="1">RAND()</f>
        <v>0.73596239893374471</v>
      </c>
      <c r="F3">
        <f ca="1">RAND()</f>
        <v>0.7945242014990691</v>
      </c>
      <c r="G3">
        <f ca="1">RAND()</f>
        <v>0.77704284377954314</v>
      </c>
      <c r="H3">
        <f ca="1">RAND()</f>
        <v>0.23385951340566158</v>
      </c>
      <c r="I3">
        <f ca="1">RAND()</f>
        <v>5.3531131483598116E-2</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Equip6202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8900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439</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2</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1.3368983957219251E-2</v>
      </c>
      <c r="BQ3">
        <f t="shared" ref="BQ3:BQ66" ca="1" si="6">BN3/SUM(BN:BN)</f>
        <v>9.3632958801498148E-3</v>
      </c>
      <c r="BR3">
        <f t="shared" ref="BR3:BR66" ca="1" si="7">BO3/SUM(BO:BO)</f>
        <v>1.0121457489878543E-2</v>
      </c>
      <c r="BS3">
        <f t="shared" ref="BS3:BU66" ca="1" si="8">BS2+BP2</f>
        <v>1.3368983957219251E-2</v>
      </c>
      <c r="BT3">
        <f t="shared" ca="1" si="8"/>
        <v>9.3632958801498148E-3</v>
      </c>
      <c r="BU3">
        <f t="shared" ca="1" si="8"/>
        <v>1.0121457489878543E-2</v>
      </c>
      <c r="BV3" t="str">
        <f ca="1">OFFSET([1]EquipTable!$A$1,ROW()-1,0)</f>
        <v>Equip0002</v>
      </c>
      <c r="BX3">
        <f ca="1">IF(VLOOKUP($CA3,[2]ActorTable!$1:$1048576,MATCH("업데이트순번",[2]ActorTable!$1:$1,0),0)&lt;=$BY$1,1,0)
*IF(MID(CA3,7,1)="2",0.1,1)</f>
        <v>1</v>
      </c>
      <c r="BY3">
        <f t="shared" ref="BY3:BY45" ca="1" si="9">BX3/SUM(BX:BX)</f>
        <v>3.846153846153845E-2</v>
      </c>
      <c r="BZ3">
        <f t="shared" ref="BZ3:BZ45" ca="1" si="10">BZ2+BY2</f>
        <v>3.8461538461538455E-3</v>
      </c>
      <c r="CA3" t="str">
        <f ca="1">OFFSET([2]ActorTable!$A$1,ROW()-1,0)</f>
        <v>Actor1002</v>
      </c>
      <c r="CB3" t="str">
        <f ca="1">VLOOKUP($CA3,[2]ActorTable!$1:$1048576,MATCH("이름참고",[2]ActorTable!$1:$1,0),0)</f>
        <v>소하</v>
      </c>
    </row>
    <row r="4" spans="1:82">
      <c r="A4">
        <v>1</v>
      </c>
      <c r="B4">
        <v>2</v>
      </c>
      <c r="C4">
        <f>IF(B4&lt;=9,0,
IF(B4=10,1,2))</f>
        <v>0</v>
      </c>
      <c r="D4">
        <f ca="1">RAND()</f>
        <v>0.81085672396932174</v>
      </c>
      <c r="E4">
        <f ca="1">RAND()</f>
        <v>0.82514189749624989</v>
      </c>
      <c r="F4">
        <f ca="1">RAND()</f>
        <v>0.19343120700077543</v>
      </c>
      <c r="G4">
        <f ca="1">RAND()</f>
        <v>0.8639167688744529</v>
      </c>
      <c r="H4">
        <f ca="1">RAND()</f>
        <v>0.71039137584644108</v>
      </c>
      <c r="I4">
        <f ca="1">RAND()</f>
        <v>0.77917429174452157</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82514</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12</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3600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1</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1.3368983957219251E-2</v>
      </c>
      <c r="BQ4">
        <f t="shared" ca="1" si="6"/>
        <v>9.3632958801498148E-3</v>
      </c>
      <c r="BR4">
        <f t="shared" ca="1" si="7"/>
        <v>1.0121457489878543E-2</v>
      </c>
      <c r="BS4">
        <f t="shared" ca="1" si="8"/>
        <v>2.6737967914438502E-2</v>
      </c>
      <c r="BT4">
        <f t="shared" ref="BT4:BT67" ca="1" si="11">BT3+BQ3</f>
        <v>1.872659176029963E-2</v>
      </c>
      <c r="BU4">
        <f t="shared" ref="BU4:BU67" ca="1" si="12">BU3+BR3</f>
        <v>2.0242914979757085E-2</v>
      </c>
      <c r="BV4" t="str">
        <f ca="1">OFFSET([1]EquipTable!$A$1,ROW()-1,0)</f>
        <v>Equip0101</v>
      </c>
      <c r="BX4">
        <f ca="1">IF(VLOOKUP($CA4,[2]ActorTable!$1:$1048576,MATCH("업데이트순번",[2]ActorTable!$1:$1,0),0)&lt;=$BY$1,1,0)
*IF(MID(CA4,7,1)="2",0.1,1)</f>
        <v>1</v>
      </c>
      <c r="BY4">
        <f t="shared" ca="1" si="9"/>
        <v>3.846153846153845E-2</v>
      </c>
      <c r="BZ4">
        <f t="shared" ca="1" si="10"/>
        <v>4.2307692307692296E-2</v>
      </c>
      <c r="CA4" t="str">
        <f ca="1">OFFSET([2]ActorTable!$A$1,ROW()-1,0)</f>
        <v>Actor2103</v>
      </c>
      <c r="CB4" t="str">
        <f ca="1">VLOOKUP($CA4,[2]ActorTable!$1:$1048576,MATCH("이름참고",[2]ActorTable!$1:$1,0),0)</f>
        <v>데브샤</v>
      </c>
    </row>
    <row r="5" spans="1:82">
      <c r="A5">
        <v>1</v>
      </c>
      <c r="B5">
        <v>3</v>
      </c>
      <c r="C5">
        <f>IF(B5&lt;=9,0,
IF(B5=10,1,2))</f>
        <v>0</v>
      </c>
      <c r="D5">
        <f ca="1">RAND()</f>
        <v>0.78232375579106683</v>
      </c>
      <c r="E5">
        <f ca="1">RAND()</f>
        <v>0.78944052798340036</v>
      </c>
      <c r="F5">
        <f ca="1">RAND()</f>
        <v>0.99974994609716672</v>
      </c>
      <c r="G5">
        <f ca="1">RAND()</f>
        <v>0.1708406301991795</v>
      </c>
      <c r="H5">
        <f ca="1">RAND()</f>
        <v>0.70563341690725867</v>
      </c>
      <c r="I5">
        <f ca="1">RAND()</f>
        <v>0.8398008429443673</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78944</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12</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3600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434</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9</v>
      </c>
      <c r="AV5">
        <f t="shared" ca="1" si="3"/>
        <v>0</v>
      </c>
      <c r="AW5">
        <f t="shared" si="4"/>
        <v>4</v>
      </c>
      <c r="AZ5">
        <v>1</v>
      </c>
      <c r="BE5">
        <f ca="1">LEN(BE2)</f>
        <v>23121</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1.3368983957219251E-2</v>
      </c>
      <c r="BQ5">
        <f t="shared" ca="1" si="6"/>
        <v>9.3632958801498148E-3</v>
      </c>
      <c r="BR5">
        <f t="shared" ca="1" si="7"/>
        <v>1.0121457489878543E-2</v>
      </c>
      <c r="BS5">
        <f t="shared" ca="1" si="8"/>
        <v>4.0106951871657755E-2</v>
      </c>
      <c r="BT5">
        <f t="shared" ca="1" si="11"/>
        <v>2.8089887640449444E-2</v>
      </c>
      <c r="BU5">
        <f t="shared" ca="1" si="12"/>
        <v>3.036437246963563E-2</v>
      </c>
      <c r="BV5" t="str">
        <f ca="1">OFFSET([1]EquipTable!$A$1,ROW()-1,0)</f>
        <v>Equip0102</v>
      </c>
      <c r="BX5">
        <f ca="1">IF(VLOOKUP($CA5,[2]ActorTable!$1:$1048576,MATCH("업데이트순번",[2]ActorTable!$1:$1,0),0)&lt;=$BY$1,1,0)
*IF(MID(CA5,7,1)="2",0.1,1)</f>
        <v>1</v>
      </c>
      <c r="BY5">
        <f t="shared" ca="1" si="9"/>
        <v>3.846153846153845E-2</v>
      </c>
      <c r="BZ5">
        <f t="shared" ca="1" si="10"/>
        <v>8.0769230769230746E-2</v>
      </c>
      <c r="CA5" t="str">
        <f ca="1">OFFSET([2]ActorTable!$A$1,ROW()-1,0)</f>
        <v>Actor0104</v>
      </c>
      <c r="CB5" t="str">
        <f ca="1">VLOOKUP($CA5,[2]ActorTable!$1:$1048576,MATCH("이름참고",[2]ActorTable!$1:$1,0),0)</f>
        <v>베이</v>
      </c>
    </row>
    <row r="6" spans="1:82">
      <c r="A6">
        <v>1</v>
      </c>
      <c r="B6">
        <v>4</v>
      </c>
      <c r="C6">
        <f>IF(B6&lt;=9,0,
IF(B6=10,1,2))</f>
        <v>0</v>
      </c>
      <c r="D6">
        <f ca="1">RAND()</f>
        <v>0.11592285554910031</v>
      </c>
      <c r="E6">
        <f ca="1">RAND()</f>
        <v>0.7291429735135746</v>
      </c>
      <c r="F6">
        <f ca="1">RAND()</f>
        <v>0.42991926119436608</v>
      </c>
      <c r="G6">
        <f ca="1">RAND()</f>
        <v>0.61043304008639543</v>
      </c>
      <c r="H6">
        <f ca="1">RAND()</f>
        <v>0.67655546645963449</v>
      </c>
      <c r="I6">
        <f ca="1">RAND()</f>
        <v>0.15240710319830786</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72914</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11</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3300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5</v>
      </c>
      <c r="AV6">
        <f t="shared" ca="1" si="3"/>
        <v>0</v>
      </c>
      <c r="AW6">
        <f t="shared" si="4"/>
        <v>2</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1.3368983957219251E-2</v>
      </c>
      <c r="BQ6">
        <f t="shared" ca="1" si="6"/>
        <v>9.3632958801498148E-3</v>
      </c>
      <c r="BR6">
        <f t="shared" ca="1" si="7"/>
        <v>1.0121457489878543E-2</v>
      </c>
      <c r="BS6">
        <f t="shared" ca="1" si="8"/>
        <v>5.3475935828877004E-2</v>
      </c>
      <c r="BT6">
        <f t="shared" ca="1" si="11"/>
        <v>3.7453183520599259E-2</v>
      </c>
      <c r="BU6">
        <f t="shared" ca="1" si="12"/>
        <v>4.048582995951417E-2</v>
      </c>
      <c r="BV6" t="str">
        <f ca="1">OFFSET([1]EquipTable!$A$1,ROW()-1,0)</f>
        <v>Equip0201</v>
      </c>
      <c r="BX6">
        <f ca="1">IF(VLOOKUP($CA6,[2]ActorTable!$1:$1048576,MATCH("업데이트순번",[2]ActorTable!$1:$1,0),0)&lt;=$BY$1,1,0)
*IF(MID(CA6,7,1)="2",0.1,1)</f>
        <v>1</v>
      </c>
      <c r="BY6">
        <f t="shared" ca="1" si="9"/>
        <v>3.846153846153845E-2</v>
      </c>
      <c r="BZ6">
        <f t="shared" ca="1" si="10"/>
        <v>0.1192307692307692</v>
      </c>
      <c r="CA6" t="str">
        <f ca="1">OFFSET([2]ActorTable!$A$1,ROW()-1,0)</f>
        <v>Actor1005</v>
      </c>
      <c r="CB6" t="str">
        <f ca="1">VLOOKUP($CA6,[2]ActorTable!$1:$1048576,MATCH("이름참고",[2]ActorTable!$1:$1,0),0)</f>
        <v>젤리아</v>
      </c>
    </row>
    <row r="7" spans="1:82">
      <c r="A7">
        <v>1</v>
      </c>
      <c r="B7">
        <v>5</v>
      </c>
      <c r="C7">
        <f>IF(B7&lt;=9,0,
IF(B7=10,1,2))</f>
        <v>0</v>
      </c>
      <c r="D7">
        <f ca="1">RAND()</f>
        <v>0.56566459607497366</v>
      </c>
      <c r="E7">
        <f ca="1">RAND()</f>
        <v>0.49772380076568856</v>
      </c>
      <c r="F7">
        <f ca="1">RAND()</f>
        <v>0.62580563141885581</v>
      </c>
      <c r="G7">
        <f ca="1">RAND()</f>
        <v>0.50623709491445068</v>
      </c>
      <c r="H7">
        <f ca="1">RAND()</f>
        <v>0.6441630047901481</v>
      </c>
      <c r="I7">
        <f ca="1">RAND()</f>
        <v>0.64777642972055038</v>
      </c>
      <c r="M7" t="str">
        <f ca="1">IF(LEN(J7)&lt;&gt;0,J7,VLOOKUP(D7+$B7,$BJ:$BK,MATCH($BK$1,$BJ$1:$BK$1,0),1))</f>
        <v>안 지정 캐릭터 PP 영웅등급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49772</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8</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2400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487</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까마귀 리볼버</v>
      </c>
      <c r="AL7">
        <v>1</v>
      </c>
      <c r="AM7" t="str">
        <f ca="1">IF(ROW()=2,AN7,OFFSET(AM7,-1,0)&amp;IF(LEN(AN7)=0,"",","&amp;AN7))</f>
        <v>{"dy":1,"sl":0,"tp":"upn","vl":"45765","cn":14,"pt":"GO","pr":4200},{"dy":1,"sl":1,"tp":"fe","vl":"Equip5002","cn":1,"pt":"GO","pr":800},{"dy":1,"sl":2,"tp":"upn","vl":"56326","cn":5,"pt":"GO","pr":1500},{"dy":1,"sl":3,"tp":"fe","vl":"Equip0201","cn":1,"pt":"GO","pr":3400},{"dy":1,"sl":4,"tp":"uph","vl":"71037","cn":10,"pt":"GO","pr":3000},{"dy":1,"sl":5,"tp":"fe","vl":"Equip6001","cn":1,"pt":"GO","pr":2200}</v>
      </c>
      <c r="AN7" t="str">
        <f ca="1">IF(AL7&lt;&gt;1,"",
"{"""&amp;A$1&amp;""":"&amp;A7
&amp;","""&amp;B$1&amp;""":"&amp;B7
&amp;IF(LEN(AA7)=0,"",","""&amp;AA$1&amp;""":"""&amp;AA7&amp;"""")
&amp;IF(LEN(AC7)=0,"",","""&amp;AC$1&amp;""":"""&amp;AC7&amp;"""")
&amp;IF(LEN(AD7)=0,"",","""&amp;AD$1&amp;""":"&amp;AD7)
&amp;IF(LEN(AE7)=0,"",","""&amp;AE$1&amp;""":"""&amp;AE7&amp;"""")
&amp;IF(LEN(AF7)=0,"",","""&amp;AF$1&amp;""":"&amp;AF7)
&amp;IF(LEN(AG7)=0,"",","""&amp;AG$1&amp;""":"&amp;AG7)&amp;"}")</f>
        <v>{"dy":1,"sl":5,"tp":"fe","vl":"Equip6001","cn":1,"pt":"GO","pr":2200}</v>
      </c>
      <c r="AP7" t="s">
        <v>87</v>
      </c>
      <c r="AQ7" t="s">
        <v>78</v>
      </c>
      <c r="AR7">
        <v>8</v>
      </c>
      <c r="AS7">
        <v>11</v>
      </c>
      <c r="AT7">
        <f t="shared" ca="1" si="0"/>
        <v>0</v>
      </c>
      <c r="AU7">
        <f t="shared" si="1"/>
        <v>10</v>
      </c>
      <c r="AV7">
        <f t="shared" ca="1" si="3"/>
        <v>0</v>
      </c>
      <c r="AW7">
        <f t="shared" si="4"/>
        <v>2</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1.3368983957219251E-2</v>
      </c>
      <c r="BQ7">
        <f t="shared" ca="1" si="6"/>
        <v>9.3632958801498148E-3</v>
      </c>
      <c r="BR7">
        <f t="shared" ca="1" si="7"/>
        <v>1.0121457489878543E-2</v>
      </c>
      <c r="BS7">
        <f t="shared" ca="1" si="8"/>
        <v>6.684491978609626E-2</v>
      </c>
      <c r="BT7">
        <f t="shared" ca="1" si="11"/>
        <v>4.6816479400749074E-2</v>
      </c>
      <c r="BU7">
        <f t="shared" ca="1" si="12"/>
        <v>5.0607287449392711E-2</v>
      </c>
      <c r="BV7" t="str">
        <f ca="1">OFFSET([1]EquipTable!$A$1,ROW()-1,0)</f>
        <v>Equip0202</v>
      </c>
      <c r="BX7">
        <f ca="1">IF(VLOOKUP($CA7,[2]ActorTable!$1:$1048576,MATCH("업데이트순번",[2]ActorTable!$1:$1,0),0)&lt;=$BY$1,1,0)
*IF(MID(CA7,7,1)="2",0.1,1)</f>
        <v>0</v>
      </c>
      <c r="BY7">
        <f t="shared" ca="1" si="9"/>
        <v>0</v>
      </c>
      <c r="BZ7">
        <f t="shared" ca="1" si="10"/>
        <v>0.15769230769230763</v>
      </c>
      <c r="CA7" t="str">
        <f ca="1">OFFSET([2]ActorTable!$A$1,ROW()-1,0)</f>
        <v>Actor9906</v>
      </c>
      <c r="CB7" t="str">
        <f ca="1">VLOOKUP($CA7,[2]ActorTable!$1:$1048576,MATCH("이름참고",[2]ActorTable!$1:$1,0),0)</f>
        <v>스트링없음</v>
      </c>
    </row>
    <row r="8" spans="1:82">
      <c r="A8">
        <v>1</v>
      </c>
      <c r="B8">
        <v>6</v>
      </c>
      <c r="C8">
        <f>IF(B8&lt;=9,0,
IF(B8=10,1,2))</f>
        <v>0</v>
      </c>
      <c r="D8">
        <f ca="1">RAND()</f>
        <v>0.14562290393123911</v>
      </c>
      <c r="E8">
        <f ca="1">RAND()</f>
        <v>0.8083886639649035</v>
      </c>
      <c r="F8">
        <f ca="1">RAND()</f>
        <v>0.8503714673490641</v>
      </c>
      <c r="G8">
        <f ca="1">RAND()</f>
        <v>0.69447885623765426</v>
      </c>
      <c r="H8">
        <f ca="1">RAND()</f>
        <v>0.87991705701275313</v>
      </c>
      <c r="I8">
        <f ca="1">RAND()</f>
        <v>0.6682505422705608</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Equip7201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9600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6001","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9</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1.3368983957219251E-2</v>
      </c>
      <c r="BQ8">
        <f t="shared" ca="1" si="6"/>
        <v>9.3632958801498148E-3</v>
      </c>
      <c r="BR8">
        <f t="shared" ca="1" si="7"/>
        <v>1.0121457489878543E-2</v>
      </c>
      <c r="BS8">
        <f t="shared" ca="1" si="8"/>
        <v>8.0213903743315509E-2</v>
      </c>
      <c r="BT8">
        <f t="shared" ca="1" si="11"/>
        <v>5.6179775280898889E-2</v>
      </c>
      <c r="BU8">
        <f t="shared" ca="1" si="12"/>
        <v>6.0728744939271252E-2</v>
      </c>
      <c r="BV8" t="str">
        <f ca="1">OFFSET([1]EquipTable!$A$1,ROW()-1,0)</f>
        <v>Equip0301</v>
      </c>
      <c r="BX8">
        <f ca="1">IF(VLOOKUP($CA8,[2]ActorTable!$1:$1048576,MATCH("업데이트순번",[2]ActorTable!$1:$1,0),0)&lt;=$BY$1,1,0)
*IF(MID(CA8,7,1)="2",0.1,1)</f>
        <v>1</v>
      </c>
      <c r="BY8">
        <f t="shared" ca="1" si="9"/>
        <v>3.846153846153845E-2</v>
      </c>
      <c r="BZ8">
        <f t="shared" ca="1" si="10"/>
        <v>0.15769230769230763</v>
      </c>
      <c r="CA8" t="str">
        <f ca="1">OFFSET([2]ActorTable!$A$1,ROW()-1,0)</f>
        <v>Actor0007</v>
      </c>
      <c r="CB8" t="str">
        <f ca="1">VLOOKUP($CA8,[2]ActorTable!$1:$1048576,MATCH("이름참고",[2]ActorTable!$1:$1,0),0)</f>
        <v>헤르윈</v>
      </c>
    </row>
    <row r="9" spans="1:82">
      <c r="A9">
        <v>1</v>
      </c>
      <c r="B9">
        <v>7</v>
      </c>
      <c r="C9">
        <f>IF(B9&lt;=9,0,
IF(B9=10,1,2))</f>
        <v>0</v>
      </c>
      <c r="D9">
        <f ca="1">RAND()</f>
        <v>0.47953854939520102</v>
      </c>
      <c r="E9">
        <f ca="1">RAND()</f>
        <v>0.81271843752726114</v>
      </c>
      <c r="F9">
        <f ca="1">RAND()</f>
        <v>0.70992278959893274</v>
      </c>
      <c r="G9">
        <f ca="1">RAND()</f>
        <v>0.27003546043512039</v>
      </c>
      <c r="H9">
        <f ca="1">RAND()</f>
        <v>0.12908739920251022</v>
      </c>
      <c r="I9">
        <f ca="1">RAND()</f>
        <v>0.38376625578544077</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Equip8102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7900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403</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스톤 버스터</v>
      </c>
      <c r="AL9">
        <v>1</v>
      </c>
      <c r="AM9" t="str">
        <f ca="1">IF(ROW()=2,AN9,OFFSET(AM9,-1,0)&amp;IF(LEN(AN9)=0,"",","&amp;AN9))</f>
        <v>{"dy":1,"sl":0,"tp":"upn","vl":"45765","cn":14,"pt":"GO","pr":4200},{"dy":1,"sl":1,"tp":"fe","vl":"Equip5002","cn":1,"pt":"GO","pr":800},{"dy":1,"sl":2,"tp":"upn","vl":"56326","cn":5,"pt":"GO","pr":1500},{"dy":1,"sl":3,"tp":"fe","vl":"Equip0201","cn":1,"pt":"GO","pr":3400},{"dy":1,"sl":4,"tp":"uph","vl":"71037","cn":10,"pt":"GO","pr":3000},{"dy":1,"sl":5,"tp":"fe","vl":"Equip6001","cn":1,"pt":"GO","pr":2200},{"dy":1,"sl":6,"tp":"fe","vl":"Equip7001","cn":1,"pt":"GO","pr":1900},{"dy":1,"sl":7,"tp":"fe","vl":"Equip8101","cn":1,"pt":"GO","pr":7800}</v>
      </c>
      <c r="AN9" t="str">
        <f ca="1">IF(AL9&lt;&gt;1,"",
"{"""&amp;A$1&amp;""":"&amp;A9
&amp;","""&amp;B$1&amp;""":"&amp;B9
&amp;IF(LEN(AA9)=0,"",","""&amp;AA$1&amp;""":"""&amp;AA9&amp;"""")
&amp;IF(LEN(AC9)=0,"",","""&amp;AC$1&amp;""":"""&amp;AC9&amp;"""")
&amp;IF(LEN(AD9)=0,"",","""&amp;AD$1&amp;""":"&amp;AD9)
&amp;IF(LEN(AE9)=0,"",","""&amp;AE$1&amp;""":"""&amp;AE9&amp;"""")
&amp;IF(LEN(AF9)=0,"",","""&amp;AF$1&amp;""":"&amp;AF9)
&amp;IF(LEN(AG9)=0,"",","""&amp;AG$1&amp;""":"&amp;AG9)&amp;"}")</f>
        <v>{"dy":1,"sl":7,"tp":"fe","vl":"Equip8101","cn":1,"pt":"GO","pr":7800}</v>
      </c>
      <c r="AP9" t="s">
        <v>89</v>
      </c>
      <c r="AQ9" t="s">
        <v>80</v>
      </c>
      <c r="AR9">
        <v>8</v>
      </c>
      <c r="AS9">
        <v>11</v>
      </c>
      <c r="AT9">
        <f t="shared" ca="1" si="0"/>
        <v>0</v>
      </c>
      <c r="AU9">
        <f t="shared" si="1"/>
        <v>9</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1.3368983957219251E-2</v>
      </c>
      <c r="BQ9">
        <f t="shared" ca="1" si="6"/>
        <v>9.3632958801498148E-3</v>
      </c>
      <c r="BR9">
        <f t="shared" ca="1" si="7"/>
        <v>1.0121457489878543E-2</v>
      </c>
      <c r="BS9">
        <f t="shared" ca="1" si="8"/>
        <v>9.3582887700534759E-2</v>
      </c>
      <c r="BT9">
        <f t="shared" ca="1" si="11"/>
        <v>6.554307116104871E-2</v>
      </c>
      <c r="BU9">
        <f t="shared" ca="1" si="12"/>
        <v>7.08502024291498E-2</v>
      </c>
      <c r="BV9" t="str">
        <f ca="1">OFFSET([1]EquipTable!$A$1,ROW()-1,0)</f>
        <v>Equip0302</v>
      </c>
      <c r="BX9">
        <f ca="1">IF(VLOOKUP($CA9,[2]ActorTable!$1:$1048576,MATCH("업데이트순번",[2]ActorTable!$1:$1,0),0)&lt;=$BY$1,1,0)
*IF(MID(CA9,7,1)="2",0.1,1)</f>
        <v>1</v>
      </c>
      <c r="BY9">
        <f t="shared" ca="1" si="9"/>
        <v>3.846153846153845E-2</v>
      </c>
      <c r="BZ9">
        <f t="shared" ca="1" si="10"/>
        <v>0.19615384615384607</v>
      </c>
      <c r="CA9" t="str">
        <f ca="1">OFFSET([2]ActorTable!$A$1,ROW()-1,0)</f>
        <v>Actor1108</v>
      </c>
      <c r="CB9" t="str">
        <f ca="1">VLOOKUP($CA9,[2]ActorTable!$1:$1048576,MATCH("이름참고",[2]ActorTable!$1:$1,0),0)</f>
        <v>테이슨</v>
      </c>
    </row>
    <row r="10" spans="1:82">
      <c r="A10">
        <v>1</v>
      </c>
      <c r="B10">
        <v>8</v>
      </c>
      <c r="C10">
        <f>IF(B10&lt;=9,0,
IF(B10=10,1,2))</f>
        <v>0</v>
      </c>
      <c r="D10">
        <f ca="1">RAND()</f>
        <v>0.50195168609231688</v>
      </c>
      <c r="E10">
        <f ca="1">RAND()</f>
        <v>0.14979224619117648</v>
      </c>
      <c r="F10">
        <f ca="1">RAND()</f>
        <v>0.31284623198443018</v>
      </c>
      <c r="G10">
        <f ca="1">RAND()</f>
        <v>0.85265596637885033</v>
      </c>
      <c r="H10">
        <f ca="1">RAND()</f>
        <v>0.31745915949559844</v>
      </c>
      <c r="I10">
        <f ca="1">RAND()</f>
        <v>0.94573780486702819</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fl2</v>
      </c>
      <c r="AB10" t="s">
        <v>88</v>
      </c>
      <c r="AC10" t="s">
        <v>472</v>
      </c>
      <c r="AD10">
        <v>1</v>
      </c>
      <c r="AE10" t="s">
        <v>129</v>
      </c>
      <c r="AF10">
        <v>190</v>
      </c>
      <c r="AG10">
        <v>99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베이</v>
      </c>
      <c r="AL10">
        <v>1</v>
      </c>
      <c r="AM10" t="str">
        <f ca="1">IF(ROW()=2,AN10,OFFSET(AM10,-1,0)&amp;IF(LEN(AN10)=0,"",","&amp;AN10))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v>
      </c>
      <c r="AN10" t="str">
        <f ca="1">IF(AL10&lt;&gt;1,"",
"{"""&amp;A$1&amp;""":"&amp;A10
&amp;","""&amp;B$1&amp;""":"&amp;B10
&amp;IF(LEN(AA10)=0,"",","""&amp;AA$1&amp;""":"""&amp;AA10&amp;"""")
&amp;IF(LEN(AC10)=0,"",","""&amp;AC$1&amp;""":"""&amp;AC10&amp;"""")
&amp;IF(LEN(AD10)=0,"",","""&amp;AD$1&amp;""":"&amp;AD10)
&amp;IF(LEN(AE10)=0,"",","""&amp;AE$1&amp;""":"""&amp;AE10&amp;"""")
&amp;IF(LEN(AF10)=0,"",","""&amp;AF$1&amp;""":"&amp;AF10)
&amp;IF(LEN(AG10)=0,"",","""&amp;AG$1&amp;""":"&amp;AG10)&amp;"}")</f>
        <v>{"dy":1,"sl":8,"tp":"fl2","vl":"Actor0104","cn":1,"pt":"DI","pp":190,"pr":99}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1.3368983957219253E-3</v>
      </c>
      <c r="BQ10">
        <f t="shared" ca="1" si="6"/>
        <v>9.363295880149815E-4</v>
      </c>
      <c r="BR10">
        <f t="shared" ca="1" si="7"/>
        <v>1.0121457489878543E-3</v>
      </c>
      <c r="BS10">
        <f t="shared" ca="1" si="8"/>
        <v>0.10695187165775401</v>
      </c>
      <c r="BT10">
        <f t="shared" ca="1" si="11"/>
        <v>7.4906367041198518E-2</v>
      </c>
      <c r="BU10">
        <f t="shared" ca="1" si="12"/>
        <v>8.0971659919028341E-2</v>
      </c>
      <c r="BV10" t="str">
        <f ca="1">OFFSET([1]EquipTable!$A$1,ROW()-1,0)</f>
        <v>Equip0401</v>
      </c>
      <c r="BX10">
        <f ca="1">IF(VLOOKUP($CA10,[2]ActorTable!$1:$1048576,MATCH("업데이트순번",[2]ActorTable!$1:$1,0),0)&lt;=$BY$1,1,0)
*IF(MID(CA10,7,1)="2",0.1,1)</f>
        <v>1</v>
      </c>
      <c r="BY10">
        <f t="shared" ca="1" si="9"/>
        <v>3.846153846153845E-2</v>
      </c>
      <c r="BZ10">
        <f t="shared" ca="1" si="10"/>
        <v>0.2346153846153845</v>
      </c>
      <c r="CA10" t="str">
        <f ca="1">OFFSET([2]ActorTable!$A$1,ROW()-1,0)</f>
        <v>Actor1109</v>
      </c>
      <c r="CB10" t="str">
        <f ca="1">VLOOKUP($CA10,[2]ActorTable!$1:$1048576,MATCH("이름참고",[2]ActorTable!$1:$1,0),0)</f>
        <v>닉스</v>
      </c>
    </row>
    <row r="11" spans="1:82">
      <c r="A11">
        <v>1</v>
      </c>
      <c r="B11">
        <v>9</v>
      </c>
      <c r="C11">
        <f>IF(B11&lt;=9,0,
IF(B11=10,1,2))</f>
        <v>0</v>
      </c>
      <c r="D11">
        <f ca="1">RAND()</f>
        <v>0.45862005531926431</v>
      </c>
      <c r="E11">
        <f ca="1">RAND()</f>
        <v>0.45921120111230629</v>
      </c>
      <c r="F11">
        <f ca="1">RAND()</f>
        <v>0.92254454651206086</v>
      </c>
      <c r="G11">
        <f ca="1">RAND()</f>
        <v>0.30833784398236119</v>
      </c>
      <c r="H11">
        <f ca="1">RAND()</f>
        <v>0.66343011165897225</v>
      </c>
      <c r="I11">
        <f ca="1">RAND()</f>
        <v>0.71601388010613398</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fl3</v>
      </c>
      <c r="AB11" t="s">
        <v>89</v>
      </c>
      <c r="AC11" t="s">
        <v>472</v>
      </c>
      <c r="AD11">
        <v>1</v>
      </c>
      <c r="AE11" t="s">
        <v>129</v>
      </c>
      <c r="AF11">
        <v>230</v>
      </c>
      <c r="AG11">
        <v>139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베이</v>
      </c>
      <c r="AL11">
        <v>1</v>
      </c>
      <c r="AM11" t="str">
        <f ca="1">IF(ROW()=2,AN11,OFFSET(AM11,-1,0)&amp;IF(LEN(AN11)=0,"",","&amp;AN11))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v>
      </c>
      <c r="AN11" t="str">
        <f ca="1">IF(AL11&lt;&gt;1,"",
"{"""&amp;A$1&amp;""":"&amp;A11
&amp;","""&amp;B$1&amp;""":"&amp;B11
&amp;IF(LEN(AA11)=0,"",","""&amp;AA$1&amp;""":"""&amp;AA11&amp;"""")
&amp;IF(LEN(AC11)=0,"",","""&amp;AC$1&amp;""":"""&amp;AC11&amp;"""")
&amp;IF(LEN(AD11)=0,"",","""&amp;AD$1&amp;""":"&amp;AD11)
&amp;IF(LEN(AE11)=0,"",","""&amp;AE$1&amp;""":"""&amp;AE11&amp;"""")
&amp;IF(LEN(AF11)=0,"",","""&amp;AF$1&amp;""":"&amp;AF11)
&amp;IF(LEN(AG11)=0,"",","""&amp;AG$1&amp;""":"&amp;AG11)&amp;"}")</f>
        <v>{"dy":1,"sl":9,"tp":"fl3","vl":"Actor0104","cn":1,"pt":"DI","pp":230,"pr":139}</v>
      </c>
      <c r="AP11" t="s">
        <v>286</v>
      </c>
      <c r="AQ11" t="s">
        <v>289</v>
      </c>
      <c r="AR11">
        <v>8</v>
      </c>
      <c r="AS11">
        <v>11</v>
      </c>
      <c r="AT11">
        <f t="shared" ca="1" si="14"/>
        <v>0</v>
      </c>
      <c r="AU11">
        <f t="shared" si="15"/>
        <v>9</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1.3368983957219253E-3</v>
      </c>
      <c r="BQ11">
        <f t="shared" ca="1" si="6"/>
        <v>9.363295880149815E-4</v>
      </c>
      <c r="BR11">
        <f t="shared" ca="1" si="7"/>
        <v>1.0121457489878543E-3</v>
      </c>
      <c r="BS11">
        <f t="shared" ca="1" si="8"/>
        <v>0.10828877005347594</v>
      </c>
      <c r="BT11">
        <f t="shared" ca="1" si="11"/>
        <v>7.5842696629213502E-2</v>
      </c>
      <c r="BU11">
        <f t="shared" ca="1" si="12"/>
        <v>8.1983805668016191E-2</v>
      </c>
      <c r="BV11" t="str">
        <f ca="1">OFFSET([1]EquipTable!$A$1,ROW()-1,0)</f>
        <v>Equip0402</v>
      </c>
      <c r="BX11">
        <f ca="1">IF(VLOOKUP($CA11,[2]ActorTable!$1:$1048576,MATCH("업데이트순번",[2]ActorTable!$1:$1,0),0)&lt;=$BY$1,1,0)
*IF(MID(CA11,7,1)="2",0.1,1)</f>
        <v>1</v>
      </c>
      <c r="BY11">
        <f t="shared" ca="1" si="9"/>
        <v>3.846153846153845E-2</v>
      </c>
      <c r="BZ11">
        <f t="shared" ca="1" si="10"/>
        <v>0.27307692307692294</v>
      </c>
      <c r="CA11" t="str">
        <f ca="1">OFFSET([2]ActorTable!$A$1,ROW()-1,0)</f>
        <v>Actor2010</v>
      </c>
      <c r="CB11" t="str">
        <f ca="1">VLOOKUP($CA11,[2]ActorTable!$1:$1048576,MATCH("이름참고",[2]ActorTable!$1:$1,0),0)</f>
        <v>그루퍼스</v>
      </c>
    </row>
    <row r="12" spans="1:82">
      <c r="A12">
        <v>2</v>
      </c>
      <c r="B12">
        <v>0</v>
      </c>
      <c r="C12">
        <f>IF(B12&lt;=9,0,
IF(B12=10,1,2))</f>
        <v>0</v>
      </c>
      <c r="D12">
        <f ca="1">RAND()</f>
        <v>0.8363078202714247</v>
      </c>
      <c r="E12">
        <f ca="1">RAND()</f>
        <v>0.26494357835627191</v>
      </c>
      <c r="F12">
        <f ca="1">RAND()</f>
        <v>0.14058149359734184</v>
      </c>
      <c r="G12">
        <f ca="1">RAND()</f>
        <v>0.76495179132404412</v>
      </c>
      <c r="H12">
        <f ca="1">RAND()</f>
        <v>0.69009924110705034</v>
      </c>
      <c r="I12">
        <f ca="1">RAND()</f>
        <v>0.40727507011159336</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Equip2102</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GO</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1200</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488</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아주르 스트라이프</v>
      </c>
      <c r="AL12">
        <v>1</v>
      </c>
      <c r="AM12" t="str">
        <f ca="1">IF(ROW()=2,AN12,OFFSET(AM12,-1,0)&amp;IF(LEN(AN12)=0,"",","&amp;AN12))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{"dy":2,"sl":0,"tp":"fe","vl":"Equip1202","cn":1,"pt":"GO","pr":3300}</v>
      </c>
      <c r="AP12" t="s">
        <v>287</v>
      </c>
      <c r="AQ12" t="s">
        <v>290</v>
      </c>
      <c r="AR12">
        <v>8</v>
      </c>
      <c r="AS12">
        <v>11</v>
      </c>
      <c r="AT12">
        <f t="shared" ca="1" si="14"/>
        <v>0</v>
      </c>
      <c r="AU12">
        <f t="shared" si="15"/>
        <v>9</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1.3368983957219253E-3</v>
      </c>
      <c r="BQ12">
        <f t="shared" ca="1" si="6"/>
        <v>9.363295880149815E-4</v>
      </c>
      <c r="BR12">
        <f t="shared" ca="1" si="7"/>
        <v>1.0121457489878543E-3</v>
      </c>
      <c r="BS12">
        <f t="shared" ca="1" si="8"/>
        <v>0.10962566844919787</v>
      </c>
      <c r="BT12">
        <f t="shared" ca="1" si="11"/>
        <v>7.6779026217228485E-2</v>
      </c>
      <c r="BU12">
        <f t="shared" ca="1" si="12"/>
        <v>8.2995951417004041E-2</v>
      </c>
      <c r="BV12" t="str">
        <f ca="1">OFFSET([1]EquipTable!$A$1,ROW()-1,0)</f>
        <v>Equip0403</v>
      </c>
      <c r="BX12">
        <f ca="1">IF(VLOOKUP($CA12,[2]ActorTable!$1:$1048576,MATCH("업데이트순번",[2]ActorTable!$1:$1,0),0)&lt;=$BY$1,1,0)
*IF(MID(CA12,7,1)="2",0.1,1)</f>
        <v>1</v>
      </c>
      <c r="BY12">
        <f t="shared" ca="1" si="9"/>
        <v>3.846153846153845E-2</v>
      </c>
      <c r="BZ12">
        <f t="shared" ca="1" si="10"/>
        <v>0.31153846153846138</v>
      </c>
      <c r="CA12" t="str">
        <f ca="1">OFFSET([2]ActorTable!$A$1,ROW()-1,0)</f>
        <v>Actor2011</v>
      </c>
      <c r="CB12" t="str">
        <f ca="1">VLOOKUP($CA12,[2]ActorTable!$1:$1048576,MATCH("이름참고",[2]ActorTable!$1:$1,0),0)</f>
        <v>클라크</v>
      </c>
    </row>
    <row r="13" spans="1:82">
      <c r="A13">
        <v>2</v>
      </c>
      <c r="B13">
        <v>1</v>
      </c>
      <c r="C13">
        <f>IF(B13&lt;=9,0,
IF(B13=10,1,2))</f>
        <v>0</v>
      </c>
      <c r="D13">
        <f ca="1">RAND()</f>
        <v>0.85990597543686009</v>
      </c>
      <c r="E13">
        <f ca="1">RAND()</f>
        <v>0.80960427009259106</v>
      </c>
      <c r="F13">
        <f ca="1">RAND()</f>
        <v>0.20640311079059293</v>
      </c>
      <c r="G13">
        <f ca="1">RAND()</f>
        <v>0.25154440228460129</v>
      </c>
      <c r="H13">
        <f ca="1">RAND()</f>
        <v>0.29499794321057937</v>
      </c>
      <c r="I13">
        <f ca="1">RAND()</f>
        <v>0.40395531504841398</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Equip7101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3400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1.3368983957219253E-3</v>
      </c>
      <c r="BQ13">
        <f t="shared" ca="1" si="6"/>
        <v>9.363295880149815E-4</v>
      </c>
      <c r="BR13">
        <f t="shared" ca="1" si="7"/>
        <v>1.0121457489878543E-3</v>
      </c>
      <c r="BS13">
        <f t="shared" ca="1" si="8"/>
        <v>0.1109625668449198</v>
      </c>
      <c r="BT13">
        <f t="shared" ca="1" si="11"/>
        <v>7.7715355805243469E-2</v>
      </c>
      <c r="BU13">
        <f t="shared" ca="1" si="12"/>
        <v>8.4008097165991891E-2</v>
      </c>
      <c r="BV13" t="str">
        <f ca="1">OFFSET([1]EquipTable!$A$1,ROW()-1,0)</f>
        <v>Equip0404</v>
      </c>
      <c r="BX13">
        <f ca="1">IF(VLOOKUP($CA13,[2]ActorTable!$1:$1048576,MATCH("업데이트순번",[2]ActorTable!$1:$1,0),0)&lt;=$BY$1,1,0)
*IF(MID(CA13,7,1)="2",0.1,1)</f>
        <v>0.1</v>
      </c>
      <c r="BY13">
        <f t="shared" ca="1" si="9"/>
        <v>3.8461538461538455E-3</v>
      </c>
      <c r="BZ13">
        <f t="shared" ca="1" si="10"/>
        <v>0.34999999999999981</v>
      </c>
      <c r="CA13" t="str">
        <f ca="1">OFFSET([2]ActorTable!$A$1,ROW()-1,0)</f>
        <v>Actor3212</v>
      </c>
      <c r="CB13" t="str">
        <f ca="1">VLOOKUP($CA13,[2]ActorTable!$1:$1048576,MATCH("이름참고",[2]ActorTable!$1:$1,0),0)</f>
        <v>메릴</v>
      </c>
    </row>
    <row r="14" spans="1:82">
      <c r="A14">
        <v>2</v>
      </c>
      <c r="B14">
        <v>2</v>
      </c>
      <c r="C14">
        <f>IF(B14&lt;=9,0,
IF(B14=10,1,2))</f>
        <v>0</v>
      </c>
      <c r="D14">
        <f ca="1">RAND()</f>
        <v>0.13168793084690689</v>
      </c>
      <c r="E14">
        <f ca="1">RAND()</f>
        <v>0.31889320805039156</v>
      </c>
      <c r="F14">
        <f ca="1">RAND()</f>
        <v>1.6139224604653335E-2</v>
      </c>
      <c r="G14">
        <f ca="1">RAND()</f>
        <v>0.47929780221180573</v>
      </c>
      <c r="H14">
        <f ca="1">RAND()</f>
        <v>0.49391248072453764</v>
      </c>
      <c r="I14">
        <f ca="1">RAND()</f>
        <v>0.55349248710838928</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31889</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6</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1800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435</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65</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0.11229946524064173</v>
      </c>
      <c r="BT14">
        <f t="shared" ca="1" si="11"/>
        <v>7.8651685393258453E-2</v>
      </c>
      <c r="BU14">
        <f t="shared" ca="1" si="12"/>
        <v>8.5020242914979741E-2</v>
      </c>
      <c r="BV14" t="str">
        <f ca="1">OFFSET([1]EquipTable!$A$1,ROW()-1,0)</f>
        <v>Equip0405</v>
      </c>
      <c r="BX14">
        <f ca="1">IF(VLOOKUP($CA14,[2]ActorTable!$1:$1048576,MATCH("업데이트순번",[2]ActorTable!$1:$1,0),0)&lt;=$BY$1,1,0)
*IF(MID(CA14,7,1)="2",0.1,1)</f>
        <v>1</v>
      </c>
      <c r="BY14">
        <f t="shared" ca="1" si="9"/>
        <v>3.846153846153845E-2</v>
      </c>
      <c r="BZ14">
        <f t="shared" ca="1" si="10"/>
        <v>0.35384615384615364</v>
      </c>
      <c r="CA14" t="str">
        <f ca="1">OFFSET([2]ActorTable!$A$1,ROW()-1,0)</f>
        <v>Actor0113</v>
      </c>
      <c r="CB14" t="str">
        <f ca="1">VLOOKUP($CA14,[2]ActorTable!$1:$1048576,MATCH("이름참고",[2]ActorTable!$1:$1,0),0)</f>
        <v>케이저</v>
      </c>
    </row>
    <row r="15" spans="1:82">
      <c r="A15">
        <v>2</v>
      </c>
      <c r="B15">
        <v>3</v>
      </c>
      <c r="C15">
        <f>IF(B15&lt;=9,0,
IF(B15=10,1,2))</f>
        <v>0</v>
      </c>
      <c r="D15">
        <f ca="1">RAND()</f>
        <v>0.54788760994343744</v>
      </c>
      <c r="E15">
        <f ca="1">RAND()</f>
        <v>6.5883991342298276E-2</v>
      </c>
      <c r="F15">
        <f ca="1">RAND()</f>
        <v>0.34510223832320708</v>
      </c>
      <c r="G15">
        <f ca="1">RAND()</f>
        <v>0.51237252458025961</v>
      </c>
      <c r="H15">
        <f ca="1">RAND()</f>
        <v>9.3963873082936189E-4</v>
      </c>
      <c r="I15">
        <f ca="1">RAND()</f>
        <v>0.94859932399396762</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6588</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3</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900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46</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1.3368983957219251E-2</v>
      </c>
      <c r="BQ15">
        <f t="shared" ca="1" si="6"/>
        <v>9.3632958801498148E-3</v>
      </c>
      <c r="BR15">
        <f t="shared" ca="1" si="7"/>
        <v>1.0121457489878543E-2</v>
      </c>
      <c r="BS15">
        <f t="shared" ca="1" si="8"/>
        <v>0.11229946524064173</v>
      </c>
      <c r="BT15">
        <f t="shared" ca="1" si="11"/>
        <v>7.8651685393258453E-2</v>
      </c>
      <c r="BU15">
        <f t="shared" ca="1" si="12"/>
        <v>8.5020242914979741E-2</v>
      </c>
      <c r="BV15" t="str">
        <f ca="1">OFFSET([1]EquipTable!$A$1,ROW()-1,0)</f>
        <v>Equip1001</v>
      </c>
      <c r="BX15">
        <f ca="1">IF(VLOOKUP($CA15,[2]ActorTable!$1:$1048576,MATCH("업데이트순번",[2]ActorTable!$1:$1,0),0)&lt;=$BY$1,1,0)
*IF(MID(CA15,7,1)="2",0.1,1)</f>
        <v>1</v>
      </c>
      <c r="BY15">
        <f t="shared" ca="1" si="9"/>
        <v>3.846153846153845E-2</v>
      </c>
      <c r="BZ15">
        <f t="shared" ca="1" si="10"/>
        <v>0.39230769230769208</v>
      </c>
      <c r="CA15" t="str">
        <f ca="1">OFFSET([2]ActorTable!$A$1,ROW()-1,0)</f>
        <v>Actor3114</v>
      </c>
      <c r="CB15" t="str">
        <f ca="1">VLOOKUP($CA15,[2]ActorTable!$1:$1048576,MATCH("이름참고",[2]ActorTable!$1:$1,0),0)</f>
        <v>슬로니카</v>
      </c>
    </row>
    <row r="16" spans="1:82">
      <c r="A16">
        <v>2</v>
      </c>
      <c r="B16">
        <v>4</v>
      </c>
      <c r="C16">
        <f>IF(B16&lt;=9,0,
IF(B16=10,1,2))</f>
        <v>0</v>
      </c>
      <c r="D16">
        <f ca="1">RAND()</f>
        <v>0.54749502717275711</v>
      </c>
      <c r="E16">
        <f ca="1">RAND()</f>
        <v>0.65621466233773007</v>
      </c>
      <c r="F16">
        <f ca="1">RAND()</f>
        <v>0.84309872613785741</v>
      </c>
      <c r="G16">
        <f ca="1">RAND()</f>
        <v>0.69199361175582097</v>
      </c>
      <c r="H16">
        <f ca="1">RAND()</f>
        <v>0.47595734772268183</v>
      </c>
      <c r="I16">
        <f ca="1">RAND()</f>
        <v>0.39171520042398955</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65621</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10</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3000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467</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T75식 레이피어</v>
      </c>
      <c r="AL16">
        <v>1</v>
      </c>
      <c r="AM16" t="str">
        <f ca="1">IF(ROW()=2,AN16,OFFSET(AM16,-1,0)&amp;IF(LEN(AN16)=0,"",","&amp;AN16))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{"dy":2,"sl":4,"tp":"fe","vl":"Equip5202","cn":1,"pt":"GO","pr":3400}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1.3368983957219251E-2</v>
      </c>
      <c r="BQ16">
        <f t="shared" ca="1" si="6"/>
        <v>9.3632958801498148E-3</v>
      </c>
      <c r="BR16">
        <f t="shared" ca="1" si="7"/>
        <v>1.0121457489878543E-2</v>
      </c>
      <c r="BS16">
        <f t="shared" ca="1" si="8"/>
        <v>0.12566844919786099</v>
      </c>
      <c r="BT16">
        <f t="shared" ca="1" si="11"/>
        <v>8.801498127340826E-2</v>
      </c>
      <c r="BU16">
        <f t="shared" ca="1" si="12"/>
        <v>9.5141700404858282E-2</v>
      </c>
      <c r="BV16" t="str">
        <f ca="1">OFFSET([1]EquipTable!$A$1,ROW()-1,0)</f>
        <v>Equip1002</v>
      </c>
      <c r="BX16">
        <f ca="1">IF(VLOOKUP($CA16,[2]ActorTable!$1:$1048576,MATCH("업데이트순번",[2]ActorTable!$1:$1,0),0)&lt;=$BY$1,1,0)
*IF(MID(CA16,7,1)="2",0.1,1)</f>
        <v>1</v>
      </c>
      <c r="BY16">
        <f t="shared" ca="1" si="9"/>
        <v>3.846153846153845E-2</v>
      </c>
      <c r="BZ16">
        <f t="shared" ca="1" si="10"/>
        <v>0.43076923076923052</v>
      </c>
      <c r="CA16" t="str">
        <f ca="1">OFFSET([2]ActorTable!$A$1,ROW()-1,0)</f>
        <v>Actor2015</v>
      </c>
      <c r="CB16" t="str">
        <f ca="1">VLOOKUP($CA16,[2]ActorTable!$1:$1048576,MATCH("이름참고",[2]ActorTable!$1:$1,0),0)</f>
        <v>솔</v>
      </c>
    </row>
    <row r="17" spans="1:80">
      <c r="A17">
        <v>2</v>
      </c>
      <c r="B17">
        <v>5</v>
      </c>
      <c r="C17">
        <f>IF(B17&lt;=9,0,
IF(B17=10,1,2))</f>
        <v>0</v>
      </c>
      <c r="D17">
        <f ca="1">RAND()</f>
        <v>0.32625100484053859</v>
      </c>
      <c r="E17">
        <f ca="1">RAND()</f>
        <v>0.28310032564991539</v>
      </c>
      <c r="F17">
        <f ca="1">RAND()</f>
        <v>0.18103853839036177</v>
      </c>
      <c r="G17">
        <f ca="1">RAND()</f>
        <v>0.55584793404139299</v>
      </c>
      <c r="H17">
        <f ca="1">RAND()</f>
        <v>0.84480394323504604</v>
      </c>
      <c r="I17">
        <f ca="1">RAND()</f>
        <v>0.83832671002414405</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Equip2201</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3400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13.166666666666666</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1.3368983957219251E-2</v>
      </c>
      <c r="BQ17">
        <f t="shared" ca="1" si="6"/>
        <v>9.3632958801498148E-3</v>
      </c>
      <c r="BR17">
        <f t="shared" ca="1" si="7"/>
        <v>1.0121457489878543E-2</v>
      </c>
      <c r="BS17">
        <f t="shared" ca="1" si="8"/>
        <v>0.13903743315508024</v>
      </c>
      <c r="BT17">
        <f t="shared" ca="1" si="11"/>
        <v>9.7378277153558068E-2</v>
      </c>
      <c r="BU17">
        <f t="shared" ca="1" si="12"/>
        <v>0.10526315789473682</v>
      </c>
      <c r="BV17" t="str">
        <f ca="1">OFFSET([1]EquipTable!$A$1,ROW()-1,0)</f>
        <v>Equip1101</v>
      </c>
      <c r="BX17">
        <f ca="1">IF(VLOOKUP($CA17,[2]ActorTable!$1:$1048576,MATCH("업데이트순번",[2]ActorTable!$1:$1,0),0)&lt;=$BY$1,1,0)
*IF(MID(CA17,7,1)="2",0.1,1)</f>
        <v>0.1</v>
      </c>
      <c r="BY17">
        <f t="shared" ca="1" si="9"/>
        <v>3.8461538461538455E-3</v>
      </c>
      <c r="BZ17">
        <f t="shared" ca="1" si="10"/>
        <v>0.46923076923076895</v>
      </c>
      <c r="CA17" t="str">
        <f ca="1">OFFSET([2]ActorTable!$A$1,ROW()-1,0)</f>
        <v>Actor1216</v>
      </c>
      <c r="CB17" t="str">
        <f ca="1">VLOOKUP($CA17,[2]ActorTable!$1:$1048576,MATCH("이름참고",[2]ActorTable!$1:$1,0),0)</f>
        <v>프로토27</v>
      </c>
    </row>
    <row r="18" spans="1:80">
      <c r="A18">
        <v>2</v>
      </c>
      <c r="B18">
        <v>6</v>
      </c>
      <c r="C18">
        <f>IF(B18&lt;=9,0,
IF(B18=10,1,2))</f>
        <v>0</v>
      </c>
      <c r="D18">
        <f ca="1">RAND()</f>
        <v>0.11508698527194061</v>
      </c>
      <c r="E18">
        <f ca="1">RAND()</f>
        <v>0.42825776772493429</v>
      </c>
      <c r="F18">
        <f ca="1">RAND()</f>
        <v>0.26971211471988632</v>
      </c>
      <c r="G18">
        <f ca="1">RAND()</f>
        <v>0.7827279788956446</v>
      </c>
      <c r="H18">
        <f ca="1">RAND()</f>
        <v>0.32264266529808994</v>
      </c>
      <c r="I18">
        <f ca="1">RAND()</f>
        <v>0.96171129325494265</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Equip5102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1500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420</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79</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1.3368983957219251E-2</v>
      </c>
      <c r="BQ18">
        <f t="shared" ca="1" si="6"/>
        <v>9.3632958801498148E-3</v>
      </c>
      <c r="BR18">
        <f t="shared" ca="1" si="7"/>
        <v>1.0121457489878543E-2</v>
      </c>
      <c r="BS18">
        <f t="shared" ca="1" si="8"/>
        <v>0.15240641711229949</v>
      </c>
      <c r="BT18">
        <f t="shared" ca="1" si="11"/>
        <v>0.10674157303370788</v>
      </c>
      <c r="BU18">
        <f t="shared" ca="1" si="12"/>
        <v>0.11538461538461536</v>
      </c>
      <c r="BV18" t="str">
        <f ca="1">OFFSET([1]EquipTable!$A$1,ROW()-1,0)</f>
        <v>Equip1102</v>
      </c>
      <c r="BX18">
        <f ca="1">IF(VLOOKUP($CA18,[2]ActorTable!$1:$1048576,MATCH("업데이트순번",[2]ActorTable!$1:$1,0),0)&lt;=$BY$1,1,0)
*IF(MID(CA18,7,1)="2",0.1,1)</f>
        <v>1</v>
      </c>
      <c r="BY18">
        <f t="shared" ca="1" si="9"/>
        <v>3.846153846153845E-2</v>
      </c>
      <c r="BZ18">
        <f t="shared" ca="1" si="10"/>
        <v>0.47307692307692278</v>
      </c>
      <c r="CA18" t="str">
        <f ca="1">OFFSET([2]ActorTable!$A$1,ROW()-1,0)</f>
        <v>Actor3117</v>
      </c>
      <c r="CB18" t="str">
        <f ca="1">VLOOKUP($CA18,[2]ActorTable!$1:$1048576,MATCH("이름참고",[2]ActorTable!$1:$1,0),0)</f>
        <v>카츄진</v>
      </c>
    </row>
    <row r="19" spans="1:80">
      <c r="A19">
        <v>2</v>
      </c>
      <c r="B19">
        <v>7</v>
      </c>
      <c r="C19">
        <f>IF(B19&lt;=9,0,
IF(B19=10,1,2))</f>
        <v>0</v>
      </c>
      <c r="D19">
        <f ca="1">RAND()</f>
        <v>0.88744369246711086</v>
      </c>
      <c r="E19">
        <f ca="1">RAND()</f>
        <v>0.62242550637072414</v>
      </c>
      <c r="F19">
        <f ca="1">RAND()</f>
        <v>0.88940636782651661</v>
      </c>
      <c r="G19">
        <f ca="1">RAND()</f>
        <v>0.41292590601855517</v>
      </c>
      <c r="H19">
        <f ca="1">RAND()</f>
        <v>0.27645401826157667</v>
      </c>
      <c r="I19">
        <f ca="1">RAND()</f>
        <v>0.9293265258553256</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Equip7102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3900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18</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1.3368983957219251E-2</v>
      </c>
      <c r="BQ19">
        <f t="shared" ca="1" si="6"/>
        <v>9.3632958801498148E-3</v>
      </c>
      <c r="BR19">
        <f t="shared" ca="1" si="7"/>
        <v>1.0121457489878543E-2</v>
      </c>
      <c r="BS19">
        <f t="shared" ca="1" si="8"/>
        <v>0.16577540106951874</v>
      </c>
      <c r="BT19">
        <f t="shared" ca="1" si="11"/>
        <v>0.11610486891385768</v>
      </c>
      <c r="BU19">
        <f t="shared" ca="1" si="12"/>
        <v>0.12550607287449392</v>
      </c>
      <c r="BV19" t="str">
        <f ca="1">OFFSET([1]EquipTable!$A$1,ROW()-1,0)</f>
        <v>Equip1201</v>
      </c>
      <c r="BX19">
        <f ca="1">IF(VLOOKUP($CA19,[2]ActorTable!$1:$1048576,MATCH("업데이트순번",[2]ActorTable!$1:$1,0),0)&lt;=$BY$1,1,0)
*IF(MID(CA19,7,1)="2",0.1,1)</f>
        <v>0.1</v>
      </c>
      <c r="BY19">
        <f t="shared" ca="1" si="9"/>
        <v>3.8461538461538455E-3</v>
      </c>
      <c r="BZ19">
        <f t="shared" ca="1" si="10"/>
        <v>0.51153846153846128</v>
      </c>
      <c r="CA19" t="str">
        <f ca="1">OFFSET([2]ActorTable!$A$1,ROW()-1,0)</f>
        <v>Actor1218</v>
      </c>
      <c r="CB19" t="str">
        <f ca="1">VLOOKUP($CA19,[2]ActorTable!$1:$1048576,MATCH("이름참고",[2]ActorTable!$1:$1,0),0)</f>
        <v>메디아</v>
      </c>
    </row>
    <row r="20" spans="1:80">
      <c r="A20">
        <v>2</v>
      </c>
      <c r="B20">
        <v>8</v>
      </c>
      <c r="C20">
        <f>IF(B20&lt;=9,0,
IF(B20=10,1,2))</f>
        <v>0</v>
      </c>
      <c r="D20">
        <f ca="1">RAND()</f>
        <v>0.53258250822206776</v>
      </c>
      <c r="E20">
        <f ca="1">RAND()</f>
        <v>0.10386010898560782</v>
      </c>
      <c r="F20">
        <f ca="1">RAND()</f>
        <v>0.6541904358310221</v>
      </c>
      <c r="G20">
        <f ca="1">RAND()</f>
        <v>0.96242596210510722</v>
      </c>
      <c r="H20">
        <f ca="1">RAND()</f>
        <v>0.1904686806037037</v>
      </c>
      <c r="I20">
        <f ca="1">RAND()</f>
        <v>0.29245558469730437</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15</v>
      </c>
      <c r="AU20">
        <f>COUNTIFS(B:B,$AQ$18,AC:AC,"Equip7???")</f>
        <v>19</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1.3368983957219251E-2</v>
      </c>
      <c r="BQ20">
        <f t="shared" ca="1" si="6"/>
        <v>9.3632958801498148E-3</v>
      </c>
      <c r="BR20">
        <f t="shared" ca="1" si="7"/>
        <v>1.0121457489878543E-2</v>
      </c>
      <c r="BS20">
        <f t="shared" ca="1" si="8"/>
        <v>0.17914438502673799</v>
      </c>
      <c r="BT20">
        <f t="shared" ca="1" si="11"/>
        <v>0.12546816479400749</v>
      </c>
      <c r="BU20">
        <f t="shared" ca="1" si="12"/>
        <v>0.13562753036437247</v>
      </c>
      <c r="BV20" t="str">
        <f ca="1">OFFSET([1]EquipTable!$A$1,ROW()-1,0)</f>
        <v>Equip1202</v>
      </c>
      <c r="BX20">
        <f ca="1">IF(VLOOKUP($CA20,[2]ActorTable!$1:$1048576,MATCH("업데이트순번",[2]ActorTable!$1:$1,0),0)&lt;=$BY$1,1,0)
*IF(MID(CA20,7,1)="2",0.1,1)</f>
        <v>1</v>
      </c>
      <c r="BY20">
        <f t="shared" ca="1" si="9"/>
        <v>3.846153846153845E-2</v>
      </c>
      <c r="BZ20">
        <f t="shared" ca="1" si="10"/>
        <v>0.51538461538461511</v>
      </c>
      <c r="CA20" t="str">
        <f ca="1">OFFSET([2]ActorTable!$A$1,ROW()-1,0)</f>
        <v>Actor3019</v>
      </c>
      <c r="CB20" t="str">
        <f ca="1">VLOOKUP($CA20,[2]ActorTable!$1:$1048576,MATCH("이름참고",[2]ActorTable!$1:$1,0),0)</f>
        <v>롤라</v>
      </c>
    </row>
    <row r="21" spans="1:80">
      <c r="A21">
        <v>2</v>
      </c>
      <c r="B21">
        <v>9</v>
      </c>
      <c r="C21">
        <f>IF(B21&lt;=9,0,
IF(B21=10,1,2))</f>
        <v>0</v>
      </c>
      <c r="D21">
        <f ca="1">RAND()</f>
        <v>9.7678536881108169E-2</v>
      </c>
      <c r="E21">
        <f ca="1">RAND()</f>
        <v>0.88044752967973272</v>
      </c>
      <c r="F21">
        <f ca="1">RAND()</f>
        <v>0.90384068640931869</v>
      </c>
      <c r="G21">
        <f ca="1">RAND()</f>
        <v>0.68928118056477117</v>
      </c>
      <c r="H21">
        <f ca="1">RAND()</f>
        <v>0.67264900999065236</v>
      </c>
      <c r="I21">
        <f ca="1">RAND()</f>
        <v>0.49224542104460278</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22</v>
      </c>
      <c r="AU21">
        <f>COUNTIFS(B:B,$AQ$18,AC:AC,"Equip8???")</f>
        <v>15</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1.3368983957219251E-2</v>
      </c>
      <c r="BQ21">
        <f t="shared" ca="1" si="6"/>
        <v>9.3632958801498148E-3</v>
      </c>
      <c r="BR21">
        <f t="shared" ca="1" si="7"/>
        <v>1.0121457489878543E-2</v>
      </c>
      <c r="BS21">
        <f t="shared" ca="1" si="8"/>
        <v>0.19251336898395724</v>
      </c>
      <c r="BT21">
        <f t="shared" ca="1" si="11"/>
        <v>0.1348314606741573</v>
      </c>
      <c r="BU21">
        <f t="shared" ca="1" si="12"/>
        <v>0.14574898785425103</v>
      </c>
      <c r="BV21" t="str">
        <f ca="1">OFFSET([1]EquipTable!$A$1,ROW()-1,0)</f>
        <v>Equip1301</v>
      </c>
      <c r="BX21">
        <f ca="1">IF(VLOOKUP($CA21,[2]ActorTable!$1:$1048576,MATCH("업데이트순번",[2]ActorTable!$1:$1,0),0)&lt;=$BY$1,1,0)
*IF(MID(CA21,7,1)="2",0.1,1)</f>
        <v>1</v>
      </c>
      <c r="BY21">
        <f t="shared" ca="1" si="9"/>
        <v>3.846153846153845E-2</v>
      </c>
      <c r="BZ21">
        <f t="shared" ca="1" si="10"/>
        <v>0.55384615384615354</v>
      </c>
      <c r="CA21" t="str">
        <f ca="1">OFFSET([2]ActorTable!$A$1,ROW()-1,0)</f>
        <v>Actor2120</v>
      </c>
      <c r="CB21" t="str">
        <f ca="1">VLOOKUP($CA21,[2]ActorTable!$1:$1048576,MATCH("이름참고",[2]ActorTable!$1:$1,0),0)</f>
        <v>미네락</v>
      </c>
    </row>
    <row r="22" spans="1:80">
      <c r="A22">
        <v>3</v>
      </c>
      <c r="B22">
        <v>0</v>
      </c>
      <c r="C22">
        <f>IF(B22&lt;=9,0,
IF(B22=10,1,2))</f>
        <v>0</v>
      </c>
      <c r="D22">
        <f ca="1">RAND()</f>
        <v>0.75437867470566933</v>
      </c>
      <c r="E22">
        <f ca="1">RAND()</f>
        <v>5.0606372162300461E-2</v>
      </c>
      <c r="F22">
        <f ca="1">RAND()</f>
        <v>0.30369942639453862</v>
      </c>
      <c r="G22">
        <f ca="1">RAND()</f>
        <v>0.68899246265272562</v>
      </c>
      <c r="H22">
        <f ca="1">RAND()</f>
        <v>0.45023940521348427</v>
      </c>
      <c r="I22">
        <f ca="1">RAND()</f>
        <v>0.39331882105489779</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Equip0102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1200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1.3368983957219251E-2</v>
      </c>
      <c r="BQ22">
        <f t="shared" ca="1" si="6"/>
        <v>9.3632958801498148E-3</v>
      </c>
      <c r="BR22">
        <f t="shared" ca="1" si="7"/>
        <v>1.0121457489878543E-2</v>
      </c>
      <c r="BS22">
        <f t="shared" ca="1" si="8"/>
        <v>0.20588235294117649</v>
      </c>
      <c r="BT22">
        <f t="shared" ca="1" si="11"/>
        <v>0.14419475655430711</v>
      </c>
      <c r="BU22">
        <f t="shared" ca="1" si="12"/>
        <v>0.15587044534412958</v>
      </c>
      <c r="BV22" t="str">
        <f ca="1">OFFSET([1]EquipTable!$A$1,ROW()-1,0)</f>
        <v>Equip1302</v>
      </c>
      <c r="BX22">
        <f ca="1">IF(VLOOKUP($CA22,[2]ActorTable!$1:$1048576,MATCH("업데이트순번",[2]ActorTable!$1:$1,0),0)&lt;=$BY$1,1,0)
*IF(MID(CA22,7,1)="2",0.1,1)</f>
        <v>1</v>
      </c>
      <c r="BY22">
        <f t="shared" ca="1" si="9"/>
        <v>3.846153846153845E-2</v>
      </c>
      <c r="BZ22">
        <f t="shared" ca="1" si="10"/>
        <v>0.59230769230769198</v>
      </c>
      <c r="CA22" t="str">
        <f ca="1">OFFSET([2]ActorTable!$A$1,ROW()-1,0)</f>
        <v>Actor3021</v>
      </c>
      <c r="CB22" t="str">
        <f ca="1">VLOOKUP($CA22,[2]ActorTable!$1:$1048576,MATCH("이름참고",[2]ActorTable!$1:$1,0),0)</f>
        <v>무테이</v>
      </c>
    </row>
    <row r="23" spans="1:80">
      <c r="A23">
        <v>3</v>
      </c>
      <c r="B23">
        <v>1</v>
      </c>
      <c r="C23">
        <f>IF(B23&lt;=9,0,
IF(B23=10,1,2))</f>
        <v>0</v>
      </c>
      <c r="D23">
        <f ca="1">RAND()</f>
        <v>5.6959013125926217E-2</v>
      </c>
      <c r="E23">
        <f ca="1">RAND()</f>
        <v>0.98325595209852579</v>
      </c>
      <c r="F23">
        <f ca="1">RAND()</f>
        <v>0.35041709158165257</v>
      </c>
      <c r="G23">
        <f ca="1">RAND()</f>
        <v>6.7020121374404829E-2</v>
      </c>
      <c r="H23">
        <f ca="1">RAND()</f>
        <v>0.5636503482277101</v>
      </c>
      <c r="I23">
        <f ca="1">RAND()</f>
        <v>0.73946042424930414</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Equip8301</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97</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1.3368983957219253E-3</v>
      </c>
      <c r="BQ23">
        <f t="shared" ca="1" si="6"/>
        <v>9.363295880149815E-4</v>
      </c>
      <c r="BR23">
        <f t="shared" ca="1" si="7"/>
        <v>1.0121457489878543E-3</v>
      </c>
      <c r="BS23">
        <f t="shared" ca="1" si="8"/>
        <v>0.21925133689839574</v>
      </c>
      <c r="BT23">
        <f t="shared" ca="1" si="11"/>
        <v>0.15355805243445692</v>
      </c>
      <c r="BU23">
        <f t="shared" ca="1" si="12"/>
        <v>0.16599190283400814</v>
      </c>
      <c r="BV23" t="str">
        <f ca="1">OFFSET([1]EquipTable!$A$1,ROW()-1,0)</f>
        <v>Equip1401</v>
      </c>
      <c r="BX23">
        <f ca="1">IF(VLOOKUP($CA23,[2]ActorTable!$1:$1048576,MATCH("업데이트순번",[2]ActorTable!$1:$1,0),0)&lt;=$BY$1,1,0)
*IF(MID(CA23,7,1)="2",0.1,1)</f>
        <v>1</v>
      </c>
      <c r="BY23">
        <f t="shared" ca="1" si="9"/>
        <v>3.846153846153845E-2</v>
      </c>
      <c r="BZ23">
        <f t="shared" ca="1" si="10"/>
        <v>0.63076923076923042</v>
      </c>
      <c r="CA23" t="str">
        <f ca="1">OFFSET([2]ActorTable!$A$1,ROW()-1,0)</f>
        <v>Actor3022</v>
      </c>
      <c r="CB23" t="str">
        <f ca="1">VLOOKUP($CA23,[2]ActorTable!$1:$1048576,MATCH("이름참고",[2]ActorTable!$1:$1,0),0)</f>
        <v>딘즈</v>
      </c>
    </row>
    <row r="24" spans="1:80">
      <c r="A24">
        <v>3</v>
      </c>
      <c r="B24">
        <v>2</v>
      </c>
      <c r="C24">
        <f>IF(B24&lt;=9,0,
IF(B24=10,1,2))</f>
        <v>0</v>
      </c>
      <c r="D24">
        <f ca="1">RAND()</f>
        <v>0.68615692475196</v>
      </c>
      <c r="E24">
        <f ca="1">RAND()</f>
        <v>4.387508077118496E-2</v>
      </c>
      <c r="F24">
        <f ca="1">RAND()</f>
        <v>0.34106380562790417</v>
      </c>
      <c r="G24">
        <f ca="1">RAND()</f>
        <v>0.51550139574019371</v>
      </c>
      <c r="H24">
        <f ca="1">RAND()</f>
        <v>0.89592271248749722</v>
      </c>
      <c r="I24">
        <f ca="1">RAND()</f>
        <v>0.34211663003696002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4387</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3</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900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413</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1.3368983957219253E-3</v>
      </c>
      <c r="BQ24">
        <f t="shared" ca="1" si="6"/>
        <v>9.363295880149815E-4</v>
      </c>
      <c r="BR24">
        <f t="shared" ca="1" si="7"/>
        <v>1.0121457489878543E-3</v>
      </c>
      <c r="BS24">
        <f t="shared" ca="1" si="8"/>
        <v>0.22058823529411767</v>
      </c>
      <c r="BT24">
        <f t="shared" ca="1" si="11"/>
        <v>0.1544943820224719</v>
      </c>
      <c r="BU24">
        <f t="shared" ca="1" si="12"/>
        <v>0.167004048582996</v>
      </c>
      <c r="BV24" t="str">
        <f ca="1">OFFSET([1]EquipTable!$A$1,ROW()-1,0)</f>
        <v>Equip1402</v>
      </c>
      <c r="BX24">
        <f ca="1">IF(VLOOKUP($CA24,[2]ActorTable!$1:$1048576,MATCH("업데이트순번",[2]ActorTable!$1:$1,0),0)&lt;=$BY$1,1,0)
*IF(MID(CA24,7,1)="2",0.1,1)</f>
        <v>0</v>
      </c>
      <c r="BY24">
        <f t="shared" ca="1" si="9"/>
        <v>0</v>
      </c>
      <c r="BZ24">
        <f t="shared" ca="1" si="10"/>
        <v>0.66923076923076885</v>
      </c>
      <c r="CA24" t="str">
        <f ca="1">OFFSET([2]ActorTable!$A$1,ROW()-1,0)</f>
        <v>Actor9923</v>
      </c>
      <c r="CB24" t="str">
        <f ca="1">VLOOKUP($CA24,[2]ActorTable!$1:$1048576,MATCH("이름참고",[2]ActorTable!$1:$1,0),0)</f>
        <v>스트링없음</v>
      </c>
    </row>
    <row r="25" spans="1:80">
      <c r="A25">
        <v>3</v>
      </c>
      <c r="B25">
        <v>3</v>
      </c>
      <c r="C25">
        <f>IF(B25&lt;=9,0,
IF(B25=10,1,2))</f>
        <v>0</v>
      </c>
      <c r="D25">
        <f ca="1">RAND()</f>
        <v>0.77862137398794184</v>
      </c>
      <c r="E25">
        <f ca="1">RAND()</f>
        <v>0.92384552813263787</v>
      </c>
      <c r="F25">
        <f ca="1">RAND()</f>
        <v>0.12122957153946667</v>
      </c>
      <c r="G25">
        <f ca="1">RAND()</f>
        <v>0.78054848829253953</v>
      </c>
      <c r="H25">
        <f ca="1">RAND()</f>
        <v>1.5141463302492997E-2</v>
      </c>
      <c r="I25">
        <f ca="1">RAND()</f>
        <v>0.68433360183858971</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92384</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14</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4200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470</v>
      </c>
      <c r="AD25">
        <v>1</v>
      </c>
      <c r="AE25" t="s">
        <v>129</v>
      </c>
      <c r="AF25">
        <v>199</v>
      </c>
      <c r="AG25">
        <v>149</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전설</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망명자의 도끼</v>
      </c>
      <c r="AL25">
        <v>1</v>
      </c>
      <c r="AM25" t="str">
        <f ca="1">IF(ROW()=2,AN25,OFFSET(AM25,-1,0)&amp;IF(LEN(AN25)=0,"",","&amp;AN25))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v>
      </c>
      <c r="AN25" t="str">
        <f ca="1">IF(AL25&lt;&gt;1,"",
"{"""&amp;A$1&amp;""":"&amp;A25
&amp;","""&amp;B$1&amp;""":"&amp;B25
&amp;IF(LEN(AA25)=0,"",","""&amp;AA$1&amp;""":"""&amp;AA25&amp;"""")
&amp;IF(LEN(AC25)=0,"",","""&amp;AC$1&amp;""":"""&amp;AC25&amp;"""")
&amp;IF(LEN(AD25)=0,"",","""&amp;AD$1&amp;""":"&amp;AD25)
&amp;IF(LEN(AE25)=0,"",","""&amp;AE$1&amp;""":"""&amp;AE25&amp;"""")
&amp;IF(LEN(AF25)=0,"",","""&amp;AF$1&amp;""":"&amp;AF25)
&amp;IF(LEN(AG25)=0,"",","""&amp;AG$1&amp;""":"&amp;AG25)&amp;"}")</f>
        <v>{"dy":3,"sl":3,"tp":"fe","vl":"Equip0403","cn":1,"pt":"DI","pp":199,"pr":149}</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1.3368983957219253E-3</v>
      </c>
      <c r="BQ25">
        <f t="shared" ca="1" si="6"/>
        <v>9.363295880149815E-4</v>
      </c>
      <c r="BR25">
        <f t="shared" ca="1" si="7"/>
        <v>1.0121457489878543E-3</v>
      </c>
      <c r="BS25">
        <f t="shared" ca="1" si="8"/>
        <v>0.2219251336898396</v>
      </c>
      <c r="BT25">
        <f t="shared" ca="1" si="11"/>
        <v>0.15543071161048688</v>
      </c>
      <c r="BU25">
        <f t="shared" ca="1" si="12"/>
        <v>0.16801619433198386</v>
      </c>
      <c r="BV25" t="str">
        <f ca="1">OFFSET([1]EquipTable!$A$1,ROW()-1,0)</f>
        <v>Equip1403</v>
      </c>
      <c r="BX25">
        <f ca="1">IF(VLOOKUP($CA25,[2]ActorTable!$1:$1048576,MATCH("업데이트순번",[2]ActorTable!$1:$1,0),0)&lt;=$BY$1,1,0)
*IF(MID(CA25,7,1)="2",0.1,1)</f>
        <v>1</v>
      </c>
      <c r="BY25">
        <f t="shared" ca="1" si="9"/>
        <v>3.846153846153845E-2</v>
      </c>
      <c r="BZ25">
        <f t="shared" ca="1" si="10"/>
        <v>0.66923076923076885</v>
      </c>
      <c r="CA25" t="str">
        <f ca="1">OFFSET([2]ActorTable!$A$1,ROW()-1,0)</f>
        <v>Actor0024</v>
      </c>
      <c r="CB25" t="str">
        <f ca="1">VLOOKUP($CA25,[2]ActorTable!$1:$1048576,MATCH("이름참고",[2]ActorTable!$1:$1,0),0)</f>
        <v>러센트</v>
      </c>
    </row>
    <row r="26" spans="1:80">
      <c r="A26">
        <v>3</v>
      </c>
      <c r="B26">
        <v>4</v>
      </c>
      <c r="C26">
        <f>IF(B26&lt;=9,0,
IF(B26=10,1,2))</f>
        <v>0</v>
      </c>
      <c r="D26">
        <f ca="1">RAND()</f>
        <v>0.80003544342826238</v>
      </c>
      <c r="E26">
        <f ca="1">RAND()</f>
        <v>0.57297420407321575</v>
      </c>
      <c r="F26">
        <f ca="1">RAND()</f>
        <v>0.23869806095130541</v>
      </c>
      <c r="G26">
        <f ca="1">RAND()</f>
        <v>0.38066092103934268</v>
      </c>
      <c r="H26">
        <f ca="1">RAND()</f>
        <v>0.76365021767577379</v>
      </c>
      <c r="I26">
        <f ca="1">RAND()</f>
        <v>0.68581923210340245</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57297</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9</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2700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0.1</v>
      </c>
      <c r="BN26">
        <f ca="1">IF(VLOOKUP($BV26,[1]EquipTable!$1:$1048576,MATCH("업데이트순번",[1]EquipTable!$1:$1,0),0)&lt;=$BP$1,1,0)
*IF(MID(BV26,7,1)="4",0.1,1)
*IF(AND(MID(BV26,7,1)&lt;&gt;"4",OR(MID(BV26,6,1)="6",MID(BV26,6,1)="7")),3,1)</f>
        <v>0.1</v>
      </c>
      <c r="BO26">
        <f ca="1">IF(VLOOKUP($BV26,[1]EquipTable!$1:$1048576,MATCH("업데이트순번",[1]EquipTable!$1:$1,0),0)&lt;=$BP$1,1,0)
*IF(MID(BV26,7,1)="4",0.1,1)
*IF(AND(MID(BV26,7,1)&lt;&gt;"4",MID(BV26,6,1)="8"),4,1)</f>
        <v>0.1</v>
      </c>
      <c r="BP26">
        <f t="shared" ca="1" si="5"/>
        <v>1.3368983957219253E-3</v>
      </c>
      <c r="BQ26">
        <f t="shared" ca="1" si="6"/>
        <v>9.363295880149815E-4</v>
      </c>
      <c r="BR26">
        <f t="shared" ca="1" si="7"/>
        <v>1.0121457489878543E-3</v>
      </c>
      <c r="BS26">
        <f t="shared" ca="1" si="8"/>
        <v>0.22326203208556153</v>
      </c>
      <c r="BT26">
        <f t="shared" ca="1" si="11"/>
        <v>0.15636704119850187</v>
      </c>
      <c r="BU26">
        <f t="shared" ca="1" si="12"/>
        <v>0.16902834008097173</v>
      </c>
      <c r="BV26" t="str">
        <f ca="1">OFFSET([1]EquipTable!$A$1,ROW()-1,0)</f>
        <v>Equip1404</v>
      </c>
      <c r="BX26">
        <f ca="1">IF(VLOOKUP($CA26,[2]ActorTable!$1:$1048576,MATCH("업데이트순번",[2]ActorTable!$1:$1,0),0)&lt;=$BY$1,1,0)
*IF(MID(CA26,7,1)="2",0.1,1)</f>
        <v>1</v>
      </c>
      <c r="BY26">
        <f t="shared" ca="1" si="9"/>
        <v>3.846153846153845E-2</v>
      </c>
      <c r="BZ26">
        <f t="shared" ca="1" si="10"/>
        <v>0.70769230769230729</v>
      </c>
      <c r="CA26" t="str">
        <f ca="1">OFFSET([2]ActorTable!$A$1,ROW()-1,0)</f>
        <v>Actor0125</v>
      </c>
      <c r="CB26" t="str">
        <f ca="1">VLOOKUP($CA26,[2]ActorTable!$1:$1048576,MATCH("이름참고",[2]ActorTable!$1:$1,0),0)</f>
        <v>프리스</v>
      </c>
    </row>
    <row r="27" spans="1:80">
      <c r="A27">
        <v>3</v>
      </c>
      <c r="B27">
        <v>5</v>
      </c>
      <c r="C27">
        <f>IF(B27&lt;=9,0,
IF(B27=10,1,2))</f>
        <v>0</v>
      </c>
      <c r="D27">
        <f ca="1">RAND()</f>
        <v>0.79721911095365194</v>
      </c>
      <c r="E27">
        <f ca="1">RAND()</f>
        <v>0.64400150589253369</v>
      </c>
      <c r="F27">
        <f ca="1">RAND()</f>
        <v>0.78333707421926124</v>
      </c>
      <c r="G27">
        <f ca="1">RAND()</f>
        <v>0.36838776839357879</v>
      </c>
      <c r="H27">
        <f ca="1">RAND()</f>
        <v>0.87777579102583525</v>
      </c>
      <c r="I27">
        <f ca="1">RAND()</f>
        <v>0.74149011303684331</v>
      </c>
      <c r="M27" t="str">
        <f ca="1">IF(LEN(J27)&lt;&gt;0,J27,VLOOKUP(D27+$B27,$BJ:$BK,MATCH($BK$1,$BJ$1:$BK$1,0),1))</f>
        <v>안 지정 캐릭터 PP 일반등급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64400</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10</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3000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0.22459893048128346</v>
      </c>
      <c r="BT27">
        <f t="shared" ca="1" si="11"/>
        <v>0.15730337078651685</v>
      </c>
      <c r="BU27">
        <f t="shared" ca="1" si="12"/>
        <v>0.17004048582995959</v>
      </c>
      <c r="BV27" t="str">
        <f ca="1">OFFSET([1]EquipTable!$A$1,ROW()-1,0)</f>
        <v>Equip1405</v>
      </c>
      <c r="BX27">
        <f ca="1">IF(VLOOKUP($CA27,[2]ActorTable!$1:$1048576,MATCH("업데이트순번",[2]ActorTable!$1:$1,0),0)&lt;=$BY$1,1,0)
*IF(MID(CA27,7,1)="2",0.1,1)</f>
        <v>0</v>
      </c>
      <c r="BY27">
        <f t="shared" ca="1" si="9"/>
        <v>0</v>
      </c>
      <c r="BZ27">
        <f t="shared" ca="1" si="10"/>
        <v>0.74615384615384572</v>
      </c>
      <c r="CA27" t="str">
        <f ca="1">OFFSET([2]ActorTable!$A$1,ROW()-1,0)</f>
        <v>Actor1226</v>
      </c>
      <c r="CB27" t="str">
        <f ca="1">VLOOKUP($CA27,[2]ActorTable!$1:$1048576,MATCH("이름참고",[2]ActorTable!$1:$1,0),0)</f>
        <v>엘리미나</v>
      </c>
    </row>
    <row r="28" spans="1:80">
      <c r="A28">
        <v>3</v>
      </c>
      <c r="B28">
        <v>6</v>
      </c>
      <c r="C28">
        <f>IF(B28&lt;=9,0,
IF(B28=10,1,2))</f>
        <v>0</v>
      </c>
      <c r="D28">
        <f ca="1">RAND()</f>
        <v>0.9079503494000849</v>
      </c>
      <c r="E28">
        <f ca="1">RAND()</f>
        <v>0.86729359042106502</v>
      </c>
      <c r="F28">
        <f ca="1">RAND()</f>
        <v>0.40897255713775393</v>
      </c>
      <c r="G28">
        <f ca="1">RAND()</f>
        <v>0.58111978359413441</v>
      </c>
      <c r="H28">
        <f ca="1">RAND()</f>
        <v>0.94103580179783386</v>
      </c>
      <c r="I28">
        <f ca="1">RAND()</f>
        <v>0.19160090209731662</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Equip7301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22200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1.3368983957219251E-2</v>
      </c>
      <c r="BQ28">
        <f t="shared" ca="1" si="6"/>
        <v>9.3632958801498148E-3</v>
      </c>
      <c r="BR28">
        <f t="shared" ca="1" si="7"/>
        <v>1.0121457489878543E-2</v>
      </c>
      <c r="BS28">
        <f t="shared" ca="1" si="8"/>
        <v>0.22459893048128346</v>
      </c>
      <c r="BT28">
        <f t="shared" ca="1" si="11"/>
        <v>0.15730337078651685</v>
      </c>
      <c r="BU28">
        <f t="shared" ca="1" si="12"/>
        <v>0.17004048582995959</v>
      </c>
      <c r="BV28" t="str">
        <f ca="1">OFFSET([1]EquipTable!$A$1,ROW()-1,0)</f>
        <v>Equip2001</v>
      </c>
      <c r="BX28">
        <f ca="1">IF(VLOOKUP($CA28,[2]ActorTable!$1:$1048576,MATCH("업데이트순번",[2]ActorTable!$1:$1,0),0)&lt;=$BY$1,1,0)
*IF(MID(CA28,7,1)="2",0.1,1)</f>
        <v>0</v>
      </c>
      <c r="BY28">
        <f t="shared" ca="1" si="9"/>
        <v>0</v>
      </c>
      <c r="BZ28">
        <f t="shared" ca="1" si="10"/>
        <v>0.74615384615384572</v>
      </c>
      <c r="CA28" t="str">
        <f ca="1">OFFSET([2]ActorTable!$A$1,ROW()-1,0)</f>
        <v>Actor9927</v>
      </c>
      <c r="CB28" t="str">
        <f ca="1">VLOOKUP($CA28,[2]ActorTable!$1:$1048576,MATCH("이름참고",[2]ActorTable!$1:$1,0),0)</f>
        <v>스트링없음</v>
      </c>
    </row>
    <row r="29" spans="1:80">
      <c r="A29">
        <v>3</v>
      </c>
      <c r="B29">
        <v>7</v>
      </c>
      <c r="C29">
        <f>IF(B29&lt;=9,0,
IF(B29=10,1,2))</f>
        <v>0</v>
      </c>
      <c r="D29">
        <f ca="1">RAND()</f>
        <v>0.88371349946021438</v>
      </c>
      <c r="E29">
        <f ca="1">RAND()</f>
        <v>0.20160117761931207</v>
      </c>
      <c r="F29">
        <f ca="1">RAND()</f>
        <v>0.15554328033582243</v>
      </c>
      <c r="G29">
        <f ca="1">RAND()</f>
        <v>0.78420456654521431</v>
      </c>
      <c r="H29">
        <f ca="1">RAND()</f>
        <v>0.33310258283014715</v>
      </c>
      <c r="I29">
        <f ca="1">RAND()</f>
        <v>0.9596808043584788</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Equip2102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1500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1.3368983957219251E-2</v>
      </c>
      <c r="BQ29">
        <f t="shared" ca="1" si="6"/>
        <v>9.3632958801498148E-3</v>
      </c>
      <c r="BR29">
        <f t="shared" ca="1" si="7"/>
        <v>1.0121457489878543E-2</v>
      </c>
      <c r="BS29">
        <f t="shared" ca="1" si="8"/>
        <v>0.23796791443850271</v>
      </c>
      <c r="BT29">
        <f t="shared" ca="1" si="11"/>
        <v>0.16666666666666666</v>
      </c>
      <c r="BU29">
        <f t="shared" ca="1" si="12"/>
        <v>0.18016194331983815</v>
      </c>
      <c r="BV29" t="str">
        <f ca="1">OFFSET([1]EquipTable!$A$1,ROW()-1,0)</f>
        <v>Equip2002</v>
      </c>
      <c r="BX29">
        <f ca="1">IF(VLOOKUP($CA29,[2]ActorTable!$1:$1048576,MATCH("업데이트순번",[2]ActorTable!$1:$1,0),0)&lt;=$BY$1,1,0)
*IF(MID(CA29,7,1)="2",0.1,1)</f>
        <v>1</v>
      </c>
      <c r="BY29">
        <f t="shared" ca="1" si="9"/>
        <v>3.846153846153845E-2</v>
      </c>
      <c r="BZ29">
        <f t="shared" ca="1" si="10"/>
        <v>0.74615384615384572</v>
      </c>
      <c r="CA29" t="str">
        <f ca="1">OFFSET([2]ActorTable!$A$1,ROW()-1,0)</f>
        <v>Actor2128</v>
      </c>
      <c r="CB29" t="str">
        <f ca="1">VLOOKUP($CA29,[2]ActorTable!$1:$1048576,MATCH("이름참고",[2]ActorTable!$1:$1,0),0)</f>
        <v>원더</v>
      </c>
    </row>
    <row r="30" spans="1:80">
      <c r="A30">
        <v>3</v>
      </c>
      <c r="B30">
        <v>8</v>
      </c>
      <c r="C30">
        <f>IF(B30&lt;=9,0,
IF(B30=10,1,2))</f>
        <v>0</v>
      </c>
      <c r="D30">
        <f ca="1">RAND()</f>
        <v>0.58890913447827575</v>
      </c>
      <c r="E30">
        <f ca="1">RAND()</f>
        <v>0.16983318158155403</v>
      </c>
      <c r="F30">
        <f ca="1">RAND()</f>
        <v>0.84902020093294817</v>
      </c>
      <c r="G30">
        <f ca="1">RAND()</f>
        <v>0.77460731251426596</v>
      </c>
      <c r="H30">
        <f ca="1">RAND()</f>
        <v>0.53982915597650305</v>
      </c>
      <c r="I30">
        <f ca="1">RAND()</f>
        <v>0.67699397523097182</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
      </c>
      <c r="AL30">
        <v>1</v>
      </c>
      <c r="AM30" t="str">
        <f ca="1">IF(ROW()=2,AN30,OFFSET(AM30,-1,0)&amp;IF(LEN(AN30)=0,"",","&amp;AN30))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v>
      </c>
      <c r="AN30" t="str">
        <f ca="1">IF(AL30&lt;&gt;1,"",
"{"""&amp;A$1&amp;""":"&amp;A30
&amp;","""&amp;B$1&amp;""":"&amp;B30
&amp;IF(LEN(AA30)=0,"",","""&amp;AA$1&amp;""":"""&amp;AA30&amp;"""")
&amp;IF(LEN(AC30)=0,"",","""&amp;AC$1&amp;""":"""&amp;AC30&amp;"""")
&amp;IF(LEN(AD30)=0,"",","""&amp;AD$1&amp;""":"&amp;AD30)
&amp;IF(LEN(AE30)=0,"",","""&amp;AE$1&amp;""":"""&amp;AE30&amp;"""")
&amp;IF(LEN(AF30)=0,"",","""&amp;AF$1&amp;""":"&amp;AF30)
&amp;IF(LEN(AG30)=0,"",","""&amp;AG$1&amp;""":"&amp;AG30)&amp;"}")</f>
        <v>{"dy":3,"sl":8}</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1.3368983957219251E-2</v>
      </c>
      <c r="BQ30">
        <f t="shared" ca="1" si="6"/>
        <v>9.3632958801498148E-3</v>
      </c>
      <c r="BR30">
        <f t="shared" ca="1" si="7"/>
        <v>1.0121457489878543E-2</v>
      </c>
      <c r="BS30">
        <f t="shared" ca="1" si="8"/>
        <v>0.25133689839572199</v>
      </c>
      <c r="BT30">
        <f t="shared" ca="1" si="11"/>
        <v>0.17602996254681647</v>
      </c>
      <c r="BU30">
        <f t="shared" ca="1" si="12"/>
        <v>0.1902834008097167</v>
      </c>
      <c r="BV30" t="str">
        <f ca="1">OFFSET([1]EquipTable!$A$1,ROW()-1,0)</f>
        <v>Equip2101</v>
      </c>
      <c r="BX30">
        <f ca="1">IF(VLOOKUP($CA30,[2]ActorTable!$1:$1048576,MATCH("업데이트순번",[2]ActorTable!$1:$1,0),0)&lt;=$BY$1,1,0)
*IF(MID(CA30,7,1)="2",0.1,1)</f>
        <v>1</v>
      </c>
      <c r="BY30">
        <f t="shared" ca="1" si="9"/>
        <v>3.846153846153845E-2</v>
      </c>
      <c r="BZ30">
        <f t="shared" ca="1" si="10"/>
        <v>0.78461538461538416</v>
      </c>
      <c r="CA30" t="str">
        <f ca="1">OFFSET([2]ActorTable!$A$1,ROW()-1,0)</f>
        <v>Actor1029</v>
      </c>
      <c r="CB30" t="str">
        <f ca="1">VLOOKUP($CA30,[2]ActorTable!$1:$1048576,MATCH("이름참고",[2]ActorTable!$1:$1,0),0)</f>
        <v>에이잭</v>
      </c>
    </row>
    <row r="31" spans="1:80">
      <c r="A31">
        <v>3</v>
      </c>
      <c r="B31">
        <v>9</v>
      </c>
      <c r="C31">
        <f>IF(B31&lt;=9,0,
IF(B31=10,1,2))</f>
        <v>0</v>
      </c>
      <c r="D31">
        <f ca="1">RAND()</f>
        <v>0.15967011227977468</v>
      </c>
      <c r="E31">
        <f ca="1">RAND()</f>
        <v>0.30394704857003729</v>
      </c>
      <c r="F31">
        <f ca="1">RAND()</f>
        <v>0.29124648238325213</v>
      </c>
      <c r="G31">
        <f ca="1">RAND()</f>
        <v>3.6833476261854514E-2</v>
      </c>
      <c r="H31">
        <f ca="1">RAND()</f>
        <v>0.71052675979157942</v>
      </c>
      <c r="I31">
        <f ca="1">RAND()</f>
        <v>0.5623420980265974</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
      </c>
      <c r="AL31">
        <v>1</v>
      </c>
      <c r="AM31" t="str">
        <f ca="1">IF(ROW()=2,AN31,OFFSET(AM31,-1,0)&amp;IF(LEN(AN31)=0,"",","&amp;AN31))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v>
      </c>
      <c r="AN31" t="str">
        <f ca="1">IF(AL31&lt;&gt;1,"",
"{"""&amp;A$1&amp;""":"&amp;A31
&amp;","""&amp;B$1&amp;""":"&amp;B31
&amp;IF(LEN(AA31)=0,"",","""&amp;AA$1&amp;""":"""&amp;AA31&amp;"""")
&amp;IF(LEN(AC31)=0,"",","""&amp;AC$1&amp;""":"""&amp;AC31&amp;"""")
&amp;IF(LEN(AD31)=0,"",","""&amp;AD$1&amp;""":"&amp;AD31)
&amp;IF(LEN(AE31)=0,"",","""&amp;AE$1&amp;""":"""&amp;AE31&amp;"""")
&amp;IF(LEN(AF31)=0,"",","""&amp;AF$1&amp;""":"&amp;AF31)
&amp;IF(LEN(AG31)=0,"",","""&amp;AG$1&amp;""":"&amp;AG31)&amp;"}")</f>
        <v>{"dy":3,"sl":9}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1.3368983957219251E-2</v>
      </c>
      <c r="BQ31">
        <f t="shared" ca="1" si="6"/>
        <v>9.3632958801498148E-3</v>
      </c>
      <c r="BR31">
        <f t="shared" ca="1" si="7"/>
        <v>1.0121457489878543E-2</v>
      </c>
      <c r="BS31">
        <f t="shared" ca="1" si="8"/>
        <v>0.26470588235294124</v>
      </c>
      <c r="BT31">
        <f t="shared" ca="1" si="11"/>
        <v>0.18539325842696627</v>
      </c>
      <c r="BU31">
        <f t="shared" ca="1" si="12"/>
        <v>0.20040485829959526</v>
      </c>
      <c r="BV31" t="str">
        <f ca="1">OFFSET([1]EquipTable!$A$1,ROW()-1,0)</f>
        <v>Equip2102</v>
      </c>
      <c r="BX31">
        <f ca="1">IF(VLOOKUP($CA31,[2]ActorTable!$1:$1048576,MATCH("업데이트순번",[2]ActorTable!$1:$1,0),0)&lt;=$BY$1,1,0)
*IF(MID(CA31,7,1)="2",0.1,1)</f>
        <v>1</v>
      </c>
      <c r="BY31">
        <f t="shared" ca="1" si="9"/>
        <v>3.846153846153845E-2</v>
      </c>
      <c r="BZ31">
        <f t="shared" ca="1" si="10"/>
        <v>0.8230769230769226</v>
      </c>
      <c r="CA31" t="str">
        <f ca="1">OFFSET([2]ActorTable!$A$1,ROW()-1,0)</f>
        <v>Actor0030</v>
      </c>
      <c r="CB31" t="str">
        <f ca="1">VLOOKUP($CA31,[2]ActorTable!$1:$1048576,MATCH("이름참고",[2]ActorTable!$1:$1,0),0)</f>
        <v>도스로프</v>
      </c>
    </row>
    <row r="32" spans="1:80">
      <c r="A32">
        <v>4</v>
      </c>
      <c r="B32">
        <v>0</v>
      </c>
      <c r="C32">
        <f>IF(B32&lt;=9,0,
IF(B32=10,1,2))</f>
        <v>0</v>
      </c>
      <c r="D32">
        <f ca="1">RAND()</f>
        <v>0.26661406572561053</v>
      </c>
      <c r="E32">
        <f ca="1">RAND()</f>
        <v>9.3027164316552557E-2</v>
      </c>
      <c r="F32">
        <f ca="1">RAND()</f>
        <v>0.70980763800475466</v>
      </c>
      <c r="G32">
        <f ca="1">RAND()</f>
        <v>0.39239248322524078</v>
      </c>
      <c r="H32">
        <f ca="1">RAND()</f>
        <v>0.10593948390241903</v>
      </c>
      <c r="I32">
        <f ca="1">RAND()</f>
        <v>0.63733307555271168</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Equip0301</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11</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392</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1.3368983957219251E-2</v>
      </c>
      <c r="BQ32">
        <f t="shared" ca="1" si="6"/>
        <v>9.3632958801498148E-3</v>
      </c>
      <c r="BR32">
        <f t="shared" ca="1" si="7"/>
        <v>1.0121457489878543E-2</v>
      </c>
      <c r="BS32">
        <f t="shared" ca="1" si="8"/>
        <v>0.27807486631016048</v>
      </c>
      <c r="BT32">
        <f t="shared" ca="1" si="11"/>
        <v>0.19475655430711608</v>
      </c>
      <c r="BU32">
        <f t="shared" ca="1" si="12"/>
        <v>0.21052631578947381</v>
      </c>
      <c r="BV32" t="str">
        <f ca="1">OFFSET([1]EquipTable!$A$1,ROW()-1,0)</f>
        <v>Equip2201</v>
      </c>
      <c r="BX32">
        <f ca="1">IF(VLOOKUP($CA32,[2]ActorTable!$1:$1048576,MATCH("업데이트순번",[2]ActorTable!$1:$1,0),0)&lt;=$BY$1,1,0)
*IF(MID(CA32,7,1)="2",0.1,1)</f>
        <v>0.1</v>
      </c>
      <c r="BY32">
        <f t="shared" ca="1" si="9"/>
        <v>3.8461538461538455E-3</v>
      </c>
      <c r="BZ32">
        <f t="shared" ca="1" si="10"/>
        <v>0.86153846153846103</v>
      </c>
      <c r="CA32" t="str">
        <f ca="1">OFFSET([2]ActorTable!$A$1,ROW()-1,0)</f>
        <v>Actor3231</v>
      </c>
      <c r="CB32" t="str">
        <f ca="1">VLOOKUP($CA32,[2]ActorTable!$1:$1048576,MATCH("이름참고",[2]ActorTable!$1:$1,0),0)</f>
        <v>라무무</v>
      </c>
    </row>
    <row r="33" spans="1:80">
      <c r="A33">
        <v>4</v>
      </c>
      <c r="B33">
        <v>1</v>
      </c>
      <c r="C33">
        <f>IF(B33&lt;=9,0,
IF(B33=10,1,2))</f>
        <v>0</v>
      </c>
      <c r="D33">
        <f ca="1">RAND()</f>
        <v>0.67413933031998796</v>
      </c>
      <c r="E33">
        <f ca="1">RAND()</f>
        <v>0.50339943728262204</v>
      </c>
      <c r="F33">
        <f ca="1">RAND()</f>
        <v>0.37621879521283708</v>
      </c>
      <c r="G33">
        <f ca="1">RAND()</f>
        <v>0.92008125569686838</v>
      </c>
      <c r="H33">
        <f ca="1">RAND()</f>
        <v>0.39770345972809529</v>
      </c>
      <c r="I33">
        <f ca="1">RAND()</f>
        <v>0.54905851016205165</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Equip4201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3100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1.3368983957219251E-2</v>
      </c>
      <c r="BQ33">
        <f t="shared" ca="1" si="6"/>
        <v>9.3632958801498148E-3</v>
      </c>
      <c r="BR33">
        <f t="shared" ca="1" si="7"/>
        <v>1.0121457489878543E-2</v>
      </c>
      <c r="BS33">
        <f t="shared" ca="1" si="8"/>
        <v>0.29144385026737973</v>
      </c>
      <c r="BT33">
        <f t="shared" ca="1" si="11"/>
        <v>0.20411985018726589</v>
      </c>
      <c r="BU33">
        <f t="shared" ca="1" si="12"/>
        <v>0.22064777327935237</v>
      </c>
      <c r="BV33" t="str">
        <f ca="1">OFFSET([1]EquipTable!$A$1,ROW()-1,0)</f>
        <v>Equip2202</v>
      </c>
      <c r="BX33">
        <f ca="1">IF(VLOOKUP($CA33,[2]ActorTable!$1:$1048576,MATCH("업데이트순번",[2]ActorTable!$1:$1,0),0)&lt;=$BY$1,1,0)
*IF(MID(CA33,7,1)="2",0.1,1)</f>
        <v>0</v>
      </c>
      <c r="BY33">
        <f t="shared" ca="1" si="9"/>
        <v>0</v>
      </c>
      <c r="BZ33">
        <f t="shared" ca="1" si="10"/>
        <v>0.86538461538461486</v>
      </c>
      <c r="CA33" t="str">
        <f ca="1">OFFSET([2]ActorTable!$A$1,ROW()-1,0)</f>
        <v>Actor9932</v>
      </c>
      <c r="CB33" t="str">
        <f ca="1">VLOOKUP($CA33,[2]ActorTable!$1:$1048576,MATCH("이름참고",[2]ActorTable!$1:$1,0),0)</f>
        <v>스트링없음</v>
      </c>
    </row>
    <row r="34" spans="1:80">
      <c r="A34">
        <v>4</v>
      </c>
      <c r="B34">
        <v>2</v>
      </c>
      <c r="C34">
        <f>IF(B34&lt;=9,0,
IF(B34=10,1,2))</f>
        <v>0</v>
      </c>
      <c r="D34">
        <f ca="1">RAND()</f>
        <v>0.18425657387590921</v>
      </c>
      <c r="E34">
        <f ca="1">RAND()</f>
        <v>0.83568488001253505</v>
      </c>
      <c r="F34">
        <f ca="1">RAND()</f>
        <v>0.21305560451203132</v>
      </c>
      <c r="G34">
        <f ca="1">RAND()</f>
        <v>0.6490286418018627</v>
      </c>
      <c r="H34">
        <f ca="1">RAND()</f>
        <v>0.1154746115286277</v>
      </c>
      <c r="I34">
        <f ca="1">RAND()</f>
        <v>0.82681340061404229</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83568</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13</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3900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436</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1.3368983957219251E-2</v>
      </c>
      <c r="BQ34">
        <f t="shared" ca="1" si="6"/>
        <v>9.3632958801498148E-3</v>
      </c>
      <c r="BR34">
        <f t="shared" ca="1" si="7"/>
        <v>1.0121457489878543E-2</v>
      </c>
      <c r="BS34">
        <f t="shared" ca="1" si="8"/>
        <v>0.30481283422459898</v>
      </c>
      <c r="BT34">
        <f t="shared" ca="1" si="11"/>
        <v>0.2134831460674157</v>
      </c>
      <c r="BU34">
        <f t="shared" ca="1" si="12"/>
        <v>0.23076923076923092</v>
      </c>
      <c r="BV34" t="str">
        <f ca="1">OFFSET([1]EquipTable!$A$1,ROW()-1,0)</f>
        <v>Equip2301</v>
      </c>
      <c r="BX34">
        <f ca="1">IF(VLOOKUP($CA34,[2]ActorTable!$1:$1048576,MATCH("업데이트순번",[2]ActorTable!$1:$1,0),0)&lt;=$BY$1,1,0)
*IF(MID(CA34,7,1)="2",0.1,1)</f>
        <v>0.1</v>
      </c>
      <c r="BY34">
        <f t="shared" ca="1" si="9"/>
        <v>3.8461538461538455E-3</v>
      </c>
      <c r="BZ34">
        <f t="shared" ca="1" si="10"/>
        <v>0.86538461538461486</v>
      </c>
      <c r="CA34" t="str">
        <f ca="1">OFFSET([2]ActorTable!$A$1,ROW()-1,0)</f>
        <v>Actor0233</v>
      </c>
      <c r="CB34" t="str">
        <f ca="1">VLOOKUP($CA34,[2]ActorTable!$1:$1048576,MATCH("이름참고",[2]ActorTable!$1:$1,0),0)</f>
        <v>시리아</v>
      </c>
    </row>
    <row r="35" spans="1:80">
      <c r="A35">
        <v>4</v>
      </c>
      <c r="B35">
        <v>3</v>
      </c>
      <c r="C35">
        <f>IF(B35&lt;=9,0,
IF(B35=10,1,2))</f>
        <v>0</v>
      </c>
      <c r="D35">
        <f ca="1">RAND()</f>
        <v>0.57151845208945118</v>
      </c>
      <c r="E35">
        <f ca="1">RAND()</f>
        <v>0.74405004938514596</v>
      </c>
      <c r="F35">
        <f ca="1">RAND()</f>
        <v>0.38981902517878508</v>
      </c>
      <c r="G35">
        <f ca="1">RAND()</f>
        <v>0.96755127931749474</v>
      </c>
      <c r="H35">
        <f ca="1">RAND()</f>
        <v>5.0200414486735623E-2</v>
      </c>
      <c r="I35">
        <f ca="1">RAND()</f>
        <v>0.19675554651350402</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74405</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11</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3300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252</v>
      </c>
      <c r="AD35">
        <v>1</v>
      </c>
      <c r="AE35" t="s">
        <v>125</v>
      </c>
      <c r="AG35">
        <v>7800</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울려퍼지는 여명</v>
      </c>
      <c r="AL35">
        <v>1</v>
      </c>
      <c r="AM35" t="str">
        <f ca="1">IF(ROW()=2,AN35,OFFSET(AM35,-1,0)&amp;IF(LEN(AN35)=0,"",","&amp;AN35))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v>
      </c>
      <c r="AN35" t="str">
        <f ca="1">IF(AL35&lt;&gt;1,"",
"{"""&amp;A$1&amp;""":"&amp;A35
&amp;","""&amp;B$1&amp;""":"&amp;B35
&amp;IF(LEN(AA35)=0,"",","""&amp;AA$1&amp;""":"""&amp;AA35&amp;"""")
&amp;IF(LEN(AC35)=0,"",","""&amp;AC$1&amp;""":"""&amp;AC35&amp;"""")
&amp;IF(LEN(AD35)=0,"",","""&amp;AD$1&amp;""":"&amp;AD35)
&amp;IF(LEN(AE35)=0,"",","""&amp;AE$1&amp;""":"""&amp;AE35&amp;"""")
&amp;IF(LEN(AF35)=0,"",","""&amp;AF$1&amp;""":"&amp;AF35)
&amp;IF(LEN(AG35)=0,"",","""&amp;AG$1&amp;""":"&amp;AG35)&amp;"}")</f>
        <v>{"dy":4,"sl":3,"tp":"fe","vl":"Equip2302","cn":1,"pt":"GO","pr":7800}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1.3368983957219251E-2</v>
      </c>
      <c r="BQ35">
        <f t="shared" ca="1" si="6"/>
        <v>9.3632958801498148E-3</v>
      </c>
      <c r="BR35">
        <f t="shared" ca="1" si="7"/>
        <v>1.0121457489878543E-2</v>
      </c>
      <c r="BS35">
        <f t="shared" ca="1" si="8"/>
        <v>0.31818181818181823</v>
      </c>
      <c r="BT35">
        <f t="shared" ca="1" si="11"/>
        <v>0.2228464419475655</v>
      </c>
      <c r="BU35">
        <f t="shared" ca="1" si="12"/>
        <v>0.24089068825910948</v>
      </c>
      <c r="BV35" t="str">
        <f ca="1">OFFSET([1]EquipTable!$A$1,ROW()-1,0)</f>
        <v>Equip2302</v>
      </c>
      <c r="BX35">
        <f ca="1">IF(VLOOKUP($CA35,[2]ActorTable!$1:$1048576,MATCH("업데이트순번",[2]ActorTable!$1:$1,0),0)&lt;=$BY$1,1,0)
*IF(MID(CA35,7,1)="2",0.1,1)</f>
        <v>0</v>
      </c>
      <c r="BY35">
        <f t="shared" ca="1" si="9"/>
        <v>0</v>
      </c>
      <c r="BZ35">
        <f t="shared" ca="1" si="10"/>
        <v>0.8692307692307687</v>
      </c>
      <c r="CA35" t="str">
        <f ca="1">OFFSET([2]ActorTable!$A$1,ROW()-1,0)</f>
        <v>Actor9934</v>
      </c>
      <c r="CB35" t="str">
        <f ca="1">VLOOKUP($CA35,[2]ActorTable!$1:$1048576,MATCH("이름참고",[2]ActorTable!$1:$1,0),0)</f>
        <v>스트링없음</v>
      </c>
    </row>
    <row r="36" spans="1:80">
      <c r="A36">
        <v>4</v>
      </c>
      <c r="B36">
        <v>4</v>
      </c>
      <c r="C36">
        <f>IF(B36&lt;=9,0,
IF(B36=10,1,2))</f>
        <v>0</v>
      </c>
      <c r="D36">
        <f ca="1">RAND()</f>
        <v>0.73067034034269163</v>
      </c>
      <c r="E36">
        <f ca="1">RAND()</f>
        <v>0.29614235729391325</v>
      </c>
      <c r="F36">
        <f ca="1">RAND()</f>
        <v>0.62109300141383184</v>
      </c>
      <c r="G36">
        <f ca="1">RAND()</f>
        <v>0.49763801084740722</v>
      </c>
      <c r="H36">
        <f ca="1">RAND()</f>
        <v>0.27796668806425895</v>
      </c>
      <c r="I36">
        <f ca="1">RAND()</f>
        <v>0.97262445539408837</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29614</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6</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1800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427</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1.3368983957219253E-3</v>
      </c>
      <c r="BQ36">
        <f t="shared" ca="1" si="6"/>
        <v>9.363295880149815E-4</v>
      </c>
      <c r="BR36">
        <f t="shared" ca="1" si="7"/>
        <v>1.0121457489878543E-3</v>
      </c>
      <c r="BS36">
        <f t="shared" ca="1" si="8"/>
        <v>0.33155080213903748</v>
      </c>
      <c r="BT36">
        <f t="shared" ca="1" si="11"/>
        <v>0.23220973782771531</v>
      </c>
      <c r="BU36">
        <f t="shared" ca="1" si="12"/>
        <v>0.251012145748988</v>
      </c>
      <c r="BV36" t="str">
        <f ca="1">OFFSET([1]EquipTable!$A$1,ROW()-1,0)</f>
        <v>Equip2401</v>
      </c>
      <c r="BX36">
        <f ca="1">IF(VLOOKUP($CA36,[2]ActorTable!$1:$1048576,MATCH("업데이트순번",[2]ActorTable!$1:$1,0),0)&lt;=$BY$1,1,0)
*IF(MID(CA36,7,1)="2",0.1,1)</f>
        <v>0.1</v>
      </c>
      <c r="BY36">
        <f t="shared" ca="1" si="9"/>
        <v>3.8461538461538455E-3</v>
      </c>
      <c r="BZ36">
        <f t="shared" ca="1" si="10"/>
        <v>0.8692307692307687</v>
      </c>
      <c r="CA36" t="str">
        <f ca="1">OFFSET([2]ActorTable!$A$1,ROW()-1,0)</f>
        <v>Actor2235</v>
      </c>
      <c r="CB36" t="str">
        <f ca="1">VLOOKUP($CA36,[2]ActorTable!$1:$1048576,MATCH("이름참고",[2]ActorTable!$1:$1,0),0)</f>
        <v>린하이</v>
      </c>
    </row>
    <row r="37" spans="1:80">
      <c r="A37">
        <v>4</v>
      </c>
      <c r="B37">
        <v>5</v>
      </c>
      <c r="C37">
        <f>IF(B37&lt;=9,0,
IF(B37=10,1,2))</f>
        <v>0</v>
      </c>
      <c r="D37">
        <f ca="1">RAND()</f>
        <v>0.84860534163150159</v>
      </c>
      <c r="E37">
        <f ca="1">RAND()</f>
        <v>0.18729959713731958</v>
      </c>
      <c r="F37">
        <f ca="1">RAND()</f>
        <v>0.95673373723415622</v>
      </c>
      <c r="G37">
        <f ca="1">RAND()</f>
        <v>0.37494862608612334</v>
      </c>
      <c r="H37">
        <f ca="1">RAND()</f>
        <v>0.27058626951543518</v>
      </c>
      <c r="I37">
        <f ca="1">RAND()</f>
        <v>9.6724684833830676E-2</v>
      </c>
      <c r="M37" t="str">
        <f ca="1">IF(LEN(J37)&lt;&gt;0,J37,VLOOKUP(D37+$B37,$BJ:$BK,MATCH($BK$1,$BJ$1:$BK$1,0),1))</f>
        <v>안 지정 캐릭터 PP 일반등급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18729</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5</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1500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1.3368983957219253E-3</v>
      </c>
      <c r="BQ37">
        <f t="shared" ca="1" si="6"/>
        <v>9.363295880149815E-4</v>
      </c>
      <c r="BR37">
        <f t="shared" ca="1" si="7"/>
        <v>1.0121457489878543E-3</v>
      </c>
      <c r="BS37">
        <f t="shared" ca="1" si="8"/>
        <v>0.33288770053475941</v>
      </c>
      <c r="BT37">
        <f t="shared" ca="1" si="11"/>
        <v>0.2331460674157303</v>
      </c>
      <c r="BU37">
        <f t="shared" ca="1" si="12"/>
        <v>0.25202429149797584</v>
      </c>
      <c r="BV37" t="str">
        <f ca="1">OFFSET([1]EquipTable!$A$1,ROW()-1,0)</f>
        <v>Equip2402</v>
      </c>
      <c r="BX37">
        <f ca="1">IF(VLOOKUP($CA37,[2]ActorTable!$1:$1048576,MATCH("업데이트순번",[2]ActorTable!$1:$1,0),0)&lt;=$BY$1,1,0)
*IF(MID(CA37,7,1)="2",0.1,1)</f>
        <v>0.1</v>
      </c>
      <c r="BY37">
        <f t="shared" ca="1" si="9"/>
        <v>3.8461538461538455E-3</v>
      </c>
      <c r="BZ37">
        <f t="shared" ca="1" si="10"/>
        <v>0.87307692307692253</v>
      </c>
      <c r="CA37" t="str">
        <f ca="1">OFFSET([2]ActorTable!$A$1,ROW()-1,0)</f>
        <v>Actor0236</v>
      </c>
      <c r="CB37" t="str">
        <f ca="1">VLOOKUP($CA37,[2]ActorTable!$1:$1048576,MATCH("이름참고",[2]ActorTable!$1:$1,0),0)</f>
        <v>나인</v>
      </c>
    </row>
    <row r="38" spans="1:80">
      <c r="A38">
        <v>4</v>
      </c>
      <c r="B38">
        <v>6</v>
      </c>
      <c r="C38">
        <f>IF(B38&lt;=9,0,
IF(B38=10,1,2))</f>
        <v>0</v>
      </c>
      <c r="D38">
        <f ca="1">RAND()</f>
        <v>0.54558675824761949</v>
      </c>
      <c r="E38">
        <f ca="1">RAND()</f>
        <v>7.1364807443864531E-2</v>
      </c>
      <c r="F38">
        <f ca="1">RAND()</f>
        <v>0.93362730288534368</v>
      </c>
      <c r="G38">
        <f ca="1">RAND()</f>
        <v>0.61412595042907614</v>
      </c>
      <c r="H38">
        <f ca="1">RAND()</f>
        <v>0.81333540559077666</v>
      </c>
      <c r="I38">
        <f ca="1">RAND()</f>
        <v>0.80065809776820085</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Equip0302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7800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454</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용력의 방패</v>
      </c>
      <c r="AL38">
        <v>1</v>
      </c>
      <c r="AM38" t="str">
        <f ca="1">IF(ROW()=2,AN38,OFFSET(AM38,-1,0)&amp;IF(LEN(AN38)=0,"",","&amp;AN38))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{"dy":4,"sl":6,"tp":"fe","vl":"Equip7101","cn":1,"pt":"GO","pr":3200}</v>
      </c>
      <c r="BM38">
        <f ca="1">IF(VLOOKUP($BV38,[1]EquipTable!$1:$1048576,MATCH("업데이트순번",[1]EquipTable!$1:$1,0),0)&lt;=$BP$1,1,0)
*IF(MID(BV38,7,1)="4",0.1,1)</f>
        <v>0.1</v>
      </c>
      <c r="BN38">
        <f ca="1">IF(VLOOKUP($BV38,[1]EquipTable!$1:$1048576,MATCH("업데이트순번",[1]EquipTable!$1:$1,0),0)&lt;=$BP$1,1,0)
*IF(MID(BV38,7,1)="4",0.1,1)
*IF(AND(MID(BV38,7,1)&lt;&gt;"4",OR(MID(BV38,6,1)="6",MID(BV38,6,1)="7")),3,1)</f>
        <v>0.1</v>
      </c>
      <c r="BO38">
        <f ca="1">IF(VLOOKUP($BV38,[1]EquipTable!$1:$1048576,MATCH("업데이트순번",[1]EquipTable!$1:$1,0),0)&lt;=$BP$1,1,0)
*IF(MID(BV38,7,1)="4",0.1,1)
*IF(AND(MID(BV38,7,1)&lt;&gt;"4",MID(BV38,6,1)="8"),4,1)</f>
        <v>0.1</v>
      </c>
      <c r="BP38">
        <f t="shared" ca="1" si="5"/>
        <v>1.3368983957219253E-3</v>
      </c>
      <c r="BQ38">
        <f t="shared" ca="1" si="6"/>
        <v>9.363295880149815E-4</v>
      </c>
      <c r="BR38">
        <f t="shared" ca="1" si="7"/>
        <v>1.0121457489878543E-3</v>
      </c>
      <c r="BS38">
        <f t="shared" ca="1" si="8"/>
        <v>0.33422459893048134</v>
      </c>
      <c r="BT38">
        <f t="shared" ca="1" si="11"/>
        <v>0.23408239700374528</v>
      </c>
      <c r="BU38">
        <f t="shared" ca="1" si="12"/>
        <v>0.25303643724696367</v>
      </c>
      <c r="BV38" t="str">
        <f ca="1">OFFSET([1]EquipTable!$A$1,ROW()-1,0)</f>
        <v>Equip2403</v>
      </c>
      <c r="BX38">
        <f ca="1">IF(VLOOKUP($CA38,[2]ActorTable!$1:$1048576,MATCH("업데이트순번",[2]ActorTable!$1:$1,0),0)&lt;=$BY$1,1,0)
*IF(MID(CA38,7,1)="2",0.1,1)</f>
        <v>1</v>
      </c>
      <c r="BY38">
        <f t="shared" ca="1" si="9"/>
        <v>3.846153846153845E-2</v>
      </c>
      <c r="BZ38">
        <f t="shared" ca="1" si="10"/>
        <v>0.87692307692307636</v>
      </c>
      <c r="CA38" t="str">
        <f ca="1">OFFSET([2]ActorTable!$A$1,ROW()-1,0)</f>
        <v>Actor0037</v>
      </c>
      <c r="CB38" t="str">
        <f ca="1">VLOOKUP($CA38,[2]ActorTable!$1:$1048576,MATCH("이름참고",[2]ActorTable!$1:$1,0),0)</f>
        <v>튤린</v>
      </c>
    </row>
    <row r="39" spans="1:80">
      <c r="A39">
        <v>4</v>
      </c>
      <c r="B39">
        <v>7</v>
      </c>
      <c r="C39">
        <f>IF(B39&lt;=9,0,
IF(B39=10,1,2))</f>
        <v>0</v>
      </c>
      <c r="D39">
        <f ca="1">RAND()</f>
        <v>0.98496170724136312</v>
      </c>
      <c r="E39">
        <f ca="1">RAND()</f>
        <v>0.15386723993268026</v>
      </c>
      <c r="F39">
        <f ca="1">RAND()</f>
        <v>0.78272863681196991</v>
      </c>
      <c r="G39">
        <f ca="1">RAND()</f>
        <v>0.16002432315839221</v>
      </c>
      <c r="H39">
        <f ca="1">RAND()</f>
        <v>0.36323967138058799</v>
      </c>
      <c r="I39">
        <f ca="1">RAND()</f>
        <v>0.74317145112167293</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Equip1301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DI</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12</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487</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까마귀 리볼버</v>
      </c>
      <c r="AL39">
        <v>1</v>
      </c>
      <c r="AM39" t="str">
        <f ca="1">IF(ROW()=2,AN39,OFFSET(AM39,-1,0)&amp;IF(LEN(AN39)=0,"",","&amp;AN39))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{"dy":4,"sl":7,"tp":"fe","vl":"Equip6001","cn":1,"pt":"GO","pr":1900}</v>
      </c>
      <c r="BM39">
        <f ca="1">IF(VLOOKUP($BV39,[1]EquipTable!$1:$1048576,MATCH("업데이트순번",[1]EquipTable!$1:$1,0),0)&lt;=$BP$1,1,0)
*IF(MID(BV39,7,1)="4",0.1,1)</f>
        <v>0.1</v>
      </c>
      <c r="BN39">
        <f ca="1">IF(VLOOKUP($BV39,[1]EquipTable!$1:$1048576,MATCH("업데이트순번",[1]EquipTable!$1:$1,0),0)&lt;=$BP$1,1,0)
*IF(MID(BV39,7,1)="4",0.1,1)
*IF(AND(MID(BV39,7,1)&lt;&gt;"4",OR(MID(BV39,6,1)="6",MID(BV39,6,1)="7")),3,1)</f>
        <v>0.1</v>
      </c>
      <c r="BO39">
        <f ca="1">IF(VLOOKUP($BV39,[1]EquipTable!$1:$1048576,MATCH("업데이트순번",[1]EquipTable!$1:$1,0),0)&lt;=$BP$1,1,0)
*IF(MID(BV39,7,1)="4",0.1,1)
*IF(AND(MID(BV39,7,1)&lt;&gt;"4",MID(BV39,6,1)="8"),4,1)</f>
        <v>0.1</v>
      </c>
      <c r="BP39">
        <f t="shared" ca="1" si="5"/>
        <v>1.3368983957219253E-3</v>
      </c>
      <c r="BQ39">
        <f t="shared" ca="1" si="6"/>
        <v>9.363295880149815E-4</v>
      </c>
      <c r="BR39">
        <f t="shared" ca="1" si="7"/>
        <v>1.0121457489878543E-3</v>
      </c>
      <c r="BS39">
        <f t="shared" ca="1" si="8"/>
        <v>0.33556149732620327</v>
      </c>
      <c r="BT39">
        <f t="shared" ca="1" si="11"/>
        <v>0.23501872659176026</v>
      </c>
      <c r="BU39">
        <f t="shared" ca="1" si="12"/>
        <v>0.25404858299595151</v>
      </c>
      <c r="BV39" t="str">
        <f ca="1">OFFSET([1]EquipTable!$A$1,ROW()-1,0)</f>
        <v>Equip2404</v>
      </c>
      <c r="BX39">
        <f ca="1">IF(VLOOKUP($CA39,[2]ActorTable!$1:$1048576,MATCH("업데이트순번",[2]ActorTable!$1:$1,0),0)&lt;=$BY$1,1,0)
*IF(MID(CA39,7,1)="2",0.1,1)</f>
        <v>0.1</v>
      </c>
      <c r="BY39">
        <f t="shared" ca="1" si="9"/>
        <v>3.8461538461538455E-3</v>
      </c>
      <c r="BZ39">
        <f t="shared" ca="1" si="10"/>
        <v>0.9153846153846148</v>
      </c>
      <c r="CA39" t="str">
        <f ca="1">OFFSET([2]ActorTable!$A$1,ROW()-1,0)</f>
        <v>Actor2238</v>
      </c>
      <c r="CB39" t="str">
        <f ca="1">VLOOKUP($CA39,[2]ActorTable!$1:$1048576,MATCH("이름참고",[2]ActorTable!$1:$1,0),0)</f>
        <v>니엘</v>
      </c>
    </row>
    <row r="40" spans="1:80">
      <c r="A40">
        <v>4</v>
      </c>
      <c r="B40">
        <v>8</v>
      </c>
      <c r="C40">
        <f>IF(B40&lt;=9,0,
IF(B40=10,1,2))</f>
        <v>0</v>
      </c>
      <c r="D40">
        <f ca="1">RAND()</f>
        <v>0.69728629118591046</v>
      </c>
      <c r="E40">
        <f ca="1">RAND()</f>
        <v>0.48272513504404579</v>
      </c>
      <c r="F40">
        <f ca="1">RAND()</f>
        <v>0.49221825840366706</v>
      </c>
      <c r="G40">
        <f ca="1">RAND()</f>
        <v>0.67972688323945218</v>
      </c>
      <c r="H40">
        <f ca="1">RAND()</f>
        <v>0.85421295315635171</v>
      </c>
      <c r="I40">
        <f ca="1">RAND()</f>
        <v>5.5751025127475873E-2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fc</v>
      </c>
      <c r="AB40" t="s">
        <v>85</v>
      </c>
      <c r="AC40" t="s">
        <v>457</v>
      </c>
      <c r="AD40">
        <v>1</v>
      </c>
      <c r="AE40" t="s">
        <v>129</v>
      </c>
      <c r="AF40">
        <v>219</v>
      </c>
      <c r="AG40">
        <v>149</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케이저</v>
      </c>
      <c r="AL40">
        <v>1</v>
      </c>
      <c r="AM40" t="str">
        <f ca="1">IF(ROW()=2,AN40,OFFSET(AM40,-1,0)&amp;IF(LEN(AN40)=0,"",","&amp;AN40))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v>
      </c>
      <c r="AN40" t="str">
        <f ca="1">IF(AL40&lt;&gt;1,"",
"{"""&amp;A$1&amp;""":"&amp;A40
&amp;","""&amp;B$1&amp;""":"&amp;B40
&amp;IF(LEN(AA40)=0,"",","""&amp;AA$1&amp;""":"""&amp;AA40&amp;"""")
&amp;IF(LEN(AC40)=0,"",","""&amp;AC$1&amp;""":"""&amp;AC40&amp;"""")
&amp;IF(LEN(AD40)=0,"",","""&amp;AD$1&amp;""":"&amp;AD40)
&amp;IF(LEN(AE40)=0,"",","""&amp;AE$1&amp;""":"""&amp;AE40&amp;"""")
&amp;IF(LEN(AF40)=0,"",","""&amp;AF$1&amp;""":"&amp;AF40)
&amp;IF(LEN(AG40)=0,"",","""&amp;AG$1&amp;""":"&amp;AG40)&amp;"}")</f>
        <v>{"dy":4,"sl":8,"tp":"fc","vl":"Actor0113","cn":1,"pt":"DI","pp":219,"pr":149}</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0.3368983957219252</v>
      </c>
      <c r="BT40">
        <f t="shared" ca="1" si="11"/>
        <v>0.23595505617977525</v>
      </c>
      <c r="BU40">
        <f t="shared" ca="1" si="12"/>
        <v>0.25506072874493935</v>
      </c>
      <c r="BV40" t="str">
        <f ca="1">OFFSET([1]EquipTable!$A$1,ROW()-1,0)</f>
        <v>Equip2405</v>
      </c>
      <c r="BX40">
        <f ca="1">IF(VLOOKUP($CA40,[2]ActorTable!$1:$1048576,MATCH("업데이트순번",[2]ActorTable!$1:$1,0),0)&lt;=$BY$1,1,0)
*IF(MID(CA40,7,1)="2",0.1,1)</f>
        <v>1</v>
      </c>
      <c r="BY40">
        <f t="shared" ca="1" si="9"/>
        <v>3.846153846153845E-2</v>
      </c>
      <c r="BZ40">
        <f t="shared" ca="1" si="10"/>
        <v>0.91923076923076863</v>
      </c>
      <c r="CA40" t="str">
        <f ca="1">OFFSET([2]ActorTable!$A$1,ROW()-1,0)</f>
        <v>Actor1039</v>
      </c>
      <c r="CB40" t="str">
        <f ca="1">VLOOKUP($CA40,[2]ActorTable!$1:$1048576,MATCH("이름참고",[2]ActorTable!$1:$1,0),0)</f>
        <v>플랜도</v>
      </c>
    </row>
    <row r="41" spans="1:80">
      <c r="A41">
        <v>4</v>
      </c>
      <c r="B41">
        <v>9</v>
      </c>
      <c r="C41">
        <f>IF(B41&lt;=9,0,
IF(B41=10,1,2))</f>
        <v>0</v>
      </c>
      <c r="D41">
        <f ca="1">RAND()</f>
        <v>0.50584125770510258</v>
      </c>
      <c r="E41">
        <f ca="1">RAND()</f>
        <v>7.3946150135341338E-2</v>
      </c>
      <c r="F41">
        <f ca="1">RAND()</f>
        <v>0.48599820397624194</v>
      </c>
      <c r="G41">
        <f ca="1">RAND()</f>
        <v>4.0460594634299962E-2</v>
      </c>
      <c r="H41">
        <f ca="1">RAND()</f>
        <v>0.9164415540239147</v>
      </c>
      <c r="I41">
        <f ca="1">RAND()</f>
        <v>0.62006698362278823</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fp</v>
      </c>
      <c r="AB41" t="s">
        <v>86</v>
      </c>
      <c r="AC41" t="s">
        <v>457</v>
      </c>
      <c r="AD41">
        <v>75</v>
      </c>
      <c r="AE41" t="s">
        <v>129</v>
      </c>
      <c r="AF41">
        <v>172</v>
      </c>
      <c r="AG41">
        <v>69</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케이저</v>
      </c>
      <c r="AL41">
        <v>1</v>
      </c>
      <c r="AM41" t="str">
        <f ca="1">IF(ROW()=2,AN41,OFFSET(AM41,-1,0)&amp;IF(LEN(AN41)=0,"",","&amp;AN41))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v>
      </c>
      <c r="AN41" t="str">
        <f ca="1">IF(AL41&lt;&gt;1,"",
"{"""&amp;A$1&amp;""":"&amp;A41
&amp;","""&amp;B$1&amp;""":"&amp;B41
&amp;IF(LEN(AA41)=0,"",","""&amp;AA$1&amp;""":"""&amp;AA41&amp;"""")
&amp;IF(LEN(AC41)=0,"",","""&amp;AC$1&amp;""":"""&amp;AC41&amp;"""")
&amp;IF(LEN(AD41)=0,"",","""&amp;AD$1&amp;""":"&amp;AD41)
&amp;IF(LEN(AE41)=0,"",","""&amp;AE$1&amp;""":"""&amp;AE41&amp;"""")
&amp;IF(LEN(AF41)=0,"",","""&amp;AF$1&amp;""":"&amp;AF41)
&amp;IF(LEN(AG41)=0,"",","""&amp;AG$1&amp;""":"&amp;AG41)&amp;"}")</f>
        <v>{"dy":4,"sl":9,"tp":"fp","vl":"Actor0113","cn":75,"pt":"DI","pp":172,"pr":69}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1.3368983957219251E-2</v>
      </c>
      <c r="BQ41">
        <f t="shared" ca="1" si="6"/>
        <v>9.3632958801498148E-3</v>
      </c>
      <c r="BR41">
        <f t="shared" ca="1" si="7"/>
        <v>1.0121457489878543E-2</v>
      </c>
      <c r="BS41">
        <f t="shared" ca="1" si="8"/>
        <v>0.3368983957219252</v>
      </c>
      <c r="BT41">
        <f t="shared" ca="1" si="11"/>
        <v>0.23595505617977525</v>
      </c>
      <c r="BU41">
        <f t="shared" ca="1" si="12"/>
        <v>0.25506072874493935</v>
      </c>
      <c r="BV41" t="str">
        <f ca="1">OFFSET([1]EquipTable!$A$1,ROW()-1,0)</f>
        <v>Equip3001</v>
      </c>
      <c r="BX41">
        <f ca="1">IF(VLOOKUP($CA41,[2]ActorTable!$1:$1048576,MATCH("업데이트순번",[2]ActorTable!$1:$1,0),0)&lt;=$BY$1,1,0)
*IF(MID(CA41,7,1)="2",0.1,1)</f>
        <v>0.1</v>
      </c>
      <c r="BY41">
        <f t="shared" ca="1" si="9"/>
        <v>3.8461538461538455E-3</v>
      </c>
      <c r="BZ41">
        <f t="shared" ca="1" si="10"/>
        <v>0.95769230769230707</v>
      </c>
      <c r="CA41" t="str">
        <f ca="1">OFFSET([2]ActorTable!$A$1,ROW()-1,0)</f>
        <v>Actor0240</v>
      </c>
      <c r="CB41" t="str">
        <f ca="1">VLOOKUP($CA41,[2]ActorTable!$1:$1048576,MATCH("이름참고",[2]ActorTable!$1:$1,0),0)</f>
        <v>클레타</v>
      </c>
    </row>
    <row r="42" spans="1:80">
      <c r="A42">
        <v>5</v>
      </c>
      <c r="B42">
        <v>0</v>
      </c>
      <c r="C42">
        <f>IF(B42&lt;=9,0,
IF(B42=10,1,2))</f>
        <v>0</v>
      </c>
      <c r="D42">
        <f ca="1">RAND()</f>
        <v>0.51338445358714335</v>
      </c>
      <c r="E42">
        <f ca="1">RAND()</f>
        <v>0.67662438893565169</v>
      </c>
      <c r="F42">
        <f ca="1">RAND()</f>
        <v>0.21484433665510994</v>
      </c>
      <c r="G42">
        <f ca="1">RAND()</f>
        <v>0.98731757327476843</v>
      </c>
      <c r="H42">
        <f ca="1">RAND()</f>
        <v>3.4193162789718845E-2</v>
      </c>
      <c r="I42">
        <f ca="1">RAND()</f>
        <v>8.1971224607951254E-2</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Equip6001</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1700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397</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1.3368983957219251E-2</v>
      </c>
      <c r="BQ42">
        <f t="shared" ca="1" si="6"/>
        <v>9.3632958801498148E-3</v>
      </c>
      <c r="BR42">
        <f t="shared" ca="1" si="7"/>
        <v>1.0121457489878543E-2</v>
      </c>
      <c r="BS42">
        <f t="shared" ca="1" si="8"/>
        <v>0.35026737967914445</v>
      </c>
      <c r="BT42">
        <f t="shared" ca="1" si="11"/>
        <v>0.24531835205992505</v>
      </c>
      <c r="BU42">
        <f t="shared" ca="1" si="12"/>
        <v>0.26518218623481787</v>
      </c>
      <c r="BV42" t="str">
        <f ca="1">OFFSET([1]EquipTable!$A$1,ROW()-1,0)</f>
        <v>Equip3002</v>
      </c>
      <c r="BX42">
        <f ca="1">IF(VLOOKUP($CA42,[2]ActorTable!$1:$1048576,MATCH("업데이트순번",[2]ActorTable!$1:$1,0),0)&lt;=$BY$1,1,0)
*IF(MID(CA42,7,1)="2",0.1,1)</f>
        <v>1</v>
      </c>
      <c r="BY42">
        <f t="shared" ca="1" si="9"/>
        <v>3.846153846153845E-2</v>
      </c>
      <c r="BZ42">
        <f t="shared" ca="1" si="10"/>
        <v>0.9615384615384609</v>
      </c>
      <c r="CA42" t="str">
        <f ca="1">OFFSET([2]ActorTable!$A$1,ROW()-1,0)</f>
        <v>Actor1141</v>
      </c>
      <c r="CB42" t="str">
        <f ca="1">VLOOKUP($CA42,[2]ActorTable!$1:$1048576,MATCH("이름참고",[2]ActorTable!$1:$1,0),0)</f>
        <v>오비우스</v>
      </c>
    </row>
    <row r="43" spans="1:80">
      <c r="A43">
        <v>5</v>
      </c>
      <c r="B43">
        <v>1</v>
      </c>
      <c r="C43">
        <f>IF(B43&lt;=9,0,
IF(B43=10,1,2))</f>
        <v>0</v>
      </c>
      <c r="D43">
        <f ca="1">RAND()</f>
        <v>0.58181973794741526</v>
      </c>
      <c r="E43">
        <f ca="1">RAND()</f>
        <v>0.53015105582928568</v>
      </c>
      <c r="F43">
        <f ca="1">RAND()</f>
        <v>0.44237324320937588</v>
      </c>
      <c r="G43">
        <f ca="1">RAND()</f>
        <v>0.16406714621442564</v>
      </c>
      <c r="H43">
        <f ca="1">RAND()</f>
        <v>0.73441618492354488</v>
      </c>
      <c r="I43">
        <f ca="1">RAND()</f>
        <v>0.9579929402932239</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Equip4301</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DI</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12</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465</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잔혹한 지배자</v>
      </c>
      <c r="AL43">
        <v>1</v>
      </c>
      <c r="AM43" t="str">
        <f ca="1">IF(ROW()=2,AN43,OFFSET(AM43,-1,0)&amp;IF(LEN(AN43)=0,"",","&amp;AN43))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{"dy":5,"sl":1,"tp":"fe","vl":"Equip4201","cn":1,"pt":"GO","pr":3100}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1.3368983957219251E-2</v>
      </c>
      <c r="BQ43">
        <f t="shared" ca="1" si="6"/>
        <v>9.3632958801498148E-3</v>
      </c>
      <c r="BR43">
        <f t="shared" ca="1" si="7"/>
        <v>1.0121457489878543E-2</v>
      </c>
      <c r="BS43">
        <f t="shared" ca="1" si="8"/>
        <v>0.3636363636363637</v>
      </c>
      <c r="BT43">
        <f t="shared" ca="1" si="11"/>
        <v>0.25468164794007486</v>
      </c>
      <c r="BU43">
        <f t="shared" ca="1" si="12"/>
        <v>0.2753036437246964</v>
      </c>
      <c r="BV43" t="str">
        <f ca="1">OFFSET([1]EquipTable!$A$1,ROW()-1,0)</f>
        <v>Equip3101</v>
      </c>
      <c r="BX43">
        <f ca="1">IF(VLOOKUP($CA43,[2]ActorTable!$1:$1048576,MATCH("업데이트순번",[2]ActorTable!$1:$1,0),0)&lt;=$BY$1,1,0)
*IF(MID(CA43,7,1)="2",0.1,1)</f>
        <v>0</v>
      </c>
      <c r="BY43">
        <f t="shared" ca="1" si="9"/>
        <v>0</v>
      </c>
      <c r="BZ43">
        <f t="shared" ca="1" si="10"/>
        <v>0.99999999999999933</v>
      </c>
      <c r="CA43" t="str">
        <f ca="1">OFFSET([2]ActorTable!$A$1,ROW()-1,0)</f>
        <v>Actor3242</v>
      </c>
      <c r="CB43" t="str">
        <f ca="1">VLOOKUP($CA43,[2]ActorTable!$1:$1048576,MATCH("이름참고",[2]ActorTable!$1:$1,0),0)</f>
        <v>앰비엘라</v>
      </c>
    </row>
    <row r="44" spans="1:80">
      <c r="A44">
        <v>5</v>
      </c>
      <c r="B44">
        <v>2</v>
      </c>
      <c r="C44">
        <f>IF(B44&lt;=9,0,
IF(B44=10,1,2))</f>
        <v>0</v>
      </c>
      <c r="D44">
        <f ca="1">RAND()</f>
        <v>0.96042205268984882</v>
      </c>
      <c r="E44">
        <f ca="1">RAND()</f>
        <v>0.66737961349672126</v>
      </c>
      <c r="F44">
        <f ca="1">RAND()</f>
        <v>0.57176872873469209</v>
      </c>
      <c r="G44">
        <f ca="1">RAND()</f>
        <v>0.989483174569742</v>
      </c>
      <c r="H44">
        <f ca="1">RAND()</f>
        <v>0.48629908850164016</v>
      </c>
      <c r="I44">
        <f ca="1">RAND()</f>
        <v>0.31112499598696586</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66737</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11</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3300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1.3368983957219251E-2</v>
      </c>
      <c r="BQ44">
        <f t="shared" ca="1" si="6"/>
        <v>9.3632958801498148E-3</v>
      </c>
      <c r="BR44">
        <f t="shared" ca="1" si="7"/>
        <v>1.0121457489878543E-2</v>
      </c>
      <c r="BS44">
        <f t="shared" ca="1" si="8"/>
        <v>0.37700534759358295</v>
      </c>
      <c r="BT44">
        <f t="shared" ca="1" si="11"/>
        <v>0.2640449438202247</v>
      </c>
      <c r="BU44">
        <f t="shared" ca="1" si="12"/>
        <v>0.28542510121457493</v>
      </c>
      <c r="BV44" t="str">
        <f ca="1">OFFSET([1]EquipTable!$A$1,ROW()-1,0)</f>
        <v>Equip3102</v>
      </c>
      <c r="BX44">
        <f>IF(VLOOKUP($CA44,[2]ActorTable!$1:$1048576,MATCH("업데이트순번",[2]ActorTable!$1:$1,0),0)&lt;=$BY$1,1,0)
*IF(MID(CA44,7,1)="2",0.1,1)</f>
        <v>0</v>
      </c>
      <c r="BY44">
        <f t="shared" ca="1" si="9"/>
        <v>0</v>
      </c>
      <c r="BZ44">
        <f t="shared" ca="1" si="10"/>
        <v>0.99999999999999933</v>
      </c>
      <c r="CA44" t="s">
        <v>206</v>
      </c>
      <c r="CB44" t="str">
        <f>VLOOKUP($CA44,[2]ActorTable!$1:$1048576,MATCH("이름참고",[2]ActorTable!$1:$1,0),0)</f>
        <v>레나</v>
      </c>
    </row>
    <row r="45" spans="1:80">
      <c r="A45">
        <v>5</v>
      </c>
      <c r="B45">
        <v>3</v>
      </c>
      <c r="C45">
        <f>IF(B45&lt;=9,0,
IF(B45=10,1,2))</f>
        <v>0</v>
      </c>
      <c r="D45">
        <f ca="1">RAND()</f>
        <v>9.6310344979014362E-2</v>
      </c>
      <c r="E45">
        <f ca="1">RAND()</f>
        <v>0.48380999266615687</v>
      </c>
      <c r="F45">
        <f ca="1">RAND()</f>
        <v>0.38975597825672137</v>
      </c>
      <c r="G45">
        <f ca="1">RAND()</f>
        <v>0.9585438868189825</v>
      </c>
      <c r="H45">
        <f ca="1">RAND()</f>
        <v>0.89127355336781144</v>
      </c>
      <c r="I45">
        <f ca="1">RAND()</f>
        <v>1.9345848335274862E-2</v>
      </c>
      <c r="M45" t="str">
        <f ca="1">IF(LEN(J45)&lt;&gt;0,J45,VLOOKUP(D45+$B45,$BJ:$BK,MATCH($BK$1,$BJ$1:$BK$1,0),1))</f>
        <v>안 지정 캐릭터 PP 영웅등급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48380</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8</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2400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485</v>
      </c>
      <c r="AD45">
        <v>1</v>
      </c>
      <c r="AE45" t="s">
        <v>129</v>
      </c>
      <c r="AF45">
        <v>299</v>
      </c>
      <c r="AG45">
        <v>199</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전설</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수수께끼 나무</v>
      </c>
      <c r="AL45">
        <v>1</v>
      </c>
      <c r="AM45" t="str">
        <f ca="1">IF(ROW()=2,AN45,OFFSET(AM45,-1,0)&amp;IF(LEN(AN45)=0,"",","&amp;AN45))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v>
      </c>
      <c r="AN45" t="str">
        <f ca="1">IF(AL45&lt;&gt;1,"",
"{"""&amp;A$1&amp;""":"&amp;A45
&amp;","""&amp;B$1&amp;""":"&amp;B45
&amp;IF(LEN(AA45)=0,"",","""&amp;AA$1&amp;""":"""&amp;AA45&amp;"""")
&amp;IF(LEN(AC45)=0,"",","""&amp;AC$1&amp;""":"""&amp;AC45&amp;"""")
&amp;IF(LEN(AD45)=0,"",","""&amp;AD$1&amp;""":"&amp;AD45)
&amp;IF(LEN(AE45)=0,"",","""&amp;AE$1&amp;""":"""&amp;AE45&amp;"""")
&amp;IF(LEN(AF45)=0,"",","""&amp;AF$1&amp;""":"&amp;AF45)
&amp;IF(LEN(AG45)=0,"",","""&amp;AG$1&amp;""":"&amp;AG45)&amp;"}")</f>
        <v>{"dy":5,"sl":3,"tp":"fe","vl":"Equip2403","cn":1,"pt":"DI","pp":299,"pr":199}</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1.3368983957219251E-2</v>
      </c>
      <c r="BQ45">
        <f t="shared" ca="1" si="6"/>
        <v>9.3632958801498148E-3</v>
      </c>
      <c r="BR45">
        <f t="shared" ca="1" si="7"/>
        <v>1.0121457489878543E-2</v>
      </c>
      <c r="BS45">
        <f t="shared" ca="1" si="8"/>
        <v>0.3903743315508022</v>
      </c>
      <c r="BT45">
        <f t="shared" ca="1" si="11"/>
        <v>0.27340823970037453</v>
      </c>
      <c r="BU45">
        <f t="shared" ca="1" si="12"/>
        <v>0.29554655870445345</v>
      </c>
      <c r="BV45" t="str">
        <f ca="1">OFFSET([1]EquipTable!$A$1,ROW()-1,0)</f>
        <v>Equip3201</v>
      </c>
      <c r="BX45">
        <f>IF(VLOOKUP($CA45,[2]ActorTable!$1:$1048576,MATCH("업데이트순번",[2]ActorTable!$1:$1,0),0)&lt;=$BY$1,1,0)
*IF(MID(CA45,7,1)="2",0.1,1)</f>
        <v>0</v>
      </c>
      <c r="BY45">
        <f t="shared" ca="1" si="9"/>
        <v>0</v>
      </c>
      <c r="BZ45">
        <f t="shared" ca="1" si="10"/>
        <v>0.99999999999999933</v>
      </c>
      <c r="CA45" t="s">
        <v>207</v>
      </c>
      <c r="CB45" t="str">
        <f>VLOOKUP($CA45,[2]ActorTable!$1:$1048576,MATCH("이름참고",[2]ActorTable!$1:$1,0),0)</f>
        <v>서린</v>
      </c>
    </row>
    <row r="46" spans="1:80">
      <c r="A46">
        <v>5</v>
      </c>
      <c r="B46">
        <v>4</v>
      </c>
      <c r="C46">
        <f>IF(B46&lt;=9,0,
IF(B46=10,1,2))</f>
        <v>0</v>
      </c>
      <c r="D46">
        <f ca="1">RAND()</f>
        <v>0.40440519013800524</v>
      </c>
      <c r="E46">
        <f ca="1">RAND()</f>
        <v>0.5363713110767484</v>
      </c>
      <c r="F46">
        <f ca="1">RAND()</f>
        <v>0.94852793208508268</v>
      </c>
      <c r="G46">
        <f ca="1">RAND()</f>
        <v>0.24924962211821078</v>
      </c>
      <c r="H46">
        <f ca="1">RAND()</f>
        <v>0.63585871594183774</v>
      </c>
      <c r="I46">
        <f ca="1">RAND()</f>
        <v>1.6929517155730767E-2</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53637</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9</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2700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423</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1.3368983957219251E-2</v>
      </c>
      <c r="BQ46">
        <f t="shared" ca="1" si="6"/>
        <v>9.3632958801498148E-3</v>
      </c>
      <c r="BR46">
        <f t="shared" ca="1" si="7"/>
        <v>1.0121457489878543E-2</v>
      </c>
      <c r="BS46">
        <f t="shared" ca="1" si="8"/>
        <v>0.40374331550802145</v>
      </c>
      <c r="BT46">
        <f t="shared" ca="1" si="11"/>
        <v>0.28277153558052437</v>
      </c>
      <c r="BU46">
        <f t="shared" ca="1" si="12"/>
        <v>0.30566801619433198</v>
      </c>
      <c r="BV46" t="str">
        <f ca="1">OFFSET([1]EquipTable!$A$1,ROW()-1,0)</f>
        <v>Equip3202</v>
      </c>
    </row>
    <row r="47" spans="1:80">
      <c r="A47">
        <v>5</v>
      </c>
      <c r="B47">
        <v>5</v>
      </c>
      <c r="C47">
        <f>IF(B47&lt;=9,0,
IF(B47=10,1,2))</f>
        <v>0</v>
      </c>
      <c r="D47">
        <f ca="1">RAND()</f>
        <v>0.48875568221741328</v>
      </c>
      <c r="E47">
        <f ca="1">RAND()</f>
        <v>6.1818632290381426E-2</v>
      </c>
      <c r="F47">
        <f ca="1">RAND()</f>
        <v>0.33659690272474063</v>
      </c>
      <c r="G47">
        <f ca="1">RAND()</f>
        <v>0.30188469378231297</v>
      </c>
      <c r="H47">
        <f ca="1">RAND()</f>
        <v>0.50327323394774726</v>
      </c>
      <c r="I47">
        <f ca="1">RAND()</f>
        <v>0.70983167285413373</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Equip0201</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3200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1.3368983957219251E-2</v>
      </c>
      <c r="BQ47">
        <f t="shared" ca="1" si="6"/>
        <v>9.3632958801498148E-3</v>
      </c>
      <c r="BR47">
        <f t="shared" ca="1" si="7"/>
        <v>1.0121457489878543E-2</v>
      </c>
      <c r="BS47">
        <f t="shared" ca="1" si="8"/>
        <v>0.4171122994652407</v>
      </c>
      <c r="BT47">
        <f t="shared" ca="1" si="11"/>
        <v>0.2921348314606742</v>
      </c>
      <c r="BU47">
        <f t="shared" ca="1" si="12"/>
        <v>0.31578947368421051</v>
      </c>
      <c r="BV47" t="str">
        <f ca="1">OFFSET([1]EquipTable!$A$1,ROW()-1,0)</f>
        <v>Equip3301</v>
      </c>
    </row>
    <row r="48" spans="1:80">
      <c r="A48">
        <v>5</v>
      </c>
      <c r="B48">
        <v>6</v>
      </c>
      <c r="C48">
        <f>IF(B48&lt;=9,0,
IF(B48=10,1,2))</f>
        <v>0</v>
      </c>
      <c r="D48">
        <f ca="1">RAND()</f>
        <v>0.39145727795161789</v>
      </c>
      <c r="E48">
        <f ca="1">RAND()</f>
        <v>0.84985719125324855</v>
      </c>
      <c r="F48">
        <f ca="1">RAND()</f>
        <v>0.6605826285477524</v>
      </c>
      <c r="G48">
        <f ca="1">RAND()</f>
        <v>0.12818942250282772</v>
      </c>
      <c r="H48">
        <f ca="1">RAND()</f>
        <v>0.47330906509905357</v>
      </c>
      <c r="I48">
        <f ca="1">RAND()</f>
        <v>0.19149860134250296</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Equip7202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DI</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14</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390</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1.3368983957219251E-2</v>
      </c>
      <c r="BQ48">
        <f t="shared" ca="1" si="6"/>
        <v>9.3632958801498148E-3</v>
      </c>
      <c r="BR48">
        <f t="shared" ca="1" si="7"/>
        <v>1.0121457489878543E-2</v>
      </c>
      <c r="BS48">
        <f t="shared" ca="1" si="8"/>
        <v>0.43048128342245995</v>
      </c>
      <c r="BT48">
        <f t="shared" ca="1" si="11"/>
        <v>0.30149812734082404</v>
      </c>
      <c r="BU48">
        <f t="shared" ca="1" si="12"/>
        <v>0.32591093117408904</v>
      </c>
      <c r="BV48" t="str">
        <f ca="1">OFFSET([1]EquipTable!$A$1,ROW()-1,0)</f>
        <v>Equip3302</v>
      </c>
    </row>
    <row r="49" spans="1:74">
      <c r="A49">
        <v>5</v>
      </c>
      <c r="B49">
        <v>7</v>
      </c>
      <c r="C49">
        <f>IF(B49&lt;=9,0,
IF(B49=10,1,2))</f>
        <v>0</v>
      </c>
      <c r="D49">
        <f ca="1">RAND()</f>
        <v>0.38024008923759767</v>
      </c>
      <c r="E49">
        <f ca="1">RAND()</f>
        <v>0.11794256204260034</v>
      </c>
      <c r="F49">
        <f ca="1">RAND()</f>
        <v>0.64831358220456436</v>
      </c>
      <c r="G49">
        <f ca="1">RAND()</f>
        <v>0.98923352522690489</v>
      </c>
      <c r="H49">
        <f ca="1">RAND()</f>
        <v>0.60561138006326731</v>
      </c>
      <c r="I49">
        <f ca="1">RAND()</f>
        <v>0.22373580617643718</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Equip1102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1100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1.3368983957219253E-3</v>
      </c>
      <c r="BQ49">
        <f t="shared" ca="1" si="6"/>
        <v>9.363295880149815E-4</v>
      </c>
      <c r="BR49">
        <f t="shared" ca="1" si="7"/>
        <v>1.0121457489878543E-3</v>
      </c>
      <c r="BS49">
        <f t="shared" ca="1" si="8"/>
        <v>0.4438502673796792</v>
      </c>
      <c r="BT49">
        <f t="shared" ca="1" si="11"/>
        <v>0.31086142322097388</v>
      </c>
      <c r="BU49">
        <f t="shared" ca="1" si="12"/>
        <v>0.33603238866396756</v>
      </c>
      <c r="BV49" t="str">
        <f ca="1">OFFSET([1]EquipTable!$A$1,ROW()-1,0)</f>
        <v>Equip3401</v>
      </c>
    </row>
    <row r="50" spans="1:74">
      <c r="A50">
        <v>5</v>
      </c>
      <c r="B50">
        <v>8</v>
      </c>
      <c r="C50">
        <f>IF(B50&lt;=9,0,
IF(B50=10,1,2))</f>
        <v>0</v>
      </c>
      <c r="D50">
        <f ca="1">RAND()</f>
        <v>7.9886331159873425E-2</v>
      </c>
      <c r="E50">
        <f ca="1">RAND()</f>
        <v>0.6579296182538068</v>
      </c>
      <c r="F50">
        <f ca="1">RAND()</f>
        <v>0.40706661215202156</v>
      </c>
      <c r="G50">
        <f ca="1">RAND()</f>
        <v>0.38642120611114417</v>
      </c>
      <c r="H50">
        <f ca="1">RAND()</f>
        <v>4.1075611357130781E-2</v>
      </c>
      <c r="I50">
        <f ca="1">RAND()</f>
        <v>0.79349110463839712</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1.3368983957219253E-3</v>
      </c>
      <c r="BQ50">
        <f t="shared" ca="1" si="6"/>
        <v>9.363295880149815E-4</v>
      </c>
      <c r="BR50">
        <f t="shared" ca="1" si="7"/>
        <v>1.0121457489878543E-3</v>
      </c>
      <c r="BS50">
        <f t="shared" ca="1" si="8"/>
        <v>0.44518716577540113</v>
      </c>
      <c r="BT50">
        <f t="shared" ca="1" si="11"/>
        <v>0.31179775280898886</v>
      </c>
      <c r="BU50">
        <f t="shared" ca="1" si="12"/>
        <v>0.3370445344129554</v>
      </c>
      <c r="BV50" t="str">
        <f ca="1">OFFSET([1]EquipTable!$A$1,ROW()-1,0)</f>
        <v>Equip3402</v>
      </c>
    </row>
    <row r="51" spans="1:74">
      <c r="A51">
        <v>5</v>
      </c>
      <c r="B51">
        <v>9</v>
      </c>
      <c r="C51">
        <f>IF(B51&lt;=9,0,
IF(B51=10,1,2))</f>
        <v>0</v>
      </c>
      <c r="D51">
        <f ca="1">RAND()</f>
        <v>0.69400760131603301</v>
      </c>
      <c r="E51">
        <f ca="1">RAND()</f>
        <v>0.53732346274995135</v>
      </c>
      <c r="F51">
        <f ca="1">RAND()</f>
        <v>0.79958557097264538</v>
      </c>
      <c r="G51">
        <f ca="1">RAND()</f>
        <v>0.72275063475614765</v>
      </c>
      <c r="H51">
        <f ca="1">RAND()</f>
        <v>0.83107353579966126</v>
      </c>
      <c r="I51">
        <f ca="1">RAND()</f>
        <v>0.79350319398971592</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0.1</v>
      </c>
      <c r="BN51">
        <f ca="1">IF(VLOOKUP($BV51,[1]EquipTable!$1:$1048576,MATCH("업데이트순번",[1]EquipTable!$1:$1,0),0)&lt;=$BP$1,1,0)
*IF(MID(BV51,7,1)="4",0.1,1)
*IF(AND(MID(BV51,7,1)&lt;&gt;"4",OR(MID(BV51,6,1)="6",MID(BV51,6,1)="7")),3,1)</f>
        <v>0.1</v>
      </c>
      <c r="BO51">
        <f ca="1">IF(VLOOKUP($BV51,[1]EquipTable!$1:$1048576,MATCH("업데이트순번",[1]EquipTable!$1:$1,0),0)&lt;=$BP$1,1,0)
*IF(MID(BV51,7,1)="4",0.1,1)
*IF(AND(MID(BV51,7,1)&lt;&gt;"4",MID(BV51,6,1)="8"),4,1)</f>
        <v>0.1</v>
      </c>
      <c r="BP51">
        <f t="shared" ca="1" si="5"/>
        <v>1.3368983957219253E-3</v>
      </c>
      <c r="BQ51">
        <f t="shared" ca="1" si="6"/>
        <v>9.363295880149815E-4</v>
      </c>
      <c r="BR51">
        <f t="shared" ca="1" si="7"/>
        <v>1.0121457489878543E-3</v>
      </c>
      <c r="BS51">
        <f t="shared" ca="1" si="8"/>
        <v>0.44652406417112306</v>
      </c>
      <c r="BT51">
        <f t="shared" ca="1" si="11"/>
        <v>0.31273408239700384</v>
      </c>
      <c r="BU51">
        <f t="shared" ca="1" si="12"/>
        <v>0.33805668016194323</v>
      </c>
      <c r="BV51" t="str">
        <f ca="1">OFFSET([1]EquipTable!$A$1,ROW()-1,0)</f>
        <v>Equip3403</v>
      </c>
    </row>
    <row r="52" spans="1:74">
      <c r="A52">
        <v>6</v>
      </c>
      <c r="B52">
        <v>0</v>
      </c>
      <c r="C52">
        <f>IF(B52&lt;=9,0,
IF(B52=10,1,2))</f>
        <v>0</v>
      </c>
      <c r="D52">
        <f ca="1">RAND()</f>
        <v>0.81063900682454393</v>
      </c>
      <c r="E52">
        <f ca="1">RAND()</f>
        <v>0.15433663365022443</v>
      </c>
      <c r="F52">
        <f ca="1">RAND()</f>
        <v>0.41376878094382319</v>
      </c>
      <c r="G52">
        <f ca="1">RAND()</f>
        <v>0.76178509749309664</v>
      </c>
      <c r="H52">
        <f ca="1">RAND()</f>
        <v>0.53716122650748199</v>
      </c>
      <c r="I52">
        <f ca="1">RAND()</f>
        <v>0.28059870250846419</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Equip1102</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1100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0.1</v>
      </c>
      <c r="BN52">
        <f ca="1">IF(VLOOKUP($BV52,[1]EquipTable!$1:$1048576,MATCH("업데이트순번",[1]EquipTable!$1:$1,0),0)&lt;=$BP$1,1,0)
*IF(MID(BV52,7,1)="4",0.1,1)
*IF(AND(MID(BV52,7,1)&lt;&gt;"4",OR(MID(BV52,6,1)="6",MID(BV52,6,1)="7")),3,1)</f>
        <v>0.1</v>
      </c>
      <c r="BO52">
        <f ca="1">IF(VLOOKUP($BV52,[1]EquipTable!$1:$1048576,MATCH("업데이트순번",[1]EquipTable!$1:$1,0),0)&lt;=$BP$1,1,0)
*IF(MID(BV52,7,1)="4",0.1,1)
*IF(AND(MID(BV52,7,1)&lt;&gt;"4",MID(BV52,6,1)="8"),4,1)</f>
        <v>0.1</v>
      </c>
      <c r="BP52">
        <f t="shared" ca="1" si="5"/>
        <v>1.3368983957219253E-3</v>
      </c>
      <c r="BQ52">
        <f t="shared" ca="1" si="6"/>
        <v>9.363295880149815E-4</v>
      </c>
      <c r="BR52">
        <f t="shared" ca="1" si="7"/>
        <v>1.0121457489878543E-3</v>
      </c>
      <c r="BS52">
        <f t="shared" ca="1" si="8"/>
        <v>0.44786096256684499</v>
      </c>
      <c r="BT52">
        <f t="shared" ca="1" si="11"/>
        <v>0.31367041198501883</v>
      </c>
      <c r="BU52">
        <f t="shared" ca="1" si="12"/>
        <v>0.33906882591093107</v>
      </c>
      <c r="BV52" t="str">
        <f ca="1">OFFSET([1]EquipTable!$A$1,ROW()-1,0)</f>
        <v>Equip3404</v>
      </c>
    </row>
    <row r="53" spans="1:74">
      <c r="A53">
        <v>6</v>
      </c>
      <c r="B53">
        <v>1</v>
      </c>
      <c r="C53">
        <f>IF(B53&lt;=9,0,
IF(B53=10,1,2))</f>
        <v>0</v>
      </c>
      <c r="D53">
        <f ca="1">RAND()</f>
        <v>0.99608081874770293</v>
      </c>
      <c r="E53">
        <f ca="1">RAND()</f>
        <v>0.59910085344848674</v>
      </c>
      <c r="F53">
        <f ca="1">RAND()</f>
        <v>5.7228241467250807E-2</v>
      </c>
      <c r="G53">
        <f ca="1">RAND()</f>
        <v>0.46154370070072637</v>
      </c>
      <c r="H53">
        <f ca="1">RAND()</f>
        <v>0.77715398121393586</v>
      </c>
      <c r="I53">
        <f ca="1">RAND()</f>
        <v>0.60991436214282269</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Equip5102</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1300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0.44919786096256692</v>
      </c>
      <c r="BT53">
        <f t="shared" ca="1" si="11"/>
        <v>0.31460674157303381</v>
      </c>
      <c r="BU53">
        <f t="shared" ca="1" si="12"/>
        <v>0.34008097165991891</v>
      </c>
      <c r="BV53" t="str">
        <f ca="1">OFFSET([1]EquipTable!$A$1,ROW()-1,0)</f>
        <v>Equip3405</v>
      </c>
    </row>
    <row r="54" spans="1:74">
      <c r="A54">
        <v>6</v>
      </c>
      <c r="B54">
        <v>2</v>
      </c>
      <c r="C54">
        <f>IF(B54&lt;=9,0,
IF(B54=10,1,2))</f>
        <v>0</v>
      </c>
      <c r="D54">
        <f ca="1">RAND()</f>
        <v>0.4918481373118232</v>
      </c>
      <c r="E54">
        <f ca="1">RAND()</f>
        <v>0.82425325234437297</v>
      </c>
      <c r="F54">
        <f ca="1">RAND()</f>
        <v>0.66510461856267267</v>
      </c>
      <c r="G54">
        <f ca="1">RAND()</f>
        <v>0.46106880134358308</v>
      </c>
      <c r="H54">
        <f ca="1">RAND()</f>
        <v>0.63749026730685376</v>
      </c>
      <c r="I54">
        <f ca="1">RAND()</f>
        <v>0.10428506155674222</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82425</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12</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3600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488</v>
      </c>
      <c r="AD54">
        <v>1</v>
      </c>
      <c r="AE54" t="s">
        <v>391</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아주르 스트라이프</v>
      </c>
      <c r="AL54">
        <v>1</v>
      </c>
      <c r="AM54" t="str">
        <f ca="1">IF(ROW()=2,AN54,OFFSET(AM54,-1,0)&amp;IF(LEN(AN54)=0,"",","&amp;AN54))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{"dy":6,"sl":2,"tp":"fe","vl":"Equip1202","cn":1,"pt":"GO","pr":2500}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1.3368983957219251E-2</v>
      </c>
      <c r="BQ54">
        <f t="shared" ca="1" si="6"/>
        <v>9.3632958801498148E-3</v>
      </c>
      <c r="BR54">
        <f t="shared" ca="1" si="7"/>
        <v>1.0121457489878543E-2</v>
      </c>
      <c r="BS54">
        <f t="shared" ca="1" si="8"/>
        <v>0.44919786096256692</v>
      </c>
      <c r="BT54">
        <f t="shared" ca="1" si="11"/>
        <v>0.31460674157303381</v>
      </c>
      <c r="BU54">
        <f t="shared" ca="1" si="12"/>
        <v>0.34008097165991891</v>
      </c>
      <c r="BV54" t="str">
        <f ca="1">OFFSET([1]EquipTable!$A$1,ROW()-1,0)</f>
        <v>Equip4001</v>
      </c>
    </row>
    <row r="55" spans="1:74">
      <c r="A55">
        <v>6</v>
      </c>
      <c r="B55">
        <v>3</v>
      </c>
      <c r="C55">
        <f>IF(B55&lt;=9,0,
IF(B55=10,1,2))</f>
        <v>0</v>
      </c>
      <c r="D55">
        <f ca="1">RAND()</f>
        <v>0.97273460201375894</v>
      </c>
      <c r="E55">
        <f ca="1">RAND()</f>
        <v>0.96106957659900083</v>
      </c>
      <c r="F55">
        <f ca="1">RAND()</f>
        <v>8.8265676891474243E-2</v>
      </c>
      <c r="G55">
        <f ca="1">RAND()</f>
        <v>0.87562915796903396</v>
      </c>
      <c r="H55">
        <f ca="1">RAND()</f>
        <v>0.45046985808494455</v>
      </c>
      <c r="I55">
        <f ca="1">RAND()</f>
        <v>8.020486118442427E-2</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96106</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14</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4200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414</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1.3368983957219251E-2</v>
      </c>
      <c r="BQ55">
        <f t="shared" ca="1" si="6"/>
        <v>9.3632958801498148E-3</v>
      </c>
      <c r="BR55">
        <f t="shared" ca="1" si="7"/>
        <v>1.0121457489878543E-2</v>
      </c>
      <c r="BS55">
        <f t="shared" ca="1" si="8"/>
        <v>0.46256684491978617</v>
      </c>
      <c r="BT55">
        <f t="shared" ca="1" si="11"/>
        <v>0.32397003745318365</v>
      </c>
      <c r="BU55">
        <f t="shared" ca="1" si="12"/>
        <v>0.35020242914979743</v>
      </c>
      <c r="BV55" t="str">
        <f ca="1">OFFSET([1]EquipTable!$A$1,ROW()-1,0)</f>
        <v>Equip4002</v>
      </c>
    </row>
    <row r="56" spans="1:74">
      <c r="A56">
        <v>6</v>
      </c>
      <c r="B56">
        <v>4</v>
      </c>
      <c r="C56">
        <f>IF(B56&lt;=9,0,
IF(B56=10,1,2))</f>
        <v>0</v>
      </c>
      <c r="D56">
        <f ca="1">RAND()</f>
        <v>0.88677805144233723</v>
      </c>
      <c r="E56">
        <f ca="1">RAND()</f>
        <v>0.82200964369330098</v>
      </c>
      <c r="F56">
        <f ca="1">RAND()</f>
        <v>0.27061702911542385</v>
      </c>
      <c r="G56">
        <f ca="1">RAND()</f>
        <v>4.4200548618899438E-2</v>
      </c>
      <c r="H56">
        <f ca="1">RAND()</f>
        <v>0.16752091686162884</v>
      </c>
      <c r="I56">
        <f ca="1">RAND()</f>
        <v>0.84323077889535925</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82200</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12</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3600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466</v>
      </c>
      <c r="AD56">
        <v>1</v>
      </c>
      <c r="AE56" t="s">
        <v>125</v>
      </c>
      <c r="AG56">
        <v>800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유목민의 가보</v>
      </c>
      <c r="AL56">
        <v>1</v>
      </c>
      <c r="AM56" t="str">
        <f ca="1">IF(ROW()=2,AN56,OFFSET(AM56,-1,0)&amp;IF(LEN(AN56)=0,"",","&amp;AN56))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{"dy":6,"sl":4,"tp":"fe","vl":"Equip2001","cn":1,"pt":"GO","pr":800}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1.3368983957219251E-2</v>
      </c>
      <c r="BQ56">
        <f t="shared" ca="1" si="6"/>
        <v>9.3632958801498148E-3</v>
      </c>
      <c r="BR56">
        <f t="shared" ca="1" si="7"/>
        <v>1.0121457489878543E-2</v>
      </c>
      <c r="BS56">
        <f t="shared" ca="1" si="8"/>
        <v>0.47593582887700542</v>
      </c>
      <c r="BT56">
        <f t="shared" ca="1" si="11"/>
        <v>0.33333333333333348</v>
      </c>
      <c r="BU56">
        <f t="shared" ca="1" si="12"/>
        <v>0.36032388663967596</v>
      </c>
      <c r="BV56" t="str">
        <f ca="1">OFFSET([1]EquipTable!$A$1,ROW()-1,0)</f>
        <v>Equip4101</v>
      </c>
    </row>
    <row r="57" spans="1:74">
      <c r="A57">
        <v>6</v>
      </c>
      <c r="B57">
        <v>5</v>
      </c>
      <c r="C57">
        <f>IF(B57&lt;=9,0,
IF(B57=10,1,2))</f>
        <v>0</v>
      </c>
      <c r="D57">
        <f ca="1">RAND()</f>
        <v>0.28649399689266197</v>
      </c>
      <c r="E57">
        <f ca="1">RAND()</f>
        <v>0.99543308696953792</v>
      </c>
      <c r="F57">
        <f ca="1">RAND()</f>
        <v>0.46989232819271598</v>
      </c>
      <c r="G57">
        <f ca="1">RAND()</f>
        <v>0.78796747090230723</v>
      </c>
      <c r="H57">
        <f ca="1">RAND()</f>
        <v>0.51575472351826346</v>
      </c>
      <c r="I57">
        <f ca="1">RAND()</f>
        <v>0.18115928066070341</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Equip8302</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74000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462</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태양과 달과 별</v>
      </c>
      <c r="AL57">
        <v>1</v>
      </c>
      <c r="AM57" t="str">
        <f ca="1">IF(ROW()=2,AN57,OFFSET(AM57,-1,0)&amp;IF(LEN(AN57)=0,"",","&amp;AN57))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{"dy":6,"sl":5,"tp":"fe","vl":"Equip3302","cn":1,"pt":"GO","pr":7200}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1.3368983957219251E-2</v>
      </c>
      <c r="BQ57">
        <f t="shared" ca="1" si="6"/>
        <v>9.3632958801498148E-3</v>
      </c>
      <c r="BR57">
        <f t="shared" ca="1" si="7"/>
        <v>1.0121457489878543E-2</v>
      </c>
      <c r="BS57">
        <f t="shared" ca="1" si="8"/>
        <v>0.48930481283422467</v>
      </c>
      <c r="BT57">
        <f t="shared" ca="1" si="11"/>
        <v>0.34269662921348332</v>
      </c>
      <c r="BU57">
        <f t="shared" ca="1" si="12"/>
        <v>0.37044534412955449</v>
      </c>
      <c r="BV57" t="str">
        <f ca="1">OFFSET([1]EquipTable!$A$1,ROW()-1,0)</f>
        <v>Equip4102</v>
      </c>
    </row>
    <row r="58" spans="1:74">
      <c r="A58">
        <v>6</v>
      </c>
      <c r="B58">
        <v>6</v>
      </c>
      <c r="C58">
        <f>IF(B58&lt;=9,0,
IF(B58=10,1,2))</f>
        <v>0</v>
      </c>
      <c r="D58">
        <f ca="1">RAND()</f>
        <v>0.92997702137364513</v>
      </c>
      <c r="E58">
        <f ca="1">RAND()</f>
        <v>0.5634274095480104</v>
      </c>
      <c r="F58">
        <f ca="1">RAND()</f>
        <v>4.6861694401516885E-2</v>
      </c>
      <c r="G58">
        <f ca="1">RAND()</f>
        <v>0.37173167789772643</v>
      </c>
      <c r="H58">
        <f ca="1">RAND()</f>
        <v>0.70778006714635888</v>
      </c>
      <c r="I58">
        <f ca="1">RAND()</f>
        <v>0.69481817884187147</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Equip6102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3700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1.3368983957219251E-2</v>
      </c>
      <c r="BQ58">
        <f t="shared" ca="1" si="6"/>
        <v>9.3632958801498148E-3</v>
      </c>
      <c r="BR58">
        <f t="shared" ca="1" si="7"/>
        <v>1.0121457489878543E-2</v>
      </c>
      <c r="BS58">
        <f t="shared" ca="1" si="8"/>
        <v>0.50267379679144397</v>
      </c>
      <c r="BT58">
        <f t="shared" ca="1" si="11"/>
        <v>0.35205992509363315</v>
      </c>
      <c r="BU58">
        <f t="shared" ca="1" si="12"/>
        <v>0.38056680161943301</v>
      </c>
      <c r="BV58" t="str">
        <f ca="1">OFFSET([1]EquipTable!$A$1,ROW()-1,0)</f>
        <v>Equip4201</v>
      </c>
    </row>
    <row r="59" spans="1:74">
      <c r="A59">
        <v>6</v>
      </c>
      <c r="B59">
        <v>7</v>
      </c>
      <c r="C59">
        <f>IF(B59&lt;=9,0,
IF(B59=10,1,2))</f>
        <v>0</v>
      </c>
      <c r="D59">
        <f ca="1">RAND()</f>
        <v>0.13760977093653604</v>
      </c>
      <c r="E59">
        <f ca="1">RAND()</f>
        <v>0.38672280622280097</v>
      </c>
      <c r="F59">
        <f ca="1">RAND()</f>
        <v>0.98735188455810385</v>
      </c>
      <c r="G59">
        <f ca="1">RAND()</f>
        <v>0.31136207862809451</v>
      </c>
      <c r="H59">
        <f ca="1">RAND()</f>
        <v>0.40907307270477111</v>
      </c>
      <c r="I59">
        <f ca="1">RAND()</f>
        <v>0.13172516572888449</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Equip4201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2600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403</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스톤 버스터</v>
      </c>
      <c r="AL59">
        <v>1</v>
      </c>
      <c r="AM59" t="str">
        <f ca="1">IF(ROW()=2,AN59,OFFSET(AM59,-1,0)&amp;IF(LEN(AN59)=0,"",","&amp;AN59))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{"dy":6,"sl":7,"tp":"fe","vl":"Equip8101","cn":1,"pt":"GO","pr":7700}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1.3368983957219251E-2</v>
      </c>
      <c r="BQ59">
        <f t="shared" ca="1" si="6"/>
        <v>9.3632958801498148E-3</v>
      </c>
      <c r="BR59">
        <f t="shared" ca="1" si="7"/>
        <v>1.0121457489878543E-2</v>
      </c>
      <c r="BS59">
        <f t="shared" ca="1" si="8"/>
        <v>0.51604278074866328</v>
      </c>
      <c r="BT59">
        <f t="shared" ca="1" si="11"/>
        <v>0.36142322097378299</v>
      </c>
      <c r="BU59">
        <f t="shared" ca="1" si="12"/>
        <v>0.39068825910931154</v>
      </c>
      <c r="BV59" t="str">
        <f ca="1">OFFSET([1]EquipTable!$A$1,ROW()-1,0)</f>
        <v>Equip4202</v>
      </c>
    </row>
    <row r="60" spans="1:74">
      <c r="A60">
        <v>6</v>
      </c>
      <c r="B60">
        <v>8</v>
      </c>
      <c r="C60">
        <f>IF(B60&lt;=9,0,
IF(B60=10,1,2))</f>
        <v>0</v>
      </c>
      <c r="D60">
        <f ca="1">RAND()</f>
        <v>0.67489712682125214</v>
      </c>
      <c r="E60">
        <f ca="1">RAND()</f>
        <v>0.71368963138616548</v>
      </c>
      <c r="F60">
        <f ca="1">RAND()</f>
        <v>0.80173069155958088</v>
      </c>
      <c r="G60">
        <f ca="1">RAND()</f>
        <v>0.97848332881542177</v>
      </c>
      <c r="H60">
        <f ca="1">RAND()</f>
        <v>0.3007521824424555</v>
      </c>
      <c r="I60">
        <f ca="1">RAND()</f>
        <v>0.14533052191194451</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1.3368983957219251E-2</v>
      </c>
      <c r="BQ60">
        <f t="shared" ca="1" si="6"/>
        <v>9.3632958801498148E-3</v>
      </c>
      <c r="BR60">
        <f t="shared" ca="1" si="7"/>
        <v>1.0121457489878543E-2</v>
      </c>
      <c r="BS60">
        <f t="shared" ca="1" si="8"/>
        <v>0.52941176470588258</v>
      </c>
      <c r="BT60">
        <f t="shared" ca="1" si="11"/>
        <v>0.37078651685393282</v>
      </c>
      <c r="BU60">
        <f t="shared" ca="1" si="12"/>
        <v>0.40080971659919007</v>
      </c>
      <c r="BV60" t="str">
        <f ca="1">OFFSET([1]EquipTable!$A$1,ROW()-1,0)</f>
        <v>Equip4301</v>
      </c>
    </row>
    <row r="61" spans="1:74">
      <c r="A61">
        <v>6</v>
      </c>
      <c r="B61">
        <v>9</v>
      </c>
      <c r="C61">
        <f>IF(B61&lt;=9,0,
IF(B61=10,1,2))</f>
        <v>0</v>
      </c>
      <c r="D61">
        <f ca="1">RAND()</f>
        <v>0.63204040741166334</v>
      </c>
      <c r="E61">
        <f ca="1">RAND()</f>
        <v>0.62119840870019249</v>
      </c>
      <c r="F61">
        <f ca="1">RAND()</f>
        <v>0.36593892671357087</v>
      </c>
      <c r="G61">
        <f ca="1">RAND()</f>
        <v>0.23830113095722194</v>
      </c>
      <c r="H61">
        <f ca="1">RAND()</f>
        <v>0.3226497733765914</v>
      </c>
      <c r="I61">
        <f ca="1">RAND()</f>
        <v>0.14362988465169435</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1.3368983957219251E-2</v>
      </c>
      <c r="BQ61">
        <f t="shared" ca="1" si="6"/>
        <v>9.3632958801498148E-3</v>
      </c>
      <c r="BR61">
        <f t="shared" ca="1" si="7"/>
        <v>1.0121457489878543E-2</v>
      </c>
      <c r="BS61">
        <f t="shared" ca="1" si="8"/>
        <v>0.54278074866310189</v>
      </c>
      <c r="BT61">
        <f t="shared" ca="1" si="11"/>
        <v>0.38014981273408266</v>
      </c>
      <c r="BU61">
        <f t="shared" ca="1" si="12"/>
        <v>0.4109311740890686</v>
      </c>
      <c r="BV61" t="str">
        <f ca="1">OFFSET([1]EquipTable!$A$1,ROW()-1,0)</f>
        <v>Equip4302</v>
      </c>
    </row>
    <row r="62" spans="1:74">
      <c r="A62">
        <v>7</v>
      </c>
      <c r="B62">
        <v>0</v>
      </c>
      <c r="C62">
        <f>IF(B62&lt;=9,0,
IF(B62=10,1,2))</f>
        <v>0</v>
      </c>
      <c r="D62">
        <f ca="1">RAND()</f>
        <v>0.66087940526414224</v>
      </c>
      <c r="E62">
        <f ca="1">RAND()</f>
        <v>0.50658767972417085</v>
      </c>
      <c r="F62">
        <f ca="1">RAND()</f>
        <v>0.93117917713031828</v>
      </c>
      <c r="G62">
        <f ca="1">RAND()</f>
        <v>0.64644770959388742</v>
      </c>
      <c r="H62">
        <f ca="1">RAND()</f>
        <v>0.83776003215100459</v>
      </c>
      <c r="I62">
        <f ca="1">RAND()</f>
        <v>0.98498486010956487</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Equip4201</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3500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394</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1.3368983957219253E-3</v>
      </c>
      <c r="BQ62">
        <f t="shared" ca="1" si="6"/>
        <v>9.363295880149815E-4</v>
      </c>
      <c r="BR62">
        <f t="shared" ca="1" si="7"/>
        <v>1.0121457489878543E-3</v>
      </c>
      <c r="BS62">
        <f t="shared" ca="1" si="8"/>
        <v>0.55614973262032119</v>
      </c>
      <c r="BT62">
        <f t="shared" ca="1" si="11"/>
        <v>0.38951310861423249</v>
      </c>
      <c r="BU62">
        <f t="shared" ca="1" si="12"/>
        <v>0.42105263157894712</v>
      </c>
      <c r="BV62" t="str">
        <f ca="1">OFFSET([1]EquipTable!$A$1,ROW()-1,0)</f>
        <v>Equip4401</v>
      </c>
    </row>
    <row r="63" spans="1:74">
      <c r="A63">
        <v>7</v>
      </c>
      <c r="B63">
        <v>1</v>
      </c>
      <c r="C63">
        <f>IF(B63&lt;=9,0,
IF(B63=10,1,2))</f>
        <v>0</v>
      </c>
      <c r="D63">
        <f ca="1">RAND()</f>
        <v>0.80967951913735714</v>
      </c>
      <c r="E63">
        <f ca="1">RAND()</f>
        <v>0.45448036531713809</v>
      </c>
      <c r="F63">
        <f ca="1">RAND()</f>
        <v>0.59353393460445347</v>
      </c>
      <c r="G63">
        <f ca="1">RAND()</f>
        <v>0.99077890127082202</v>
      </c>
      <c r="H63">
        <f ca="1">RAND()</f>
        <v>0.74926526917311886</v>
      </c>
      <c r="I63">
        <f ca="1">RAND()</f>
        <v>0.83713566539871687</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Equip4001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900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1.3368983957219253E-3</v>
      </c>
      <c r="BQ63">
        <f t="shared" ca="1" si="6"/>
        <v>9.363295880149815E-4</v>
      </c>
      <c r="BR63">
        <f t="shared" ca="1" si="7"/>
        <v>1.0121457489878543E-3</v>
      </c>
      <c r="BS63">
        <f t="shared" ca="1" si="8"/>
        <v>0.55748663101604312</v>
      </c>
      <c r="BT63">
        <f t="shared" ca="1" si="11"/>
        <v>0.39044943820224748</v>
      </c>
      <c r="BU63">
        <f t="shared" ca="1" si="12"/>
        <v>0.42206477732793496</v>
      </c>
      <c r="BV63" t="str">
        <f ca="1">OFFSET([1]EquipTable!$A$1,ROW()-1,0)</f>
        <v>Equip4402</v>
      </c>
    </row>
    <row r="64" spans="1:74">
      <c r="A64">
        <v>7</v>
      </c>
      <c r="B64">
        <v>2</v>
      </c>
      <c r="C64">
        <f>IF(B64&lt;=9,0,
IF(B64=10,1,2))</f>
        <v>0</v>
      </c>
      <c r="D64">
        <f ca="1">RAND()</f>
        <v>0.61179966495456417</v>
      </c>
      <c r="E64">
        <f ca="1">RAND()</f>
        <v>0.98588057116492989</v>
      </c>
      <c r="F64">
        <f ca="1">RAND()</f>
        <v>0.56520648225414549</v>
      </c>
      <c r="G64">
        <f ca="1">RAND()</f>
        <v>3.1308439433051283E-2</v>
      </c>
      <c r="H64">
        <f ca="1">RAND()</f>
        <v>0.93677398891054753</v>
      </c>
      <c r="I64">
        <f ca="1">RAND()</f>
        <v>0.82819192215043058</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98588</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14</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4200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0.55882352941176505</v>
      </c>
      <c r="BT64">
        <f t="shared" ca="1" si="11"/>
        <v>0.39138576779026246</v>
      </c>
      <c r="BU64">
        <f t="shared" ca="1" si="12"/>
        <v>0.4230769230769228</v>
      </c>
      <c r="BV64" t="str">
        <f ca="1">OFFSET([1]EquipTable!$A$1,ROW()-1,0)</f>
        <v>Equip4403</v>
      </c>
    </row>
    <row r="65" spans="1:74">
      <c r="A65">
        <v>7</v>
      </c>
      <c r="B65">
        <v>3</v>
      </c>
      <c r="C65">
        <f>IF(B65&lt;=9,0,
IF(B65=10,1,2))</f>
        <v>0</v>
      </c>
      <c r="D65">
        <f ca="1">RAND()</f>
        <v>0.97761819902356228</v>
      </c>
      <c r="E65">
        <f ca="1">RAND()</f>
        <v>0.12586762041726696</v>
      </c>
      <c r="F65">
        <f ca="1">RAND()</f>
        <v>0.60109457331210869</v>
      </c>
      <c r="G65">
        <f ca="1">RAND()</f>
        <v>0.45080693497812818</v>
      </c>
      <c r="H65">
        <f ca="1">RAND()</f>
        <v>0.4462520140681292</v>
      </c>
      <c r="I65">
        <f ca="1">RAND()</f>
        <v>0.13861437586215286</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12586</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4</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1200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203</v>
      </c>
      <c r="AD65">
        <v>1</v>
      </c>
      <c r="AE65" t="s">
        <v>125</v>
      </c>
      <c r="AG65">
        <v>3000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잔혹한 지배자</v>
      </c>
      <c r="AL65">
        <v>1</v>
      </c>
      <c r="AM65" t="str">
        <f ca="1">IF(ROW()=2,AN65,OFFSET(AM65,-1,0)&amp;IF(LEN(AN65)=0,"",","&amp;AN65))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{"dy":7,"sl":3,"tp":"fe","vl":"Equip4201","cn":1,"pt":"GO","pr":3000}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0.55882352941176505</v>
      </c>
      <c r="BT65">
        <f t="shared" ca="1" si="11"/>
        <v>0.39138576779026246</v>
      </c>
      <c r="BU65">
        <f t="shared" ca="1" si="12"/>
        <v>0.4230769230769228</v>
      </c>
      <c r="BV65" t="str">
        <f ca="1">OFFSET([1]EquipTable!$A$1,ROW()-1,0)</f>
        <v>Equip4404</v>
      </c>
    </row>
    <row r="66" spans="1:74">
      <c r="A66">
        <v>7</v>
      </c>
      <c r="B66">
        <v>4</v>
      </c>
      <c r="C66">
        <f>IF(B66&lt;=9,0,
IF(B66=10,1,2))</f>
        <v>0</v>
      </c>
      <c r="D66">
        <f ca="1">RAND()</f>
        <v>0.9476382246279641</v>
      </c>
      <c r="E66">
        <f ca="1">RAND()</f>
        <v>0.11437025839060488</v>
      </c>
      <c r="F66">
        <f ca="1">RAND()</f>
        <v>0.37621222307646385</v>
      </c>
      <c r="G66">
        <f ca="1">RAND()</f>
        <v>5.6106881461375768E-2</v>
      </c>
      <c r="H66">
        <f ca="1">RAND()</f>
        <v>0.60656885067323851</v>
      </c>
      <c r="I66">
        <f ca="1">RAND()</f>
        <v>0.34210053227880677</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11437</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4</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1200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382</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블레이드 보우</v>
      </c>
      <c r="AL66">
        <v>1</v>
      </c>
      <c r="AM66" t="str">
        <f ca="1">IF(ROW()=2,AN66,OFFSET(AM66,-1,0)&amp;IF(LEN(AN66)=0,"",","&amp;AN66))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{"dy":7,"sl":4,"tp":"fe","vl":"Equip2002","cn":1,"pt":"GO","pr":900}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0.55882352941176505</v>
      </c>
      <c r="BT66">
        <f t="shared" ca="1" si="11"/>
        <v>0.39138576779026246</v>
      </c>
      <c r="BU66">
        <f t="shared" ca="1" si="12"/>
        <v>0.4230769230769228</v>
      </c>
      <c r="BV66" t="str">
        <f ca="1">OFFSET([1]EquipTable!$A$1,ROW()-1,0)</f>
        <v>Equip4405</v>
      </c>
    </row>
    <row r="67" spans="1:74">
      <c r="A67">
        <v>7</v>
      </c>
      <c r="B67">
        <v>5</v>
      </c>
      <c r="C67">
        <f>IF(B67&lt;=9,0,
IF(B67=10,1,2))</f>
        <v>0</v>
      </c>
      <c r="D67">
        <f ca="1">RAND()</f>
        <v>0.87552125553121529</v>
      </c>
      <c r="E67">
        <f ca="1">RAND()</f>
        <v>0.20999794889619228</v>
      </c>
      <c r="F67">
        <f ca="1">RAND()</f>
        <v>0.3142428864229645</v>
      </c>
      <c r="G67">
        <f ca="1">RAND()</f>
        <v>0.56190474426490222</v>
      </c>
      <c r="H67">
        <f ca="1">RAND()</f>
        <v>0.50675947774271113</v>
      </c>
      <c r="I67">
        <f ca="1">RAND()</f>
        <v>0.71509254897264574</v>
      </c>
      <c r="M67" t="str">
        <f ca="1">IF(LEN(J67)&lt;&gt;0,J67,VLOOKUP(D67+$B67,$BJ:$BK,MATCH($BK$1,$BJ$1:$BK$1,0),1))</f>
        <v>안 지정 캐릭터 PP 일반등급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20999</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5</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1500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476</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용기의 도끼</v>
      </c>
      <c r="AL67">
        <v>1</v>
      </c>
      <c r="AM67" t="str">
        <f ca="1">IF(ROW()=2,AN67,OFFSET(AM67,-1,0)&amp;IF(LEN(AN67)=0,"",","&amp;AN67))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{"dy":7,"sl":5,"tp":"fe","vl":"Equip0001","cn":1,"pt":"GO","pr":700}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0.55882352941176505</v>
      </c>
      <c r="BT67">
        <f t="shared" ca="1" si="11"/>
        <v>0.39138576779026246</v>
      </c>
      <c r="BU67">
        <f t="shared" ca="1" si="12"/>
        <v>0.4230769230769228</v>
      </c>
      <c r="BV67" t="str">
        <f ca="1">OFFSET([1]EquipTable!$A$1,ROW()-1,0)</f>
        <v>후보</v>
      </c>
    </row>
    <row r="68" spans="1:74">
      <c r="A68">
        <v>7</v>
      </c>
      <c r="B68">
        <v>6</v>
      </c>
      <c r="C68">
        <f>IF(B68&lt;=9,0,
IF(B68=10,1,2))</f>
        <v>0</v>
      </c>
      <c r="D68">
        <f ca="1">RAND()</f>
        <v>0.81103847127747497</v>
      </c>
      <c r="E68">
        <f ca="1">RAND()</f>
        <v>0.52375043895276441</v>
      </c>
      <c r="F68">
        <f ca="1">RAND()</f>
        <v>0.3691937333700579</v>
      </c>
      <c r="G68">
        <f ca="1">RAND()</f>
        <v>0.89089755491341105</v>
      </c>
      <c r="H68">
        <f ca="1">RAND()</f>
        <v>0.30429406469595066</v>
      </c>
      <c r="I68">
        <f ca="1">RAND()</f>
        <v>0.15622604085628411</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Equip6002</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1800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420</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1.3368983957219251E-2</v>
      </c>
      <c r="BQ68">
        <f t="shared" ca="1" si="17"/>
        <v>9.3632958801498148E-3</v>
      </c>
      <c r="BR68">
        <f t="shared" ca="1" si="18"/>
        <v>1.0121457489878543E-2</v>
      </c>
      <c r="BS68">
        <f t="shared" ca="1" si="19"/>
        <v>0.55882352941176505</v>
      </c>
      <c r="BT68">
        <f t="shared" ref="BT68:BT128" ca="1" si="20">BT67+BQ67</f>
        <v>0.39138576779026246</v>
      </c>
      <c r="BU68">
        <f t="shared" ref="BU68:BU128" ca="1" si="21">BU67+BR67</f>
        <v>0.4230769230769228</v>
      </c>
      <c r="BV68" t="str">
        <f ca="1">OFFSET([1]EquipTable!$A$1,ROW()-1,0)</f>
        <v>Equip5001</v>
      </c>
    </row>
    <row r="69" spans="1:74">
      <c r="A69">
        <v>7</v>
      </c>
      <c r="B69">
        <v>7</v>
      </c>
      <c r="C69">
        <f>IF(B69&lt;=9,0,
IF(B69=10,1,2))</f>
        <v>0</v>
      </c>
      <c r="D69">
        <f ca="1">RAND()</f>
        <v>0.73342104655777995</v>
      </c>
      <c r="E69">
        <f ca="1">RAND()</f>
        <v>0.37078309434069134</v>
      </c>
      <c r="F69">
        <f ca="1">RAND()</f>
        <v>0.49412630874291685</v>
      </c>
      <c r="G69">
        <f ca="1">RAND()</f>
        <v>9.8958638609671135E-2</v>
      </c>
      <c r="H69">
        <f ca="1">RAND()</f>
        <v>0.47516985810295143</v>
      </c>
      <c r="I69">
        <f ca="1">RAND()</f>
        <v>0.42348673611206833</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Equip4102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1200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1.3368983957219251E-2</v>
      </c>
      <c r="BQ69">
        <f t="shared" ca="1" si="17"/>
        <v>9.3632958801498148E-3</v>
      </c>
      <c r="BR69">
        <f t="shared" ca="1" si="18"/>
        <v>1.0121457489878543E-2</v>
      </c>
      <c r="BS69">
        <f t="shared" ca="1" si="19"/>
        <v>0.57219251336898436</v>
      </c>
      <c r="BT69">
        <f t="shared" ca="1" si="20"/>
        <v>0.4007490636704123</v>
      </c>
      <c r="BU69">
        <f t="shared" ca="1" si="21"/>
        <v>0.43319838056680132</v>
      </c>
      <c r="BV69" t="str">
        <f ca="1">OFFSET([1]EquipTable!$A$1,ROW()-1,0)</f>
        <v>Equip5002</v>
      </c>
    </row>
    <row r="70" spans="1:74">
      <c r="A70">
        <v>7</v>
      </c>
      <c r="B70">
        <v>8</v>
      </c>
      <c r="C70">
        <f>IF(B70&lt;=9,0,
IF(B70=10,1,2))</f>
        <v>0</v>
      </c>
      <c r="D70">
        <f ca="1">RAND()</f>
        <v>0.38678166234202438</v>
      </c>
      <c r="E70">
        <f ca="1">RAND()</f>
        <v>0.71911120162098097</v>
      </c>
      <c r="F70">
        <f ca="1">RAND()</f>
        <v>0.46871507665463685</v>
      </c>
      <c r="G70">
        <f ca="1">RAND()</f>
        <v>0.62599694859008714</v>
      </c>
      <c r="H70">
        <f ca="1">RAND()</f>
        <v>0.91432721480762191</v>
      </c>
      <c r="I70">
        <f ca="1">RAND()</f>
        <v>0.6364359526350436</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
      </c>
      <c r="AL70">
        <v>1</v>
      </c>
      <c r="AM70" t="str">
        <f ca="1">IF(ROW()=2,AN70,OFFSET(AM70,-1,0)&amp;IF(LEN(AN70)=0,"",","&amp;AN70))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v>
      </c>
      <c r="AN70" t="str">
        <f ca="1">IF(AL70&lt;&gt;1,"",
"{"""&amp;A$1&amp;""":"&amp;A70
&amp;","""&amp;B$1&amp;""":"&amp;B70
&amp;IF(LEN(AA70)=0,"",","""&amp;AA$1&amp;""":"""&amp;AA70&amp;"""")
&amp;IF(LEN(AC70)=0,"",","""&amp;AC$1&amp;""":"""&amp;AC70&amp;"""")
&amp;IF(LEN(AD70)=0,"",","""&amp;AD$1&amp;""":"&amp;AD70)
&amp;IF(LEN(AE70)=0,"",","""&amp;AE$1&amp;""":"""&amp;AE70&amp;"""")
&amp;IF(LEN(AF70)=0,"",","""&amp;AF$1&amp;""":"&amp;AF70)
&amp;IF(LEN(AG70)=0,"",","""&amp;AG$1&amp;""":"&amp;AG70)&amp;"}")</f>
        <v>{"dy":7,"sl":8}</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1.3368983957219251E-2</v>
      </c>
      <c r="BQ70">
        <f t="shared" ca="1" si="17"/>
        <v>9.3632958801498148E-3</v>
      </c>
      <c r="BR70">
        <f t="shared" ca="1" si="18"/>
        <v>1.0121457489878543E-2</v>
      </c>
      <c r="BS70">
        <f t="shared" ca="1" si="19"/>
        <v>0.58556149732620366</v>
      </c>
      <c r="BT70">
        <f t="shared" ca="1" si="20"/>
        <v>0.41011235955056213</v>
      </c>
      <c r="BU70">
        <f t="shared" ca="1" si="21"/>
        <v>0.44331983805667985</v>
      </c>
      <c r="BV70" t="str">
        <f ca="1">OFFSET([1]EquipTable!$A$1,ROW()-1,0)</f>
        <v>Equip5101</v>
      </c>
    </row>
    <row r="71" spans="1:74">
      <c r="A71">
        <v>7</v>
      </c>
      <c r="B71">
        <v>9</v>
      </c>
      <c r="C71">
        <f>IF(B71&lt;=9,0,
IF(B71=10,1,2))</f>
        <v>0</v>
      </c>
      <c r="D71">
        <f ca="1">RAND()</f>
        <v>0.30673872971623906</v>
      </c>
      <c r="E71">
        <f ca="1">RAND()</f>
        <v>0.18915568671940453</v>
      </c>
      <c r="F71">
        <f ca="1">RAND()</f>
        <v>0.22709190919521882</v>
      </c>
      <c r="G71">
        <f ca="1">RAND()</f>
        <v>0.38979747630017347</v>
      </c>
      <c r="H71">
        <f ca="1">RAND()</f>
        <v>0.71243652243380562</v>
      </c>
      <c r="I71">
        <f ca="1">RAND()</f>
        <v>0.24407381803690553</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
      </c>
      <c r="AL71">
        <v>1</v>
      </c>
      <c r="AM71" t="str">
        <f ca="1">IF(ROW()=2,AN71,OFFSET(AM71,-1,0)&amp;IF(LEN(AN71)=0,"",","&amp;AN71))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v>
      </c>
      <c r="AN71" t="str">
        <f ca="1">IF(AL71&lt;&gt;1,"",
"{"""&amp;A$1&amp;""":"&amp;A71
&amp;","""&amp;B$1&amp;""":"&amp;B71
&amp;IF(LEN(AA71)=0,"",","""&amp;AA$1&amp;""":"""&amp;AA71&amp;"""")
&amp;IF(LEN(AC71)=0,"",","""&amp;AC$1&amp;""":"""&amp;AC71&amp;"""")
&amp;IF(LEN(AD71)=0,"",","""&amp;AD$1&amp;""":"&amp;AD71)
&amp;IF(LEN(AE71)=0,"",","""&amp;AE$1&amp;""":"""&amp;AE71&amp;"""")
&amp;IF(LEN(AF71)=0,"",","""&amp;AF$1&amp;""":"&amp;AF71)
&amp;IF(LEN(AG71)=0,"",","""&amp;AG$1&amp;""":"&amp;AG71)&amp;"}")</f>
        <v>{"dy":7,"sl":9}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1.3368983957219251E-2</v>
      </c>
      <c r="BQ71">
        <f t="shared" ca="1" si="17"/>
        <v>9.3632958801498148E-3</v>
      </c>
      <c r="BR71">
        <f t="shared" ca="1" si="18"/>
        <v>1.0121457489878543E-2</v>
      </c>
      <c r="BS71">
        <f t="shared" ca="1" si="19"/>
        <v>0.59893048128342297</v>
      </c>
      <c r="BT71">
        <f t="shared" ca="1" si="20"/>
        <v>0.41947565543071197</v>
      </c>
      <c r="BU71">
        <f t="shared" ca="1" si="21"/>
        <v>0.45344129554655838</v>
      </c>
      <c r="BV71" t="str">
        <f ca="1">OFFSET([1]EquipTable!$A$1,ROW()-1,0)</f>
        <v>Equip5102</v>
      </c>
    </row>
    <row r="72" spans="1:74">
      <c r="A72">
        <v>8</v>
      </c>
      <c r="B72">
        <v>0</v>
      </c>
      <c r="C72">
        <f>IF(B72&lt;=9,0,
IF(B72=10,1,2))</f>
        <v>0</v>
      </c>
      <c r="D72">
        <f ca="1">RAND()</f>
        <v>0.16223995466816743</v>
      </c>
      <c r="E72">
        <f ca="1">RAND()</f>
        <v>0.91871960761290272</v>
      </c>
      <c r="F72">
        <f ca="1">RAND()</f>
        <v>0.65622335280150912</v>
      </c>
      <c r="G72">
        <f ca="1">RAND()</f>
        <v>0.19224345661457987</v>
      </c>
      <c r="H72">
        <f ca="1">RAND()</f>
        <v>6.5126795432347118E-2</v>
      </c>
      <c r="I72">
        <f ca="1">RAND()</f>
        <v>0.18652697152668996</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Equip8101</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7700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391</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1.3368983957219251E-2</v>
      </c>
      <c r="BQ72">
        <f t="shared" ca="1" si="17"/>
        <v>9.3632958801498148E-3</v>
      </c>
      <c r="BR72">
        <f t="shared" ca="1" si="18"/>
        <v>1.0121457489878543E-2</v>
      </c>
      <c r="BS72">
        <f t="shared" ca="1" si="19"/>
        <v>0.61229946524064227</v>
      </c>
      <c r="BT72">
        <f t="shared" ca="1" si="20"/>
        <v>0.4288389513108618</v>
      </c>
      <c r="BU72">
        <f t="shared" ca="1" si="21"/>
        <v>0.4635627530364369</v>
      </c>
      <c r="BV72" t="str">
        <f ca="1">OFFSET([1]EquipTable!$A$1,ROW()-1,0)</f>
        <v>Equip5201</v>
      </c>
    </row>
    <row r="73" spans="1:74">
      <c r="A73">
        <v>8</v>
      </c>
      <c r="B73">
        <v>1</v>
      </c>
      <c r="C73">
        <f>IF(B73&lt;=9,0,
IF(B73=10,1,2))</f>
        <v>0</v>
      </c>
      <c r="D73">
        <f ca="1">RAND()</f>
        <v>0.63808099371286919</v>
      </c>
      <c r="E73">
        <f ca="1">RAND()</f>
        <v>0.48458871964800865</v>
      </c>
      <c r="F73">
        <f ca="1">RAND()</f>
        <v>0.19323324603996683</v>
      </c>
      <c r="G73">
        <f ca="1">RAND()</f>
        <v>0.51311058757514483</v>
      </c>
      <c r="H73">
        <f ca="1">RAND()</f>
        <v>0.76471747769404697</v>
      </c>
      <c r="I73">
        <f ca="1">RAND()</f>
        <v>0.86932473612189975</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Equip4101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1500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463</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홍연의 해머</v>
      </c>
      <c r="AL73">
        <v>1</v>
      </c>
      <c r="AM73" t="str">
        <f ca="1">IF(ROW()=2,AN73,OFFSET(AM73,-1,0)&amp;IF(LEN(AN73)=0,"",","&amp;AN73))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{"dy":8,"sl":1,"tp":"fe","vl":"Equip4301","cn":1,"pt":"GO","pr":7000}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1.3368983957219251E-2</v>
      </c>
      <c r="BQ73">
        <f t="shared" ca="1" si="17"/>
        <v>9.3632958801498148E-3</v>
      </c>
      <c r="BR73">
        <f t="shared" ca="1" si="18"/>
        <v>1.0121457489878543E-2</v>
      </c>
      <c r="BS73">
        <f t="shared" ca="1" si="19"/>
        <v>0.62566844919786158</v>
      </c>
      <c r="BT73">
        <f t="shared" ca="1" si="20"/>
        <v>0.43820224719101164</v>
      </c>
      <c r="BU73">
        <f t="shared" ca="1" si="21"/>
        <v>0.47368421052631543</v>
      </c>
      <c r="BV73" t="str">
        <f ca="1">OFFSET([1]EquipTable!$A$1,ROW()-1,0)</f>
        <v>Equip5202</v>
      </c>
    </row>
    <row r="74" spans="1:74">
      <c r="A74">
        <v>8</v>
      </c>
      <c r="B74">
        <v>2</v>
      </c>
      <c r="C74">
        <f>IF(B74&lt;=9,0,
IF(B74=10,1,2))</f>
        <v>0</v>
      </c>
      <c r="D74">
        <f ca="1">RAND()</f>
        <v>0.33993661200363856</v>
      </c>
      <c r="E74">
        <f ca="1">RAND()</f>
        <v>6.1960413684572946E-2</v>
      </c>
      <c r="F74">
        <f ca="1">RAND()</f>
        <v>7.471834341724326E-2</v>
      </c>
      <c r="G74">
        <f ca="1">RAND()</f>
        <v>0.69909335188976118</v>
      </c>
      <c r="H74">
        <f ca="1">RAND()</f>
        <v>0.19837256262254055</v>
      </c>
      <c r="I74">
        <f ca="1">RAND()</f>
        <v>0.18212311988741592</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6196</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3</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900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439</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1.3368983957219251E-2</v>
      </c>
      <c r="BQ74">
        <f t="shared" ca="1" si="17"/>
        <v>9.3632958801498148E-3</v>
      </c>
      <c r="BR74">
        <f t="shared" ca="1" si="18"/>
        <v>1.0121457489878543E-2</v>
      </c>
      <c r="BS74">
        <f t="shared" ca="1" si="19"/>
        <v>0.63903743315508088</v>
      </c>
      <c r="BT74">
        <f t="shared" ca="1" si="20"/>
        <v>0.44756554307116148</v>
      </c>
      <c r="BU74">
        <f t="shared" ca="1" si="21"/>
        <v>0.48380566801619396</v>
      </c>
      <c r="BV74" t="str">
        <f ca="1">OFFSET([1]EquipTable!$A$1,ROW()-1,0)</f>
        <v>Equip5301</v>
      </c>
    </row>
    <row r="75" spans="1:74">
      <c r="A75">
        <v>8</v>
      </c>
      <c r="B75">
        <v>3</v>
      </c>
      <c r="C75">
        <f>IF(B75&lt;=9,0,
IF(B75=10,1,2))</f>
        <v>0</v>
      </c>
      <c r="D75">
        <f ca="1">RAND()</f>
        <v>0.30318158344941626</v>
      </c>
      <c r="E75">
        <f ca="1">RAND()</f>
        <v>4.7697736747385755E-2</v>
      </c>
      <c r="F75">
        <f ca="1">RAND()</f>
        <v>0.35540275930462206</v>
      </c>
      <c r="G75">
        <f ca="1">RAND()</f>
        <v>6.079432729558587E-2</v>
      </c>
      <c r="H75">
        <f ca="1">RAND()</f>
        <v>0.70829638035088405</v>
      </c>
      <c r="I75">
        <f ca="1">RAND()</f>
        <v>0.49394066176966245</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4769</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3</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900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476</v>
      </c>
      <c r="AD75">
        <v>1</v>
      </c>
      <c r="AE75" t="s">
        <v>125</v>
      </c>
      <c r="AG75">
        <v>700</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용기의 도끼</v>
      </c>
      <c r="AL75">
        <v>1</v>
      </c>
      <c r="AM75" t="str">
        <f ca="1">IF(ROW()=2,AN75,OFFSET(AM75,-1,0)&amp;IF(LEN(AN75)=0,"",","&amp;AN75))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v>
      </c>
      <c r="AN75" t="str">
        <f ca="1">IF(AL75&lt;&gt;1,"",
"{"""&amp;A$1&amp;""":"&amp;A75
&amp;","""&amp;B$1&amp;""":"&amp;B75
&amp;IF(LEN(AA75)=0,"",","""&amp;AA$1&amp;""":"""&amp;AA75&amp;"""")
&amp;IF(LEN(AC75)=0,"",","""&amp;AC$1&amp;""":"""&amp;AC75&amp;"""")
&amp;IF(LEN(AD75)=0,"",","""&amp;AD$1&amp;""":"&amp;AD75)
&amp;IF(LEN(AE75)=0,"",","""&amp;AE$1&amp;""":"""&amp;AE75&amp;"""")
&amp;IF(LEN(AF75)=0,"",","""&amp;AF$1&amp;""":"&amp;AF75)
&amp;IF(LEN(AG75)=0,"",","""&amp;AG$1&amp;""":"&amp;AG75)&amp;"}")</f>
        <v>{"dy":8,"sl":3,"tp":"fe","vl":"Equip0001","cn":1,"pt":"GO","pr":700}</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1.3368983957219251E-2</v>
      </c>
      <c r="BQ75">
        <f t="shared" ca="1" si="17"/>
        <v>9.3632958801498148E-3</v>
      </c>
      <c r="BR75">
        <f t="shared" ca="1" si="18"/>
        <v>1.0121457489878543E-2</v>
      </c>
      <c r="BS75">
        <f t="shared" ca="1" si="19"/>
        <v>0.65240641711230019</v>
      </c>
      <c r="BT75">
        <f t="shared" ca="1" si="20"/>
        <v>0.45692883895131131</v>
      </c>
      <c r="BU75">
        <f t="shared" ca="1" si="21"/>
        <v>0.49392712550607248</v>
      </c>
      <c r="BV75" t="str">
        <f ca="1">OFFSET([1]EquipTable!$A$1,ROW()-1,0)</f>
        <v>Equip5302</v>
      </c>
    </row>
    <row r="76" spans="1:74">
      <c r="A76">
        <v>8</v>
      </c>
      <c r="B76">
        <v>4</v>
      </c>
      <c r="C76">
        <f>IF(B76&lt;=9,0,
IF(B76=10,1,2))</f>
        <v>0</v>
      </c>
      <c r="D76">
        <f ca="1">RAND()</f>
        <v>0.89342483655290661</v>
      </c>
      <c r="E76">
        <f ca="1">RAND()</f>
        <v>0.61365511512048476</v>
      </c>
      <c r="F76">
        <f ca="1">RAND()</f>
        <v>0.73169128543738948</v>
      </c>
      <c r="G76">
        <f ca="1">RAND()</f>
        <v>0.99809947740894578</v>
      </c>
      <c r="H76">
        <f ca="1">RAND()</f>
        <v>0.74916442127613758</v>
      </c>
      <c r="I76">
        <f ca="1">RAND()</f>
        <v>8.6864927669138003E-3</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61365</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10</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3000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390</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1.3368983957219253E-3</v>
      </c>
      <c r="BQ76">
        <f t="shared" ca="1" si="17"/>
        <v>9.363295880149815E-4</v>
      </c>
      <c r="BR76">
        <f t="shared" ca="1" si="18"/>
        <v>1.0121457489878543E-3</v>
      </c>
      <c r="BS76">
        <f t="shared" ca="1" si="19"/>
        <v>0.66577540106951949</v>
      </c>
      <c r="BT76">
        <f t="shared" ca="1" si="20"/>
        <v>0.46629213483146115</v>
      </c>
      <c r="BU76">
        <f t="shared" ca="1" si="21"/>
        <v>0.50404858299595101</v>
      </c>
      <c r="BV76" t="str">
        <f ca="1">OFFSET([1]EquipTable!$A$1,ROW()-1,0)</f>
        <v>Equip5401</v>
      </c>
    </row>
    <row r="77" spans="1:74">
      <c r="A77">
        <v>8</v>
      </c>
      <c r="B77">
        <v>5</v>
      </c>
      <c r="C77">
        <f>IF(B77&lt;=9,0,
IF(B77=10,1,2))</f>
        <v>0</v>
      </c>
      <c r="D77">
        <f ca="1">RAND()</f>
        <v>0.57264766971970138</v>
      </c>
      <c r="E77">
        <f ca="1">RAND()</f>
        <v>0.16866830246976683</v>
      </c>
      <c r="F77">
        <f ca="1">RAND()</f>
        <v>0.3668021132846524</v>
      </c>
      <c r="G77">
        <f ca="1">RAND()</f>
        <v>0.83120262863733263</v>
      </c>
      <c r="H77">
        <f ca="1">RAND()</f>
        <v>0.91191771765687502</v>
      </c>
      <c r="I77">
        <f ca="1">RAND()</f>
        <v>0.16131225630979429</v>
      </c>
      <c r="M77" t="str">
        <f ca="1">IF(LEN(J77)&lt;&gt;0,J77,VLOOKUP(D77+$B77,$BJ:$BK,MATCH($BK$1,$BJ$1:$BK$1,0),1))</f>
        <v>안 지정 캐릭터 PP 영웅등급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16866</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5</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1500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440</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1.3368983957219253E-3</v>
      </c>
      <c r="BQ77">
        <f t="shared" ca="1" si="17"/>
        <v>9.363295880149815E-4</v>
      </c>
      <c r="BR77">
        <f t="shared" ca="1" si="18"/>
        <v>1.0121457489878543E-3</v>
      </c>
      <c r="BS77">
        <f t="shared" ca="1" si="19"/>
        <v>0.66711229946524142</v>
      </c>
      <c r="BT77">
        <f t="shared" ca="1" si="20"/>
        <v>0.46722846441947613</v>
      </c>
      <c r="BU77">
        <f t="shared" ca="1" si="21"/>
        <v>0.5050607287449389</v>
      </c>
      <c r="BV77" t="str">
        <f ca="1">OFFSET([1]EquipTable!$A$1,ROW()-1,0)</f>
        <v>Equip5402</v>
      </c>
    </row>
    <row r="78" spans="1:74">
      <c r="A78">
        <v>8</v>
      </c>
      <c r="B78">
        <v>6</v>
      </c>
      <c r="C78">
        <f>IF(B78&lt;=9,0,
IF(B78=10,1,2))</f>
        <v>0</v>
      </c>
      <c r="D78">
        <f ca="1">RAND()</f>
        <v>0.62119217844432617</v>
      </c>
      <c r="E78">
        <f ca="1">RAND()</f>
        <v>0.61601981206419876</v>
      </c>
      <c r="F78">
        <f ca="1">RAND()</f>
        <v>0.15460715554815541</v>
      </c>
      <c r="G78">
        <f ca="1">RAND()</f>
        <v>0.7104776512876434</v>
      </c>
      <c r="H78">
        <f ca="1">RAND()</f>
        <v>0.61371453035178614</v>
      </c>
      <c r="I78">
        <f ca="1">RAND()</f>
        <v>0.65908170109620268</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Equip6202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9600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0.66844919786096335</v>
      </c>
      <c r="BT78">
        <f t="shared" ca="1" si="20"/>
        <v>0.46816479400749111</v>
      </c>
      <c r="BU78">
        <f t="shared" ca="1" si="21"/>
        <v>0.50607287449392679</v>
      </c>
      <c r="BV78" t="str">
        <f ca="1">OFFSET([1]EquipTable!$A$1,ROW()-1,0)</f>
        <v>Equip5403</v>
      </c>
    </row>
    <row r="79" spans="1:74">
      <c r="A79">
        <v>8</v>
      </c>
      <c r="B79">
        <v>7</v>
      </c>
      <c r="C79">
        <f>IF(B79&lt;=9,0,
IF(B79=10,1,2))</f>
        <v>0</v>
      </c>
      <c r="D79">
        <f ca="1">RAND()</f>
        <v>0.13055161952738881</v>
      </c>
      <c r="E79">
        <f ca="1">RAND()</f>
        <v>0.93665530714862211</v>
      </c>
      <c r="F79">
        <f ca="1">RAND()</f>
        <v>8.5554840951508671E-2</v>
      </c>
      <c r="G79">
        <f ca="1">RAND()</f>
        <v>0.51113282006736516</v>
      </c>
      <c r="H79">
        <f ca="1">RAND()</f>
        <v>0.70499643478735818</v>
      </c>
      <c r="I79">
        <f ca="1">RAND()</f>
        <v>8.6461074707940844E-2</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Equip8301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73900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441</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0.66844919786096335</v>
      </c>
      <c r="BT79">
        <f t="shared" ca="1" si="20"/>
        <v>0.46816479400749111</v>
      </c>
      <c r="BU79">
        <f t="shared" ca="1" si="21"/>
        <v>0.50607287449392679</v>
      </c>
      <c r="BV79" t="str">
        <f ca="1">OFFSET([1]EquipTable!$A$1,ROW()-1,0)</f>
        <v>Equip5404</v>
      </c>
    </row>
    <row r="80" spans="1:74">
      <c r="A80">
        <v>8</v>
      </c>
      <c r="B80">
        <v>8</v>
      </c>
      <c r="C80">
        <f>IF(B80&lt;=9,0,
IF(B80=10,1,2))</f>
        <v>0</v>
      </c>
      <c r="D80">
        <f ca="1">RAND()</f>
        <v>0.18181832509360396</v>
      </c>
      <c r="E80">
        <f ca="1">RAND()</f>
        <v>0.29824438718053181</v>
      </c>
      <c r="F80">
        <f ca="1">RAND()</f>
        <v>0.46958703040061955</v>
      </c>
      <c r="G80">
        <f ca="1">RAND()</f>
        <v>8.8473819473987247E-2</v>
      </c>
      <c r="H80">
        <f ca="1">RAND()</f>
        <v>0.58777656547062562</v>
      </c>
      <c r="I80">
        <f ca="1">RAND()</f>
        <v>0.31811908567865921</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fl1</v>
      </c>
      <c r="AB80" t="s">
        <v>87</v>
      </c>
      <c r="AC80" t="s">
        <v>505</v>
      </c>
      <c r="AD80">
        <v>1</v>
      </c>
      <c r="AE80" t="s">
        <v>129</v>
      </c>
      <c r="AF80">
        <v>219</v>
      </c>
      <c r="AG80">
        <v>119</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오비우스</v>
      </c>
      <c r="AL80">
        <v>1</v>
      </c>
      <c r="AM80" t="str">
        <f ca="1">IF(ROW()=2,AN80,OFFSET(AM80,-1,0)&amp;IF(LEN(AN80)=0,"",","&amp;AN80))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v>
      </c>
      <c r="AN80" t="str">
        <f ca="1">IF(AL80&lt;&gt;1,"",
"{"""&amp;A$1&amp;""":"&amp;A80
&amp;","""&amp;B$1&amp;""":"&amp;B80
&amp;IF(LEN(AA80)=0,"",","""&amp;AA$1&amp;""":"""&amp;AA80&amp;"""")
&amp;IF(LEN(AC80)=0,"",","""&amp;AC$1&amp;""":"""&amp;AC80&amp;"""")
&amp;IF(LEN(AD80)=0,"",","""&amp;AD$1&amp;""":"&amp;AD80)
&amp;IF(LEN(AE80)=0,"",","""&amp;AE$1&amp;""":"""&amp;AE80&amp;"""")
&amp;IF(LEN(AF80)=0,"",","""&amp;AF$1&amp;""":"&amp;AF80)
&amp;IF(LEN(AG80)=0,"",","""&amp;AG$1&amp;""":"&amp;AG80)&amp;"}")</f>
        <v>{"dy":8,"sl":8,"tp":"fl1","vl":"Actor1141","cn":1,"pt":"DI","pp":219,"pr":119}</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0.66844919786096335</v>
      </c>
      <c r="BT80">
        <f t="shared" ca="1" si="20"/>
        <v>0.46816479400749111</v>
      </c>
      <c r="BU80">
        <f t="shared" ca="1" si="21"/>
        <v>0.50607287449392679</v>
      </c>
      <c r="BV80" t="str">
        <f ca="1">OFFSET([1]EquipTable!$A$1,ROW()-1,0)</f>
        <v>Equip5405</v>
      </c>
    </row>
    <row r="81" spans="1:74">
      <c r="A81">
        <v>8</v>
      </c>
      <c r="B81">
        <v>9</v>
      </c>
      <c r="C81">
        <f>IF(B81&lt;=9,0,
IF(B81=10,1,2))</f>
        <v>0</v>
      </c>
      <c r="D81">
        <f ca="1">RAND()</f>
        <v>0.93021692340172357</v>
      </c>
      <c r="E81">
        <f ca="1">RAND()</f>
        <v>0.87180006320972958</v>
      </c>
      <c r="F81">
        <f ca="1">RAND()</f>
        <v>0.68754166140946382</v>
      </c>
      <c r="G81">
        <f ca="1">RAND()</f>
        <v>0.93289412432551244</v>
      </c>
      <c r="H81">
        <f ca="1">RAND()</f>
        <v>0.38540748328155727</v>
      </c>
      <c r="I81">
        <f ca="1">RAND()</f>
        <v>0.52820497450229265</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fl1</v>
      </c>
      <c r="AB81" t="s">
        <v>87</v>
      </c>
      <c r="AC81" t="s">
        <v>481</v>
      </c>
      <c r="AD81">
        <v>1</v>
      </c>
      <c r="AE81" t="s">
        <v>129</v>
      </c>
      <c r="AF81">
        <v>219</v>
      </c>
      <c r="AG81">
        <v>119</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테이슨</v>
      </c>
      <c r="AL81">
        <v>1</v>
      </c>
      <c r="AM81" t="str">
        <f ca="1">IF(ROW()=2,AN81,OFFSET(AM81,-1,0)&amp;IF(LEN(AN81)=0,"",","&amp;AN81))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v>
      </c>
      <c r="AN81" t="str">
        <f ca="1">IF(AL81&lt;&gt;1,"",
"{"""&amp;A$1&amp;""":"&amp;A81
&amp;","""&amp;B$1&amp;""":"&amp;B81
&amp;IF(LEN(AA81)=0,"",","""&amp;AA$1&amp;""":"""&amp;AA81&amp;"""")
&amp;IF(LEN(AC81)=0,"",","""&amp;AC$1&amp;""":"""&amp;AC81&amp;"""")
&amp;IF(LEN(AD81)=0,"",","""&amp;AD$1&amp;""":"&amp;AD81)
&amp;IF(LEN(AE81)=0,"",","""&amp;AE$1&amp;""":"""&amp;AE81&amp;"""")
&amp;IF(LEN(AF81)=0,"",","""&amp;AF$1&amp;""":"&amp;AF81)
&amp;IF(LEN(AG81)=0,"",","""&amp;AG$1&amp;""":"&amp;AG81)&amp;"}")</f>
        <v>{"dy":8,"sl":9,"tp":"fl1","vl":"Actor1108","cn":1,"pt":"DI","pp":219,"pr":119}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0.66844919786096335</v>
      </c>
      <c r="BT81">
        <f t="shared" ca="1" si="20"/>
        <v>0.46816479400749111</v>
      </c>
      <c r="BU81">
        <f t="shared" ca="1" si="21"/>
        <v>0.50607287449392679</v>
      </c>
      <c r="BV81" t="str">
        <f ca="1">OFFSET([1]EquipTable!$A$1,ROW()-1,0)</f>
        <v>후보</v>
      </c>
    </row>
    <row r="82" spans="1:74">
      <c r="A82">
        <v>9</v>
      </c>
      <c r="B82">
        <v>0</v>
      </c>
      <c r="C82">
        <f>IF(B82&lt;=9,0,
IF(B82=10,1,2))</f>
        <v>0</v>
      </c>
      <c r="D82">
        <f ca="1">RAND()</f>
        <v>0.5739712043382883</v>
      </c>
      <c r="E82">
        <f ca="1">RAND()</f>
        <v>0.30275640699124062</v>
      </c>
      <c r="F82">
        <f ca="1">RAND()</f>
        <v>8.2851454797425839E-2</v>
      </c>
      <c r="G82">
        <f ca="1">RAND()</f>
        <v>0.35909344855724612</v>
      </c>
      <c r="H82">
        <f ca="1">RAND()</f>
        <v>3.7862866495465997E-2</v>
      </c>
      <c r="I82">
        <f ca="1">RAND()</f>
        <v>0.27485586538624007</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Equip2202</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DI</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4</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487</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까마귀 리볼버</v>
      </c>
      <c r="AL82">
        <v>1</v>
      </c>
      <c r="AM82" t="str">
        <f ca="1">IF(ROW()=2,AN82,OFFSET(AM82,-1,0)&amp;IF(LEN(AN82)=0,"",","&amp;AN82))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{"dy":9,"sl":0,"tp":"fe","vl":"Equip6001","cn":1,"pt":"GO","pr":1900}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0.66844919786096335</v>
      </c>
      <c r="BT82">
        <f t="shared" ca="1" si="20"/>
        <v>0.46816479400749111</v>
      </c>
      <c r="BU82">
        <f t="shared" ca="1" si="21"/>
        <v>0.50607287449392679</v>
      </c>
      <c r="BV82" t="str">
        <f ca="1">OFFSET([1]EquipTable!$A$1,ROW()-1,0)</f>
        <v>후보</v>
      </c>
    </row>
    <row r="83" spans="1:74">
      <c r="A83">
        <v>9</v>
      </c>
      <c r="B83">
        <v>1</v>
      </c>
      <c r="C83">
        <f>IF(B83&lt;=9,0,
IF(B83=10,1,2))</f>
        <v>0</v>
      </c>
      <c r="D83">
        <f ca="1">RAND()</f>
        <v>0.46318283141152683</v>
      </c>
      <c r="E83">
        <f ca="1">RAND()</f>
        <v>0.32873765565868429</v>
      </c>
      <c r="F83">
        <f ca="1">RAND()</f>
        <v>0.17338220199944743</v>
      </c>
      <c r="G83">
        <f ca="1">RAND()</f>
        <v>0.29868642571970005</v>
      </c>
      <c r="H83">
        <f ca="1">RAND()</f>
        <v>0.72250255073280112</v>
      </c>
      <c r="I83">
        <f ca="1">RAND()</f>
        <v>0.57227161070818311</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Equip2302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DI</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11</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0.66844919786096335</v>
      </c>
      <c r="BT83">
        <f t="shared" ca="1" si="20"/>
        <v>0.46816479400749111</v>
      </c>
      <c r="BU83">
        <f t="shared" ca="1" si="21"/>
        <v>0.50607287449392679</v>
      </c>
      <c r="BV83" t="str">
        <f ca="1">OFFSET([1]EquipTable!$A$1,ROW()-1,0)</f>
        <v>후보</v>
      </c>
    </row>
    <row r="84" spans="1:74">
      <c r="A84">
        <v>9</v>
      </c>
      <c r="B84">
        <v>2</v>
      </c>
      <c r="C84">
        <f>IF(B84&lt;=9,0,
IF(B84=10,1,2))</f>
        <v>0</v>
      </c>
      <c r="D84">
        <f ca="1">RAND()</f>
        <v>0.11047388446219775</v>
      </c>
      <c r="E84">
        <f ca="1">RAND()</f>
        <v>0.53499031980762757</v>
      </c>
      <c r="F84">
        <f ca="1">RAND()</f>
        <v>0.8434574614536704</v>
      </c>
      <c r="G84">
        <f ca="1">RAND()</f>
        <v>0.57903765341871727</v>
      </c>
      <c r="H84">
        <f ca="1">RAND()</f>
        <v>0.10578750759245015</v>
      </c>
      <c r="I84">
        <f ca="1">RAND()</f>
        <v>0.33467393729467709</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53499</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9</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2700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400</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0.66844919786096335</v>
      </c>
      <c r="BT84">
        <f t="shared" ca="1" si="20"/>
        <v>0.46816479400749111</v>
      </c>
      <c r="BU84">
        <f t="shared" ca="1" si="21"/>
        <v>0.50607287449392679</v>
      </c>
      <c r="BV84" t="str">
        <f ca="1">OFFSET([1]EquipTable!$A$1,ROW()-1,0)</f>
        <v>후보</v>
      </c>
    </row>
    <row r="85" spans="1:74">
      <c r="A85">
        <v>9</v>
      </c>
      <c r="B85">
        <v>3</v>
      </c>
      <c r="C85">
        <f>IF(B85&lt;=9,0,
IF(B85=10,1,2))</f>
        <v>0</v>
      </c>
      <c r="D85">
        <f ca="1">RAND()</f>
        <v>0.91116751926660322</v>
      </c>
      <c r="E85">
        <f ca="1">RAND()</f>
        <v>0.2511389122357468</v>
      </c>
      <c r="F85">
        <f ca="1">RAND()</f>
        <v>0.23885499920605613</v>
      </c>
      <c r="G85">
        <f ca="1">RAND()</f>
        <v>0.92633404819261267</v>
      </c>
      <c r="H85">
        <f ca="1">RAND()</f>
        <v>0.45157626834579911</v>
      </c>
      <c r="I85">
        <f ca="1">RAND()</f>
        <v>0.60896640810181757</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25113</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6</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1800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486</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뿔과 뼈</v>
      </c>
      <c r="AL85">
        <v>1</v>
      </c>
      <c r="AM85" t="str">
        <f ca="1">IF(ROW()=2,AN85,OFFSET(AM85,-1,0)&amp;IF(LEN(AN85)=0,"",","&amp;AN85))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{"dy":9,"sl":3,"tp":"fe","vl":"Equip2301","cn":1,"pt":"GO","pr":7300}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0.66844919786096335</v>
      </c>
      <c r="BT85">
        <f t="shared" ca="1" si="20"/>
        <v>0.46816479400749111</v>
      </c>
      <c r="BU85">
        <f t="shared" ca="1" si="21"/>
        <v>0.50607287449392679</v>
      </c>
      <c r="BV85" t="str">
        <f ca="1">OFFSET([1]EquipTable!$A$1,ROW()-1,0)</f>
        <v>후보</v>
      </c>
    </row>
    <row r="86" spans="1:74">
      <c r="A86">
        <v>9</v>
      </c>
      <c r="B86">
        <v>4</v>
      </c>
      <c r="C86">
        <f>IF(B86&lt;=9,0,
IF(B86=10,1,2))</f>
        <v>0</v>
      </c>
      <c r="D86">
        <f ca="1">RAND()</f>
        <v>0.53525387977534988</v>
      </c>
      <c r="E86">
        <f ca="1">RAND()</f>
        <v>0.30386477208409746</v>
      </c>
      <c r="F86">
        <f ca="1">RAND()</f>
        <v>0.23918323883693993</v>
      </c>
      <c r="G86">
        <f ca="1">RAND()</f>
        <v>0.42472147670888005</v>
      </c>
      <c r="H86">
        <f ca="1">RAND()</f>
        <v>0.78689264998185171</v>
      </c>
      <c r="I86">
        <f ca="1">RAND()</f>
        <v>0.42878408346000618</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30386</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6</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1800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442</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0.66844919786096335</v>
      </c>
      <c r="BT86">
        <f t="shared" ca="1" si="20"/>
        <v>0.46816479400749111</v>
      </c>
      <c r="BU86">
        <f t="shared" ca="1" si="21"/>
        <v>0.50607287449392679</v>
      </c>
      <c r="BV86" t="str">
        <f ca="1">OFFSET([1]EquipTable!$A$1,ROW()-1,0)</f>
        <v>후보</v>
      </c>
    </row>
    <row r="87" spans="1:74">
      <c r="A87">
        <v>9</v>
      </c>
      <c r="B87">
        <v>5</v>
      </c>
      <c r="C87">
        <f>IF(B87&lt;=9,0,
IF(B87=10,1,2))</f>
        <v>0</v>
      </c>
      <c r="D87">
        <f ca="1">RAND()</f>
        <v>8.1908883837974011E-2</v>
      </c>
      <c r="E87">
        <f ca="1">RAND()</f>
        <v>7.9908912453735326E-2</v>
      </c>
      <c r="F87">
        <f ca="1">RAND()</f>
        <v>0.25478309638172281</v>
      </c>
      <c r="G87">
        <f ca="1">RAND()</f>
        <v>0.20991557487938461</v>
      </c>
      <c r="H87">
        <f ca="1">RAND()</f>
        <v>0.76347189731837428</v>
      </c>
      <c r="I87">
        <f ca="1">RAND()</f>
        <v>0.50332949929273851</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Equip0202</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DI</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5</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0.66844919786096335</v>
      </c>
      <c r="BT87">
        <f t="shared" ca="1" si="20"/>
        <v>0.46816479400749111</v>
      </c>
      <c r="BU87">
        <f t="shared" ca="1" si="21"/>
        <v>0.50607287449392679</v>
      </c>
      <c r="BV87" t="str">
        <f ca="1">OFFSET([1]EquipTable!$A$1,ROW()-1,0)</f>
        <v>후보</v>
      </c>
    </row>
    <row r="88" spans="1:74">
      <c r="A88">
        <v>9</v>
      </c>
      <c r="B88">
        <v>6</v>
      </c>
      <c r="C88">
        <f>IF(B88&lt;=9,0,
IF(B88=10,1,2))</f>
        <v>0</v>
      </c>
      <c r="D88">
        <f ca="1">RAND()</f>
        <v>0.76072570748949908</v>
      </c>
      <c r="E88">
        <f ca="1">RAND()</f>
        <v>0.90908745726437867</v>
      </c>
      <c r="F88">
        <f ca="1">RAND()</f>
        <v>0.46043815677308997</v>
      </c>
      <c r="G88">
        <f ca="1">RAND()</f>
        <v>0.83115262447985294</v>
      </c>
      <c r="H88">
        <f ca="1">RAND()</f>
        <v>0.75318296463426626</v>
      </c>
      <c r="I88">
        <f ca="1">RAND()</f>
        <v>0.11113771378332227</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Equip7302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22100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441</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스톰 브링어</v>
      </c>
      <c r="AL88">
        <v>1</v>
      </c>
      <c r="AM88" t="str">
        <f ca="1">IF(ROW()=2,AN88,OFFSET(AM88,-1,0)&amp;IF(LEN(AN88)=0,"",","&amp;AN88))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{"dy":9,"sl":6,"tp":"fe","vl":"Equip8202","cn":1,"pt":"GO","pr":29300}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1.3368983957219251E-2</v>
      </c>
      <c r="BQ88">
        <f t="shared" ca="1" si="17"/>
        <v>2.8089887640449444E-2</v>
      </c>
      <c r="BR88">
        <f t="shared" ca="1" si="18"/>
        <v>1.0121457489878543E-2</v>
      </c>
      <c r="BS88">
        <f t="shared" ca="1" si="19"/>
        <v>0.66844919786096335</v>
      </c>
      <c r="BT88">
        <f t="shared" ca="1" si="20"/>
        <v>0.46816479400749111</v>
      </c>
      <c r="BU88">
        <f t="shared" ca="1" si="21"/>
        <v>0.50607287449392679</v>
      </c>
      <c r="BV88" t="str">
        <f ca="1">OFFSET([1]EquipTable!$A$1,ROW()-1,0)</f>
        <v>Equip6001</v>
      </c>
    </row>
    <row r="89" spans="1:74">
      <c r="A89">
        <v>9</v>
      </c>
      <c r="B89">
        <v>7</v>
      </c>
      <c r="C89">
        <f>IF(B89&lt;=9,0,
IF(B89=10,1,2))</f>
        <v>0</v>
      </c>
      <c r="D89">
        <f ca="1">RAND()</f>
        <v>0.46951247800832119</v>
      </c>
      <c r="E89">
        <f ca="1">RAND()</f>
        <v>0.79722916869615101</v>
      </c>
      <c r="F89">
        <f ca="1">RAND()</f>
        <v>8.2380599518757536E-2</v>
      </c>
      <c r="G89">
        <f ca="1">RAND()</f>
        <v>0.3834016306518242</v>
      </c>
      <c r="H89">
        <f ca="1">RAND()</f>
        <v>0.83949025352880702</v>
      </c>
      <c r="I89">
        <f ca="1">RAND()</f>
        <v>0.54297747456423973</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Equip8102</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8000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1.3368983957219251E-2</v>
      </c>
      <c r="BQ89">
        <f t="shared" ca="1" si="17"/>
        <v>2.8089887640449444E-2</v>
      </c>
      <c r="BR89">
        <f t="shared" ca="1" si="18"/>
        <v>1.0121457489878543E-2</v>
      </c>
      <c r="BS89">
        <f t="shared" ca="1" si="19"/>
        <v>0.68181818181818266</v>
      </c>
      <c r="BT89">
        <f t="shared" ca="1" si="20"/>
        <v>0.49625468164794057</v>
      </c>
      <c r="BU89">
        <f t="shared" ca="1" si="21"/>
        <v>0.51619433198380538</v>
      </c>
      <c r="BV89" t="str">
        <f ca="1">OFFSET([1]EquipTable!$A$1,ROW()-1,0)</f>
        <v>Equip6002</v>
      </c>
    </row>
    <row r="90" spans="1:74">
      <c r="A90">
        <v>9</v>
      </c>
      <c r="B90">
        <v>8</v>
      </c>
      <c r="C90">
        <f>IF(B90&lt;=9,0,
IF(B90=10,1,2))</f>
        <v>0</v>
      </c>
      <c r="D90">
        <f ca="1">RAND()</f>
        <v>8.8013549035976579E-2</v>
      </c>
      <c r="E90">
        <f ca="1">RAND()</f>
        <v>0.92611983939660281</v>
      </c>
      <c r="F90">
        <f ca="1">RAND()</f>
        <v>0.92029842766548431</v>
      </c>
      <c r="G90">
        <f ca="1">RAND()</f>
        <v>0.29558629279496973</v>
      </c>
      <c r="H90">
        <f ca="1">RAND()</f>
        <v>0.30071058392914085</v>
      </c>
      <c r="I90">
        <f ca="1">RAND()</f>
        <v>0.29823986779924849</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
      </c>
      <c r="AL90">
        <v>1</v>
      </c>
      <c r="AM90" t="str">
        <f ca="1">IF(ROW()=2,AN90,OFFSET(AM90,-1,0)&amp;IF(LEN(AN90)=0,"",","&amp;AN90))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v>
      </c>
      <c r="AN90" t="str">
        <f ca="1">IF(AL90&lt;&gt;1,"",
"{"""&amp;A$1&amp;""":"&amp;A90
&amp;","""&amp;B$1&amp;""":"&amp;B90
&amp;IF(LEN(AA90)=0,"",","""&amp;AA$1&amp;""":"""&amp;AA90&amp;"""")
&amp;IF(LEN(AC90)=0,"",","""&amp;AC$1&amp;""":"""&amp;AC90&amp;"""")
&amp;IF(LEN(AD90)=0,"",","""&amp;AD$1&amp;""":"&amp;AD90)
&amp;IF(LEN(AE90)=0,"",","""&amp;AE$1&amp;""":"""&amp;AE90&amp;"""")
&amp;IF(LEN(AF90)=0,"",","""&amp;AF$1&amp;""":"&amp;AF90)
&amp;IF(LEN(AG90)=0,"",","""&amp;AG$1&amp;""":"&amp;AG90)&amp;"}")</f>
        <v>{"dy":9,"sl":8}</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1.3368983957219251E-2</v>
      </c>
      <c r="BQ90">
        <f t="shared" ca="1" si="17"/>
        <v>2.8089887640449444E-2</v>
      </c>
      <c r="BR90">
        <f t="shared" ca="1" si="18"/>
        <v>1.0121457489878543E-2</v>
      </c>
      <c r="BS90">
        <f t="shared" ca="1" si="19"/>
        <v>0.69518716577540196</v>
      </c>
      <c r="BT90">
        <f t="shared" ca="1" si="20"/>
        <v>0.52434456928839002</v>
      </c>
      <c r="BU90">
        <f t="shared" ca="1" si="21"/>
        <v>0.52631578947368396</v>
      </c>
      <c r="BV90" t="str">
        <f ca="1">OFFSET([1]EquipTable!$A$1,ROW()-1,0)</f>
        <v>Equip6101</v>
      </c>
    </row>
    <row r="91" spans="1:74">
      <c r="A91">
        <v>9</v>
      </c>
      <c r="B91">
        <v>9</v>
      </c>
      <c r="C91">
        <f>IF(B91&lt;=9,0,
IF(B91=10,1,2))</f>
        <v>0</v>
      </c>
      <c r="D91">
        <f ca="1">RAND()</f>
        <v>0.99413842999611046</v>
      </c>
      <c r="E91">
        <f ca="1">RAND()</f>
        <v>0.15056068829462721</v>
      </c>
      <c r="F91">
        <f ca="1">RAND()</f>
        <v>0.6169386054741417</v>
      </c>
      <c r="G91">
        <f ca="1">RAND()</f>
        <v>1.8004474541675086E-2</v>
      </c>
      <c r="H91">
        <f ca="1">RAND()</f>
        <v>0.16145682044190579</v>
      </c>
      <c r="I91">
        <f ca="1">RAND()</f>
        <v>0.26461996249681097</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
      </c>
      <c r="AL91">
        <v>1</v>
      </c>
      <c r="AM91" t="str">
        <f ca="1">IF(ROW()=2,AN91,OFFSET(AM91,-1,0)&amp;IF(LEN(AN91)=0,"",","&amp;AN91))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v>
      </c>
      <c r="AN91" t="str">
        <f ca="1">IF(AL91&lt;&gt;1,"",
"{"""&amp;A$1&amp;""":"&amp;A91
&amp;","""&amp;B$1&amp;""":"&amp;B91
&amp;IF(LEN(AA91)=0,"",","""&amp;AA$1&amp;""":"""&amp;AA91&amp;"""")
&amp;IF(LEN(AC91)=0,"",","""&amp;AC$1&amp;""":"""&amp;AC91&amp;"""")
&amp;IF(LEN(AD91)=0,"",","""&amp;AD$1&amp;""":"&amp;AD91)
&amp;IF(LEN(AE91)=0,"",","""&amp;AE$1&amp;""":"""&amp;AE91&amp;"""")
&amp;IF(LEN(AF91)=0,"",","""&amp;AF$1&amp;""":"&amp;AF91)
&amp;IF(LEN(AG91)=0,"",","""&amp;AG$1&amp;""":"&amp;AG91)&amp;"}")</f>
        <v>{"dy":9,"sl":9}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1.3368983957219251E-2</v>
      </c>
      <c r="BQ91">
        <f t="shared" ca="1" si="17"/>
        <v>2.8089887640449444E-2</v>
      </c>
      <c r="BR91">
        <f t="shared" ca="1" si="18"/>
        <v>1.0121457489878543E-2</v>
      </c>
      <c r="BS91">
        <f t="shared" ca="1" si="19"/>
        <v>0.70855614973262127</v>
      </c>
      <c r="BT91">
        <f t="shared" ca="1" si="20"/>
        <v>0.55243445692883941</v>
      </c>
      <c r="BU91">
        <f t="shared" ca="1" si="21"/>
        <v>0.53643724696356254</v>
      </c>
      <c r="BV91" t="str">
        <f ca="1">OFFSET([1]EquipTable!$A$1,ROW()-1,0)</f>
        <v>Equip6102</v>
      </c>
    </row>
    <row r="92" spans="1:74">
      <c r="A92">
        <v>10</v>
      </c>
      <c r="B92">
        <v>0</v>
      </c>
      <c r="C92">
        <f>IF(B92&lt;=9,0,
IF(B92=10,1,2))</f>
        <v>0</v>
      </c>
      <c r="D92">
        <f ca="1">RAND()</f>
        <v>0.32846958667369308</v>
      </c>
      <c r="E92">
        <f ca="1">RAND()</f>
        <v>0.74574382546044982</v>
      </c>
      <c r="F92">
        <f ca="1">RAND()</f>
        <v>0.42423131641877976</v>
      </c>
      <c r="G92">
        <f ca="1">RAND()</f>
        <v>0.68868437813405192</v>
      </c>
      <c r="H92">
        <f ca="1">RAND()</f>
        <v>0.27031292664912332</v>
      </c>
      <c r="I92">
        <f ca="1">RAND()</f>
        <v>0.65671704234161299</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Equip6202</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GO</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9600</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1.3368983957219251E-2</v>
      </c>
      <c r="BQ92">
        <f t="shared" ca="1" si="17"/>
        <v>2.8089887640449444E-2</v>
      </c>
      <c r="BR92">
        <f t="shared" ca="1" si="18"/>
        <v>1.0121457489878543E-2</v>
      </c>
      <c r="BS92">
        <f t="shared" ca="1" si="19"/>
        <v>0.72192513368984057</v>
      </c>
      <c r="BT92">
        <f t="shared" ca="1" si="20"/>
        <v>0.58052434456928881</v>
      </c>
      <c r="BU92">
        <f t="shared" ca="1" si="21"/>
        <v>0.54655870445344112</v>
      </c>
      <c r="BV92" t="str">
        <f ca="1">OFFSET([1]EquipTable!$A$1,ROW()-1,0)</f>
        <v>Equip6201</v>
      </c>
    </row>
    <row r="93" spans="1:74">
      <c r="A93">
        <v>10</v>
      </c>
      <c r="B93">
        <v>1</v>
      </c>
      <c r="C93">
        <f>IF(B93&lt;=9,0,
IF(B93=10,1,2))</f>
        <v>0</v>
      </c>
      <c r="D93">
        <f ca="1">RAND()</f>
        <v>0.99971559517129427</v>
      </c>
      <c r="E93">
        <f ca="1">RAND()</f>
        <v>0.49555081669431122</v>
      </c>
      <c r="F93">
        <f ca="1">RAND()</f>
        <v>0.5299160998390231</v>
      </c>
      <c r="G93">
        <f ca="1">RAND()</f>
        <v>0.19337274100011692</v>
      </c>
      <c r="H93">
        <f ca="1">RAND()</f>
        <v>0.83237842114387472</v>
      </c>
      <c r="I93">
        <f ca="1">RAND()</f>
        <v>0.31909160378534285</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Equip4102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1100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430</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1.3368983957219251E-2</v>
      </c>
      <c r="BQ93">
        <f t="shared" ca="1" si="17"/>
        <v>2.8089887640449444E-2</v>
      </c>
      <c r="BR93">
        <f t="shared" ca="1" si="18"/>
        <v>1.0121457489878543E-2</v>
      </c>
      <c r="BS93">
        <f t="shared" ca="1" si="19"/>
        <v>0.73529411764705987</v>
      </c>
      <c r="BT93">
        <f t="shared" ca="1" si="20"/>
        <v>0.6086142322097382</v>
      </c>
      <c r="BU93">
        <f t="shared" ca="1" si="21"/>
        <v>0.55668016194331971</v>
      </c>
      <c r="BV93" t="str">
        <f ca="1">OFFSET([1]EquipTable!$A$1,ROW()-1,0)</f>
        <v>Equip6202</v>
      </c>
    </row>
    <row r="94" spans="1:74">
      <c r="A94">
        <v>10</v>
      </c>
      <c r="B94">
        <v>2</v>
      </c>
      <c r="C94">
        <f>IF(B94&lt;=9,0,
IF(B94=10,1,2))</f>
        <v>0</v>
      </c>
      <c r="D94">
        <f ca="1">RAND()</f>
        <v>0.85973889096218392</v>
      </c>
      <c r="E94">
        <f ca="1">RAND()</f>
        <v>0.37069849951519351</v>
      </c>
      <c r="F94">
        <f ca="1">RAND()</f>
        <v>0.12786435159704934</v>
      </c>
      <c r="G94">
        <f ca="1">RAND()</f>
        <v>0.38381175989046457</v>
      </c>
      <c r="H94">
        <f ca="1">RAND()</f>
        <v>0.34355118573489207</v>
      </c>
      <c r="I94">
        <f ca="1">RAND()</f>
        <v>0.28016458654586474</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37069</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7</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2100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1.3368983957219251E-2</v>
      </c>
      <c r="BQ94">
        <f t="shared" ca="1" si="17"/>
        <v>2.8089887640449444E-2</v>
      </c>
      <c r="BR94">
        <f t="shared" ca="1" si="18"/>
        <v>1.0121457489878543E-2</v>
      </c>
      <c r="BS94">
        <f t="shared" ca="1" si="19"/>
        <v>0.74866310160427918</v>
      </c>
      <c r="BT94">
        <f t="shared" ca="1" si="20"/>
        <v>0.6367041198501876</v>
      </c>
      <c r="BU94">
        <f t="shared" ca="1" si="21"/>
        <v>0.56680161943319829</v>
      </c>
      <c r="BV94" t="str">
        <f ca="1">OFFSET([1]EquipTable!$A$1,ROW()-1,0)</f>
        <v>Equip6301</v>
      </c>
    </row>
    <row r="95" spans="1:74">
      <c r="A95">
        <v>10</v>
      </c>
      <c r="B95">
        <v>3</v>
      </c>
      <c r="C95">
        <f>IF(B95&lt;=9,0,
IF(B95=10,1,2))</f>
        <v>0</v>
      </c>
      <c r="D95">
        <f ca="1">RAND()</f>
        <v>0.9665396595233694</v>
      </c>
      <c r="E95">
        <f ca="1">RAND()</f>
        <v>0.16516577500556373</v>
      </c>
      <c r="F95">
        <f ca="1">RAND()</f>
        <v>0.90673804967884142</v>
      </c>
      <c r="G95">
        <f ca="1">RAND()</f>
        <v>0.70078445673127399</v>
      </c>
      <c r="H95">
        <f ca="1">RAND()</f>
        <v>0.60645222904505192</v>
      </c>
      <c r="I95">
        <f ca="1">RAND()</f>
        <v>0.12151190675279022</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16516</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4</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1200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256</v>
      </c>
      <c r="AD95">
        <v>1</v>
      </c>
      <c r="AE95" t="s">
        <v>125</v>
      </c>
      <c r="AG95">
        <v>1400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칼날 손잡이</v>
      </c>
      <c r="AL95">
        <v>1</v>
      </c>
      <c r="AM95" t="str">
        <f ca="1">IF(ROW()=2,AN95,OFFSET(AM95,-1,0)&amp;IF(LEN(AN95)=0,"",","&amp;AN95))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{"dy":10,"sl":3,"tp":"fe","vl":"Equip1101","cn":1,"pt":"GO","pr":1400}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1.3368983957219251E-2</v>
      </c>
      <c r="BQ95">
        <f t="shared" ca="1" si="17"/>
        <v>2.8089887640449444E-2</v>
      </c>
      <c r="BR95">
        <f t="shared" ca="1" si="18"/>
        <v>1.0121457489878543E-2</v>
      </c>
      <c r="BS95">
        <f t="shared" ca="1" si="19"/>
        <v>0.76203208556149848</v>
      </c>
      <c r="BT95">
        <f t="shared" ca="1" si="20"/>
        <v>0.664794007490637</v>
      </c>
      <c r="BU95">
        <f t="shared" ca="1" si="21"/>
        <v>0.57692307692307687</v>
      </c>
      <c r="BV95" t="str">
        <f ca="1">OFFSET([1]EquipTable!$A$1,ROW()-1,0)</f>
        <v>Equip6302</v>
      </c>
    </row>
    <row r="96" spans="1:74">
      <c r="A96">
        <v>10</v>
      </c>
      <c r="B96">
        <v>4</v>
      </c>
      <c r="C96">
        <f>IF(B96&lt;=9,0,
IF(B96=10,1,2))</f>
        <v>0</v>
      </c>
      <c r="D96">
        <f ca="1">RAND()</f>
        <v>0.16410831857482699</v>
      </c>
      <c r="E96">
        <f ca="1">RAND()</f>
        <v>0.49358592782056465</v>
      </c>
      <c r="F96">
        <f ca="1">RAND()</f>
        <v>0.79990787893860449</v>
      </c>
      <c r="G96">
        <f ca="1">RAND()</f>
        <v>0.55277452080719391</v>
      </c>
      <c r="H96">
        <f ca="1">RAND()</f>
        <v>0.52457477795816665</v>
      </c>
      <c r="I96">
        <f ca="1">RAND()</f>
        <v>0.31748866839666112</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49358</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8</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2400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1.3368983957219253E-3</v>
      </c>
      <c r="BQ96">
        <f t="shared" ca="1" si="17"/>
        <v>9.363295880149815E-4</v>
      </c>
      <c r="BR96">
        <f t="shared" ca="1" si="18"/>
        <v>1.0121457489878543E-3</v>
      </c>
      <c r="BS96">
        <f t="shared" ca="1" si="19"/>
        <v>0.77540106951871779</v>
      </c>
      <c r="BT96">
        <f t="shared" ca="1" si="20"/>
        <v>0.69288389513108639</v>
      </c>
      <c r="BU96">
        <f t="shared" ca="1" si="21"/>
        <v>0.58704453441295545</v>
      </c>
      <c r="BV96" t="str">
        <f ca="1">OFFSET([1]EquipTable!$A$1,ROW()-1,0)</f>
        <v>Equip6401</v>
      </c>
    </row>
    <row r="97" spans="1:74">
      <c r="A97">
        <v>10</v>
      </c>
      <c r="B97">
        <v>5</v>
      </c>
      <c r="C97">
        <f>IF(B97&lt;=9,0,
IF(B97=10,1,2))</f>
        <v>0</v>
      </c>
      <c r="D97">
        <f ca="1">RAND()</f>
        <v>0.30478290134067032</v>
      </c>
      <c r="E97">
        <f ca="1">RAND()</f>
        <v>0.73160367962989437</v>
      </c>
      <c r="F97">
        <f ca="1">RAND()</f>
        <v>0.89541514813941181</v>
      </c>
      <c r="G97">
        <f ca="1">RAND()</f>
        <v>0.82773205231473057</v>
      </c>
      <c r="H97">
        <f ca="1">RAND()</f>
        <v>0.93067314795442235</v>
      </c>
      <c r="I97">
        <f ca="1">RAND()</f>
        <v>0.22380933477894116</v>
      </c>
      <c r="M97" t="str">
        <f ca="1">IF(LEN(J97)&lt;&gt;0,J97,VLOOKUP(D97+$B97,$BJ:$BK,MATCH($BK$1,$BJ$1:$BK$1,0),1))</f>
        <v>지정 장비</v>
      </c>
      <c r="N97" t="str">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Equip6201</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9100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394</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1.3368983957219253E-3</v>
      </c>
      <c r="BQ97">
        <f t="shared" ca="1" si="17"/>
        <v>9.363295880149815E-4</v>
      </c>
      <c r="BR97">
        <f t="shared" ca="1" si="18"/>
        <v>1.0121457489878543E-3</v>
      </c>
      <c r="BS97">
        <f t="shared" ca="1" si="19"/>
        <v>0.77673796791443972</v>
      </c>
      <c r="BT97">
        <f t="shared" ca="1" si="20"/>
        <v>0.69382022471910132</v>
      </c>
      <c r="BU97">
        <f t="shared" ca="1" si="21"/>
        <v>0.58805668016194335</v>
      </c>
      <c r="BV97" t="str">
        <f ca="1">OFFSET([1]EquipTable!$A$1,ROW()-1,0)</f>
        <v>Equip6402</v>
      </c>
    </row>
    <row r="98" spans="1:74">
      <c r="A98">
        <v>10</v>
      </c>
      <c r="B98">
        <v>6</v>
      </c>
      <c r="C98">
        <f>IF(B98&lt;=9,0,
IF(B98=10,1,2))</f>
        <v>0</v>
      </c>
      <c r="D98">
        <f ca="1">RAND()</f>
        <v>0.98812867607545296</v>
      </c>
      <c r="E98">
        <f ca="1">RAND()</f>
        <v>0.1567764420823613</v>
      </c>
      <c r="F98">
        <f ca="1">RAND()</f>
        <v>0.40719802726420251</v>
      </c>
      <c r="G98">
        <f ca="1">RAND()</f>
        <v>0.38452634042786582</v>
      </c>
      <c r="H98">
        <f ca="1">RAND()</f>
        <v>8.0080669095044299E-2</v>
      </c>
      <c r="I98">
        <f ca="1">RAND()</f>
        <v>0.32358739855932817</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Equip1404</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DI</v>
      </c>
      <c r="Q98">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30</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18</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전설</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0.1</v>
      </c>
      <c r="BN98">
        <f ca="1">IF(VLOOKUP($BV98,[1]EquipTable!$1:$1048576,MATCH("업데이트순번",[1]EquipTable!$1:$1,0),0)&lt;=$BP$1,1,0)
*IF(MID(BV98,7,1)="4",0.1,1)
*IF(AND(MID(BV98,7,1)&lt;&gt;"4",OR(MID(BV98,6,1)="6",MID(BV98,6,1)="7")),3,1)</f>
        <v>0.1</v>
      </c>
      <c r="BO98">
        <f ca="1">IF(VLOOKUP($BV98,[1]EquipTable!$1:$1048576,MATCH("업데이트순번",[1]EquipTable!$1:$1,0),0)&lt;=$BP$1,1,0)
*IF(MID(BV98,7,1)="4",0.1,1)
*IF(AND(MID(BV98,7,1)&lt;&gt;"4",MID(BV98,6,1)="8"),4,1)</f>
        <v>0.1</v>
      </c>
      <c r="BP98">
        <f t="shared" ca="1" si="16"/>
        <v>1.3368983957219253E-3</v>
      </c>
      <c r="BQ98">
        <f t="shared" ca="1" si="17"/>
        <v>9.363295880149815E-4</v>
      </c>
      <c r="BR98">
        <f t="shared" ca="1" si="18"/>
        <v>1.0121457489878543E-3</v>
      </c>
      <c r="BS98">
        <f t="shared" ca="1" si="19"/>
        <v>0.77807486631016165</v>
      </c>
      <c r="BT98">
        <f t="shared" ca="1" si="20"/>
        <v>0.69475655430711625</v>
      </c>
      <c r="BU98">
        <f t="shared" ca="1" si="21"/>
        <v>0.58906882591093124</v>
      </c>
      <c r="BV98" t="str">
        <f ca="1">OFFSET([1]EquipTable!$A$1,ROW()-1,0)</f>
        <v>Equip6403</v>
      </c>
    </row>
    <row r="99" spans="1:74">
      <c r="A99">
        <v>10</v>
      </c>
      <c r="B99">
        <v>7</v>
      </c>
      <c r="C99">
        <f>IF(B99&lt;=9,0,
IF(B99=10,1,2))</f>
        <v>0</v>
      </c>
      <c r="D99">
        <f ca="1">RAND()</f>
        <v>0.78037860102630185</v>
      </c>
      <c r="E99">
        <f ca="1">RAND()</f>
        <v>0.12135053748490521</v>
      </c>
      <c r="F99">
        <f ca="1">RAND()</f>
        <v>4.7231481416730392E-2</v>
      </c>
      <c r="G99">
        <f ca="1">RAND()</f>
        <v>0.10329846976548829</v>
      </c>
      <c r="H99">
        <f ca="1">RAND()</f>
        <v>9.7720823263867884E-2</v>
      </c>
      <c r="I99">
        <f ca="1">RAND()</f>
        <v>0.54615597082052714</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Equip1102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1300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443</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0.77941176470588358</v>
      </c>
      <c r="BT99">
        <f t="shared" ca="1" si="20"/>
        <v>0.69569288389513118</v>
      </c>
      <c r="BU99">
        <f t="shared" ca="1" si="21"/>
        <v>0.59008097165991913</v>
      </c>
      <c r="BV99" t="str">
        <f ca="1">OFFSET([1]EquipTable!$A$1,ROW()-1,0)</f>
        <v>Equip6404</v>
      </c>
    </row>
    <row r="100" spans="1:74">
      <c r="A100">
        <v>10</v>
      </c>
      <c r="B100">
        <v>8</v>
      </c>
      <c r="C100">
        <f>IF(B100&lt;=9,0,
IF(B100=10,1,2))</f>
        <v>0</v>
      </c>
      <c r="D100">
        <f ca="1">RAND()</f>
        <v>0.46551671956135643</v>
      </c>
      <c r="E100">
        <f ca="1">RAND()</f>
        <v>0.30999648114764411</v>
      </c>
      <c r="F100">
        <f ca="1">RAND()</f>
        <v>0.38981711256103291</v>
      </c>
      <c r="G100">
        <f ca="1">RAND()</f>
        <v>0.54892242418317572</v>
      </c>
      <c r="H100">
        <f ca="1">RAND()</f>
        <v>0.39641219961773222</v>
      </c>
      <c r="I100">
        <f ca="1">RAND()</f>
        <v>0.91668455627933065</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0.77941176470588358</v>
      </c>
      <c r="BT100">
        <f t="shared" ca="1" si="20"/>
        <v>0.69569288389513118</v>
      </c>
      <c r="BU100">
        <f t="shared" ca="1" si="21"/>
        <v>0.59008097165991913</v>
      </c>
      <c r="BV100" t="str">
        <f ca="1">OFFSET([1]EquipTable!$A$1,ROW()-1,0)</f>
        <v>Equip6405</v>
      </c>
    </row>
    <row r="101" spans="1:74">
      <c r="A101">
        <v>10</v>
      </c>
      <c r="B101">
        <v>9</v>
      </c>
      <c r="C101">
        <f>IF(B101&lt;=9,0,
IF(B101=10,1,2))</f>
        <v>0</v>
      </c>
      <c r="D101">
        <f ca="1">RAND()</f>
        <v>0.8600340924750588</v>
      </c>
      <c r="E101">
        <f ca="1">RAND()</f>
        <v>0.39684505710505147</v>
      </c>
      <c r="F101">
        <f ca="1">RAND()</f>
        <v>0.89146560129194663</v>
      </c>
      <c r="G101">
        <f ca="1">RAND()</f>
        <v>0.5872396886053447</v>
      </c>
      <c r="H101">
        <f ca="1">RAND()</f>
        <v>0.55641299620232798</v>
      </c>
      <c r="I101">
        <f ca="1">RAND()</f>
        <v>0.54006423392413083</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1.3368983957219251E-2</v>
      </c>
      <c r="BQ101">
        <f t="shared" ca="1" si="17"/>
        <v>2.8089887640449444E-2</v>
      </c>
      <c r="BR101">
        <f t="shared" ca="1" si="18"/>
        <v>1.0121457489878543E-2</v>
      </c>
      <c r="BS101">
        <f t="shared" ca="1" si="19"/>
        <v>0.77941176470588358</v>
      </c>
      <c r="BT101">
        <f t="shared" ca="1" si="20"/>
        <v>0.69569288389513118</v>
      </c>
      <c r="BU101">
        <f t="shared" ca="1" si="21"/>
        <v>0.59008097165991913</v>
      </c>
      <c r="BV101" t="str">
        <f ca="1">OFFSET([1]EquipTable!$A$1,ROW()-1,0)</f>
        <v>Equip7001</v>
      </c>
    </row>
    <row r="102" spans="1:74">
      <c r="A102">
        <v>11</v>
      </c>
      <c r="B102">
        <v>0</v>
      </c>
      <c r="C102">
        <f>IF(B102&lt;=9,0,
IF(B102=10,1,2))</f>
        <v>0</v>
      </c>
      <c r="D102">
        <f ca="1">RAND()</f>
        <v>0.49984779310034255</v>
      </c>
      <c r="E102">
        <f ca="1">RAND()</f>
        <v>0.64043550376970115</v>
      </c>
      <c r="F102">
        <f ca="1">RAND()</f>
        <v>9.1271079746198414E-2</v>
      </c>
      <c r="G102">
        <f ca="1">RAND()</f>
        <v>0.16160206146120726</v>
      </c>
      <c r="H102">
        <f ca="1">RAND()</f>
        <v>0.67888267544374525</v>
      </c>
      <c r="I102">
        <f ca="1">RAND()</f>
        <v>4.9799558529186161E-2</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Equip5301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10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409</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1.3368983957219251E-2</v>
      </c>
      <c r="BQ102">
        <f t="shared" ca="1" si="17"/>
        <v>2.8089887640449444E-2</v>
      </c>
      <c r="BR102">
        <f t="shared" ca="1" si="18"/>
        <v>1.0121457489878543E-2</v>
      </c>
      <c r="BS102">
        <f t="shared" ca="1" si="19"/>
        <v>0.79278074866310289</v>
      </c>
      <c r="BT102">
        <f t="shared" ca="1" si="20"/>
        <v>0.72378277153558057</v>
      </c>
      <c r="BU102">
        <f t="shared" ca="1" si="21"/>
        <v>0.60020242914979771</v>
      </c>
      <c r="BV102" t="str">
        <f ca="1">OFFSET([1]EquipTable!$A$1,ROW()-1,0)</f>
        <v>Equip7002</v>
      </c>
    </row>
    <row r="103" spans="1:74">
      <c r="A103">
        <v>11</v>
      </c>
      <c r="B103">
        <v>1</v>
      </c>
      <c r="C103">
        <f>IF(B103&lt;=9,0,
IF(B103=10,1,2))</f>
        <v>0</v>
      </c>
      <c r="D103">
        <f ca="1">RAND()</f>
        <v>0.2487620751296663</v>
      </c>
      <c r="E103">
        <f ca="1">RAND()</f>
        <v>3.2480608163226066E-2</v>
      </c>
      <c r="F103">
        <f ca="1">RAND()</f>
        <v>0.80369619023482719</v>
      </c>
      <c r="G103">
        <f ca="1">RAND()</f>
        <v>0.53768796101128469</v>
      </c>
      <c r="H103">
        <f ca="1">RAND()</f>
        <v>0.49091717984539451</v>
      </c>
      <c r="I103">
        <f ca="1">RAND()</f>
        <v>0.62383543803802011</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Equip0101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1300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1.3368983957219251E-2</v>
      </c>
      <c r="BQ103">
        <f t="shared" ca="1" si="17"/>
        <v>2.8089887640449444E-2</v>
      </c>
      <c r="BR103">
        <f t="shared" ca="1" si="18"/>
        <v>1.0121457489878543E-2</v>
      </c>
      <c r="BS103">
        <f t="shared" ca="1" si="19"/>
        <v>0.80614973262032219</v>
      </c>
      <c r="BT103">
        <f t="shared" ca="1" si="20"/>
        <v>0.75187265917602997</v>
      </c>
      <c r="BU103">
        <f t="shared" ca="1" si="21"/>
        <v>0.61032388663967629</v>
      </c>
      <c r="BV103" t="str">
        <f ca="1">OFFSET([1]EquipTable!$A$1,ROW()-1,0)</f>
        <v>Equip7101</v>
      </c>
    </row>
    <row r="104" spans="1:74">
      <c r="A104">
        <v>11</v>
      </c>
      <c r="B104">
        <v>2</v>
      </c>
      <c r="C104">
        <f>IF(B104&lt;=9,0,
IF(B104=10,1,2))</f>
        <v>0</v>
      </c>
      <c r="D104">
        <f ca="1">RAND()</f>
        <v>0.92652679310764041</v>
      </c>
      <c r="E104">
        <f ca="1">RAND()</f>
        <v>1.3019373344710261E-2</v>
      </c>
      <c r="F104">
        <f ca="1">RAND()</f>
        <v>0.25580920368560778</v>
      </c>
      <c r="G104">
        <f ca="1">RAND()</f>
        <v>5.383322076978303E-2</v>
      </c>
      <c r="H104">
        <f ca="1">RAND()</f>
        <v>0.62011082527549355</v>
      </c>
      <c r="I104">
        <f ca="1">RAND()</f>
        <v>7.9622907446025959E-2</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1301</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3</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900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399</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1.3368983957219251E-2</v>
      </c>
      <c r="BQ104">
        <f t="shared" ca="1" si="17"/>
        <v>2.8089887640449444E-2</v>
      </c>
      <c r="BR104">
        <f t="shared" ca="1" si="18"/>
        <v>1.0121457489878543E-2</v>
      </c>
      <c r="BS104">
        <f t="shared" ca="1" si="19"/>
        <v>0.8195187165775415</v>
      </c>
      <c r="BT104">
        <f t="shared" ca="1" si="20"/>
        <v>0.77996254681647936</v>
      </c>
      <c r="BU104">
        <f t="shared" ca="1" si="21"/>
        <v>0.62044534412955488</v>
      </c>
      <c r="BV104" t="str">
        <f ca="1">OFFSET([1]EquipTable!$A$1,ROW()-1,0)</f>
        <v>Equip7102</v>
      </c>
    </row>
    <row r="105" spans="1:74">
      <c r="A105">
        <v>11</v>
      </c>
      <c r="B105">
        <v>3</v>
      </c>
      <c r="C105">
        <f>IF(B105&lt;=9,0,
IF(B105=10,1,2))</f>
        <v>0</v>
      </c>
      <c r="D105">
        <f ca="1">RAND()</f>
        <v>0.84416716948301396</v>
      </c>
      <c r="E105">
        <f ca="1">RAND()</f>
        <v>0.7008409000722603</v>
      </c>
      <c r="F105">
        <f ca="1">RAND()</f>
        <v>0.80145848539248454</v>
      </c>
      <c r="G105">
        <f ca="1">RAND()</f>
        <v>0.30319051415395304</v>
      </c>
      <c r="H105">
        <f ca="1">RAND()</f>
        <v>0.7827441679252356</v>
      </c>
      <c r="I105">
        <f ca="1">RAND()</f>
        <v>0.8383285709451449</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70084</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11</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3300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433</v>
      </c>
      <c r="AD105">
        <v>1</v>
      </c>
      <c r="AE105" t="s">
        <v>129</v>
      </c>
      <c r="AF105">
        <v>219</v>
      </c>
      <c r="AG105">
        <v>149</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전설</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실체화된 마나</v>
      </c>
      <c r="AL105">
        <v>1</v>
      </c>
      <c r="AM105" t="str">
        <f ca="1">IF(ROW()=2,AN105,OFFSET(AM105,-1,0)&amp;IF(LEN(AN105)=0,"",","&amp;AN105))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{"dy":11,"sl":3,"tp":"fe","vl":"Equip3402","cn":1,"pt":"DI","pp":219,"pr":149}</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1.3368983957219251E-2</v>
      </c>
      <c r="BQ105">
        <f t="shared" ca="1" si="17"/>
        <v>2.8089887640449444E-2</v>
      </c>
      <c r="BR105">
        <f t="shared" ca="1" si="18"/>
        <v>1.0121457489878543E-2</v>
      </c>
      <c r="BS105">
        <f t="shared" ca="1" si="19"/>
        <v>0.8328877005347608</v>
      </c>
      <c r="BT105">
        <f t="shared" ca="1" si="20"/>
        <v>0.80805243445692876</v>
      </c>
      <c r="BU105">
        <f t="shared" ca="1" si="21"/>
        <v>0.63056680161943346</v>
      </c>
      <c r="BV105" t="str">
        <f ca="1">OFFSET([1]EquipTable!$A$1,ROW()-1,0)</f>
        <v>Equip7201</v>
      </c>
    </row>
    <row r="106" spans="1:74">
      <c r="A106">
        <v>11</v>
      </c>
      <c r="B106">
        <v>4</v>
      </c>
      <c r="C106">
        <f>IF(B106&lt;=9,0,
IF(B106=10,1,2))</f>
        <v>0</v>
      </c>
      <c r="D106">
        <f ca="1">RAND()</f>
        <v>0.26390168978977346</v>
      </c>
      <c r="E106">
        <f ca="1">RAND()</f>
        <v>0.54895379749721906</v>
      </c>
      <c r="F106">
        <f ca="1">RAND()</f>
        <v>0.86959492176090392</v>
      </c>
      <c r="G106">
        <f ca="1">RAND()</f>
        <v>0.98218253803617206</v>
      </c>
      <c r="H106">
        <f ca="1">RAND()</f>
        <v>0.45585412476718334</v>
      </c>
      <c r="I106">
        <f ca="1">RAND()</f>
        <v>0.71388375039298968</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54895</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9</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2700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1.3368983957219251E-2</v>
      </c>
      <c r="BQ106">
        <f t="shared" ca="1" si="17"/>
        <v>2.8089887640449444E-2</v>
      </c>
      <c r="BR106">
        <f t="shared" ca="1" si="18"/>
        <v>1.0121457489878543E-2</v>
      </c>
      <c r="BS106">
        <f t="shared" ca="1" si="19"/>
        <v>0.8462566844919801</v>
      </c>
      <c r="BT106">
        <f t="shared" ca="1" si="20"/>
        <v>0.83614232209737815</v>
      </c>
      <c r="BU106">
        <f t="shared" ca="1" si="21"/>
        <v>0.64068825910931204</v>
      </c>
      <c r="BV106" t="str">
        <f ca="1">OFFSET([1]EquipTable!$A$1,ROW()-1,0)</f>
        <v>Equip7202</v>
      </c>
    </row>
    <row r="107" spans="1:74">
      <c r="A107">
        <v>11</v>
      </c>
      <c r="B107">
        <v>5</v>
      </c>
      <c r="C107">
        <f>IF(B107&lt;=9,0,
IF(B107=10,1,2))</f>
        <v>0</v>
      </c>
      <c r="D107">
        <f ca="1">RAND()</f>
        <v>0.62938394307743883</v>
      </c>
      <c r="E107">
        <f ca="1">RAND()</f>
        <v>0.15814509433313662</v>
      </c>
      <c r="F107">
        <f ca="1">RAND()</f>
        <v>0.3254650988963792</v>
      </c>
      <c r="G107">
        <f ca="1">RAND()</f>
        <v>0.46689171196240642</v>
      </c>
      <c r="H107">
        <f ca="1">RAND()</f>
        <v>0.21581543420032534</v>
      </c>
      <c r="I107">
        <f ca="1">RAND()</f>
        <v>0.80028026441089717</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15814</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4</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1200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444</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1.3368983957219251E-2</v>
      </c>
      <c r="BQ107">
        <f t="shared" ca="1" si="17"/>
        <v>2.8089887640449444E-2</v>
      </c>
      <c r="BR107">
        <f t="shared" ca="1" si="18"/>
        <v>1.0121457489878543E-2</v>
      </c>
      <c r="BS107">
        <f t="shared" ca="1" si="19"/>
        <v>0.85962566844919941</v>
      </c>
      <c r="BT107">
        <f t="shared" ca="1" si="20"/>
        <v>0.86423220973782755</v>
      </c>
      <c r="BU107">
        <f t="shared" ca="1" si="21"/>
        <v>0.65080971659919062</v>
      </c>
      <c r="BV107" t="str">
        <f ca="1">OFFSET([1]EquipTable!$A$1,ROW()-1,0)</f>
        <v>Equip7301</v>
      </c>
    </row>
    <row r="108" spans="1:74">
      <c r="A108">
        <v>11</v>
      </c>
      <c r="B108">
        <v>6</v>
      </c>
      <c r="C108">
        <f>IF(B108&lt;=9,0,
IF(B108=10,1,2))</f>
        <v>0</v>
      </c>
      <c r="D108">
        <f ca="1">RAND()</f>
        <v>0.90121024944423012</v>
      </c>
      <c r="E108">
        <f ca="1">RAND()</f>
        <v>0.11064325772559158</v>
      </c>
      <c r="F108">
        <f ca="1">RAND()</f>
        <v>0.94034353812646099</v>
      </c>
      <c r="G108">
        <f ca="1">RAND()</f>
        <v>0.28230143016547271</v>
      </c>
      <c r="H108">
        <f ca="1">RAND()</f>
        <v>0.53363221355617541</v>
      </c>
      <c r="I108">
        <f ca="1">RAND()</f>
        <v>0.38112402411837976</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Equip1102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1200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445</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1.3368983957219251E-2</v>
      </c>
      <c r="BQ108">
        <f t="shared" ca="1" si="17"/>
        <v>2.8089887640449444E-2</v>
      </c>
      <c r="BR108">
        <f t="shared" ca="1" si="18"/>
        <v>1.0121457489878543E-2</v>
      </c>
      <c r="BS108">
        <f t="shared" ca="1" si="19"/>
        <v>0.87299465240641871</v>
      </c>
      <c r="BT108">
        <f t="shared" ca="1" si="20"/>
        <v>0.89232209737827695</v>
      </c>
      <c r="BU108">
        <f t="shared" ca="1" si="21"/>
        <v>0.66093117408906921</v>
      </c>
      <c r="BV108" t="str">
        <f ca="1">OFFSET([1]EquipTable!$A$1,ROW()-1,0)</f>
        <v>Equip7302</v>
      </c>
    </row>
    <row r="109" spans="1:74">
      <c r="A109">
        <v>11</v>
      </c>
      <c r="B109">
        <v>7</v>
      </c>
      <c r="C109">
        <f>IF(B109&lt;=9,0,
IF(B109=10,1,2))</f>
        <v>0</v>
      </c>
      <c r="D109">
        <f ca="1">RAND()</f>
        <v>0.74932561760957361</v>
      </c>
      <c r="E109">
        <f ca="1">RAND()</f>
        <v>0.26697371098826361</v>
      </c>
      <c r="F109">
        <f ca="1">RAND()</f>
        <v>0.19186499595676909</v>
      </c>
      <c r="G109">
        <f ca="1">RAND()</f>
        <v>0.51804194479631249</v>
      </c>
      <c r="H109">
        <f ca="1">RAND()</f>
        <v>0.34562056991784329</v>
      </c>
      <c r="I109">
        <f ca="1">RAND()</f>
        <v>8.6086886320172029E-2</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Equip3002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600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1.3368983957219253E-3</v>
      </c>
      <c r="BQ109">
        <f t="shared" ca="1" si="17"/>
        <v>9.363295880149815E-4</v>
      </c>
      <c r="BR109">
        <f t="shared" ca="1" si="18"/>
        <v>1.0121457489878543E-3</v>
      </c>
      <c r="BS109">
        <f t="shared" ca="1" si="19"/>
        <v>0.88636363636363802</v>
      </c>
      <c r="BT109">
        <f t="shared" ca="1" si="20"/>
        <v>0.92041198501872634</v>
      </c>
      <c r="BU109">
        <f t="shared" ca="1" si="21"/>
        <v>0.67105263157894779</v>
      </c>
      <c r="BV109" t="str">
        <f ca="1">OFFSET([1]EquipTable!$A$1,ROW()-1,0)</f>
        <v>Equip7401</v>
      </c>
    </row>
    <row r="110" spans="1:74">
      <c r="A110">
        <v>11</v>
      </c>
      <c r="B110">
        <v>8</v>
      </c>
      <c r="C110">
        <f>IF(B110&lt;=9,0,
IF(B110=10,1,2))</f>
        <v>0</v>
      </c>
      <c r="D110">
        <f ca="1">RAND()</f>
        <v>0.41250601259368402</v>
      </c>
      <c r="E110">
        <f ca="1">RAND()</f>
        <v>0.50153842600653131</v>
      </c>
      <c r="F110">
        <f ca="1">RAND()</f>
        <v>0.49763510975934311</v>
      </c>
      <c r="G110">
        <f ca="1">RAND()</f>
        <v>0.3023505502327124</v>
      </c>
      <c r="H110">
        <f ca="1">RAND()</f>
        <v>1.6982427681056067E-2</v>
      </c>
      <c r="I110">
        <f ca="1">RAND()</f>
        <v>0.91130421542170603</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431</v>
      </c>
      <c r="AC110" t="s">
        <v>484</v>
      </c>
      <c r="AD110">
        <v>1</v>
      </c>
      <c r="AE110" t="s">
        <v>129</v>
      </c>
      <c r="AF110">
        <v>80</v>
      </c>
      <c r="AG110">
        <v>49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카츄진</v>
      </c>
      <c r="AL110">
        <v>1</v>
      </c>
      <c r="AM110" t="str">
        <f ca="1">IF(ROW()=2,AN110,OFFSET(AM110,-1,0)&amp;IF(LEN(AN110)=0,"",","&amp;AN110))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{"dy":11,"sl":8,"tp":"fl5","vl":"Actor3117","cn":1,"pt":"DI","pp":80,"pr":49}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1.3368983957219253E-3</v>
      </c>
      <c r="BQ110">
        <f t="shared" ca="1" si="17"/>
        <v>9.363295880149815E-4</v>
      </c>
      <c r="BR110">
        <f t="shared" ca="1" si="18"/>
        <v>1.0121457489878543E-3</v>
      </c>
      <c r="BS110">
        <f t="shared" ca="1" si="19"/>
        <v>0.88770053475935995</v>
      </c>
      <c r="BT110">
        <f t="shared" ca="1" si="20"/>
        <v>0.92134831460674127</v>
      </c>
      <c r="BU110">
        <f t="shared" ca="1" si="21"/>
        <v>0.67206477732793568</v>
      </c>
      <c r="BV110" t="str">
        <f ca="1">OFFSET([1]EquipTable!$A$1,ROW()-1,0)</f>
        <v>Equip7402</v>
      </c>
    </row>
    <row r="111" spans="1:74">
      <c r="A111">
        <v>11</v>
      </c>
      <c r="B111">
        <v>9</v>
      </c>
      <c r="C111">
        <f>IF(B111&lt;=9,0,
IF(B111=10,1,2))</f>
        <v>0</v>
      </c>
      <c r="D111">
        <f ca="1">RAND()</f>
        <v>0.78215040583477391</v>
      </c>
      <c r="E111">
        <f ca="1">RAND()</f>
        <v>0.34527835193596412</v>
      </c>
      <c r="F111">
        <f ca="1">RAND()</f>
        <v>9.910550532374951E-2</v>
      </c>
      <c r="G111">
        <f ca="1">RAND()</f>
        <v>0.85089747383018122</v>
      </c>
      <c r="H111">
        <f ca="1">RAND()</f>
        <v>0.94266188653914651</v>
      </c>
      <c r="I111">
        <f ca="1">RAND()</f>
        <v>0.81659096969362466</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432</v>
      </c>
      <c r="AC111" t="s">
        <v>484</v>
      </c>
      <c r="AD111">
        <v>1</v>
      </c>
      <c r="AE111" t="s">
        <v>129</v>
      </c>
      <c r="AF111">
        <v>80</v>
      </c>
      <c r="AG111">
        <v>49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카츄진</v>
      </c>
      <c r="AL111">
        <v>1</v>
      </c>
      <c r="AM111" t="str">
        <f ca="1">IF(ROW()=2,AN111,OFFSET(AM111,-1,0)&amp;IF(LEN(AN111)=0,"",","&amp;AN111))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{"dy":11,"sl":9,"tp":"fl6","vl":"Actor3117","cn":1,"pt":"DI","pp":80,"pr":49}</v>
      </c>
      <c r="BM111">
        <f ca="1">IF(VLOOKUP($BV111,[1]EquipTable!$1:$1048576,MATCH("업데이트순번",[1]EquipTable!$1:$1,0),0)&lt;=$BP$1,1,0)
*IF(MID(BV111,7,1)="4",0.1,1)</f>
        <v>0.1</v>
      </c>
      <c r="BN111">
        <f ca="1">IF(VLOOKUP($BV111,[1]EquipTable!$1:$1048576,MATCH("업데이트순번",[1]EquipTable!$1:$1,0),0)&lt;=$BP$1,1,0)
*IF(MID(BV111,7,1)="4",0.1,1)
*IF(AND(MID(BV111,7,1)&lt;&gt;"4",OR(MID(BV111,6,1)="6",MID(BV111,6,1)="7")),3,1)</f>
        <v>0.1</v>
      </c>
      <c r="BO111">
        <f ca="1">IF(VLOOKUP($BV111,[1]EquipTable!$1:$1048576,MATCH("업데이트순번",[1]EquipTable!$1:$1,0),0)&lt;=$BP$1,1,0)
*IF(MID(BV111,7,1)="4",0.1,1)
*IF(AND(MID(BV111,7,1)&lt;&gt;"4",MID(BV111,6,1)="8"),4,1)</f>
        <v>0.1</v>
      </c>
      <c r="BP111">
        <f t="shared" ca="1" si="16"/>
        <v>1.3368983957219253E-3</v>
      </c>
      <c r="BQ111">
        <f t="shared" ca="1" si="17"/>
        <v>9.363295880149815E-4</v>
      </c>
      <c r="BR111">
        <f t="shared" ca="1" si="18"/>
        <v>1.0121457489878543E-3</v>
      </c>
      <c r="BS111">
        <f t="shared" ca="1" si="19"/>
        <v>0.88903743315508188</v>
      </c>
      <c r="BT111">
        <f t="shared" ca="1" si="20"/>
        <v>0.9222846441947562</v>
      </c>
      <c r="BU111">
        <f t="shared" ca="1" si="21"/>
        <v>0.67307692307692357</v>
      </c>
      <c r="BV111" t="str">
        <f ca="1">OFFSET([1]EquipTable!$A$1,ROW()-1,0)</f>
        <v>Equip7403</v>
      </c>
    </row>
    <row r="112" spans="1:74">
      <c r="A112">
        <v>12</v>
      </c>
      <c r="B112">
        <v>0</v>
      </c>
      <c r="C112">
        <f>IF(B112&lt;=9,0,
IF(B112=10,1,2))</f>
        <v>0</v>
      </c>
      <c r="D112">
        <f ca="1">RAND()</f>
        <v>0.2360959848203612</v>
      </c>
      <c r="E112">
        <f ca="1">RAND()</f>
        <v>0.71169743795071394</v>
      </c>
      <c r="F112">
        <f ca="1">RAND()</f>
        <v>0.9695273546479547</v>
      </c>
      <c r="G112">
        <f ca="1">RAND()</f>
        <v>0.84464772175272607</v>
      </c>
      <c r="H112">
        <f ca="1">RAND()</f>
        <v>0.95408748464354587</v>
      </c>
      <c r="I112">
        <f ca="1">RAND()</f>
        <v>0.79964677496363323</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Equip6102</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3800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0.89037433155080381</v>
      </c>
      <c r="BT112">
        <f t="shared" ca="1" si="20"/>
        <v>0.92322097378277113</v>
      </c>
      <c r="BU112">
        <f t="shared" ca="1" si="21"/>
        <v>0.67408906882591146</v>
      </c>
      <c r="BV112" t="str">
        <f ca="1">OFFSET([1]EquipTable!$A$1,ROW()-1,0)</f>
        <v>Equip7404</v>
      </c>
    </row>
    <row r="113" spans="1:74">
      <c r="A113">
        <v>12</v>
      </c>
      <c r="B113">
        <v>1</v>
      </c>
      <c r="C113">
        <f>IF(B113&lt;=9,0,
IF(B113=10,1,2))</f>
        <v>0</v>
      </c>
      <c r="D113">
        <f ca="1">RAND()</f>
        <v>5.5419403587689819E-3</v>
      </c>
      <c r="E113">
        <f ca="1">RAND()</f>
        <v>0.9550978292439728</v>
      </c>
      <c r="F113">
        <f ca="1">RAND()</f>
        <v>0.3479126462481571</v>
      </c>
      <c r="G113">
        <f ca="1">RAND()</f>
        <v>0.87337596114620153</v>
      </c>
      <c r="H113">
        <f ca="1">RAND()</f>
        <v>7.2789343946100038E-2</v>
      </c>
      <c r="I113">
        <f ca="1">RAND()</f>
        <v>0.30361440401206252</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Equip8201</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29200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411</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0.89037433155080381</v>
      </c>
      <c r="BT113">
        <f t="shared" ca="1" si="20"/>
        <v>0.92322097378277113</v>
      </c>
      <c r="BU113">
        <f t="shared" ca="1" si="21"/>
        <v>0.67408906882591146</v>
      </c>
      <c r="BV113" t="str">
        <f ca="1">OFFSET([1]EquipTable!$A$1,ROW()-1,0)</f>
        <v>Equip7405</v>
      </c>
    </row>
    <row r="114" spans="1:74">
      <c r="A114">
        <v>12</v>
      </c>
      <c r="B114">
        <v>2</v>
      </c>
      <c r="C114">
        <f>IF(B114&lt;=9,0,
IF(B114=10,1,2))</f>
        <v>0</v>
      </c>
      <c r="D114">
        <f ca="1">RAND()</f>
        <v>0.51257856029564364</v>
      </c>
      <c r="E114">
        <f ca="1">RAND()</f>
        <v>0.83314279660242108</v>
      </c>
      <c r="F114">
        <f ca="1">RAND()</f>
        <v>0.71668358798276555</v>
      </c>
      <c r="G114">
        <f ca="1">RAND()</f>
        <v>0.51843060941337005</v>
      </c>
      <c r="H114">
        <f ca="1">RAND()</f>
        <v>0.19430926277992688</v>
      </c>
      <c r="I114">
        <f ca="1">RAND()</f>
        <v>0.13265174045474337</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83314</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12</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3600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0.89037433155080381</v>
      </c>
      <c r="BT114">
        <f t="shared" ca="1" si="20"/>
        <v>0.92322097378277113</v>
      </c>
      <c r="BU114">
        <f t="shared" ca="1" si="21"/>
        <v>0.67408906882591146</v>
      </c>
      <c r="BV114" t="str">
        <f ca="1">OFFSET([1]EquipTable!$A$1,ROW()-1,0)</f>
        <v>후보</v>
      </c>
    </row>
    <row r="115" spans="1:74">
      <c r="A115">
        <v>12</v>
      </c>
      <c r="B115">
        <v>3</v>
      </c>
      <c r="C115">
        <f>IF(B115&lt;=9,0,
IF(B115=10,1,2))</f>
        <v>0</v>
      </c>
      <c r="D115">
        <f ca="1">RAND()</f>
        <v>0.8984262934963162</v>
      </c>
      <c r="E115">
        <f ca="1">RAND()</f>
        <v>0.11903048953343931</v>
      </c>
      <c r="F115">
        <f ca="1">RAND()</f>
        <v>0.85141439614542014</v>
      </c>
      <c r="G115">
        <f ca="1">RAND()</f>
        <v>0.46289852968409229</v>
      </c>
      <c r="H115">
        <f ca="1">RAND()</f>
        <v>0.85036933014207761</v>
      </c>
      <c r="I115">
        <f ca="1">RAND()</f>
        <v>0.38784121699962537</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11903</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4</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1200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1.3368983957219251E-2</v>
      </c>
      <c r="BQ115">
        <f t="shared" ca="1" si="17"/>
        <v>9.3632958801498148E-3</v>
      </c>
      <c r="BR115">
        <f t="shared" ca="1" si="18"/>
        <v>4.048582995951417E-2</v>
      </c>
      <c r="BS115">
        <f t="shared" ca="1" si="19"/>
        <v>0.89037433155080381</v>
      </c>
      <c r="BT115">
        <f t="shared" ca="1" si="20"/>
        <v>0.92322097378277113</v>
      </c>
      <c r="BU115">
        <f t="shared" ca="1" si="21"/>
        <v>0.67408906882591146</v>
      </c>
      <c r="BV115" t="str">
        <f ca="1">OFFSET([1]EquipTable!$A$1,ROW()-1,0)</f>
        <v>Equip8001</v>
      </c>
    </row>
    <row r="116" spans="1:74">
      <c r="A116">
        <v>12</v>
      </c>
      <c r="B116">
        <v>4</v>
      </c>
      <c r="C116">
        <f>IF(B116&lt;=9,0,
IF(B116=10,1,2))</f>
        <v>0</v>
      </c>
      <c r="D116">
        <f ca="1">RAND()</f>
        <v>0.19812518147860292</v>
      </c>
      <c r="E116">
        <f ca="1">RAND()</f>
        <v>0.24778515782412724</v>
      </c>
      <c r="F116">
        <f ca="1">RAND()</f>
        <v>0.27665884422785303</v>
      </c>
      <c r="G116">
        <f ca="1">RAND()</f>
        <v>0.62922695860043509</v>
      </c>
      <c r="H116">
        <f ca="1">RAND()</f>
        <v>0.60441753208771087</v>
      </c>
      <c r="I116">
        <f ca="1">RAND()</f>
        <v>0.22508362371043533</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24778</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5</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1500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1.3368983957219251E-2</v>
      </c>
      <c r="BQ116">
        <f t="shared" ca="1" si="17"/>
        <v>9.3632958801498148E-3</v>
      </c>
      <c r="BR116">
        <f t="shared" ca="1" si="18"/>
        <v>4.048582995951417E-2</v>
      </c>
      <c r="BS116">
        <f t="shared" ca="1" si="19"/>
        <v>0.90374331550802312</v>
      </c>
      <c r="BT116">
        <f t="shared" ca="1" si="20"/>
        <v>0.93258426966292096</v>
      </c>
      <c r="BU116">
        <f t="shared" ca="1" si="21"/>
        <v>0.71457489878542568</v>
      </c>
      <c r="BV116" t="str">
        <f ca="1">OFFSET([1]EquipTable!$A$1,ROW()-1,0)</f>
        <v>Equip8002</v>
      </c>
    </row>
    <row r="117" spans="1:74">
      <c r="A117">
        <v>12</v>
      </c>
      <c r="B117">
        <v>5</v>
      </c>
      <c r="C117">
        <f>IF(B117&lt;=9,0,
IF(B117=10,1,2))</f>
        <v>0</v>
      </c>
      <c r="D117">
        <f ca="1">RAND()</f>
        <v>0.5446045758623117</v>
      </c>
      <c r="E117">
        <f ca="1">RAND()</f>
        <v>0.54204166195555059</v>
      </c>
      <c r="F117">
        <f ca="1">RAND()</f>
        <v>0.12485842022554694</v>
      </c>
      <c r="G117">
        <f ca="1">RAND()</f>
        <v>0.32617691680630878</v>
      </c>
      <c r="H117">
        <f ca="1">RAND()</f>
        <v>9.2778175060653778E-2</v>
      </c>
      <c r="I117">
        <f ca="1">RAND()</f>
        <v>0.21516580887536851</v>
      </c>
      <c r="M117" t="str">
        <f ca="1">IF(LEN(J117)&lt;&gt;0,J117,VLOOKUP(D117+$B117,$BJ:$BK,MATCH($BK$1,$BJ$1:$BK$1,0),1))</f>
        <v>안 지정 캐릭터 PP 영웅등급</v>
      </c>
      <c r="N117">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54204</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9</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2700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396</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1.3368983957219251E-2</v>
      </c>
      <c r="BQ117">
        <f t="shared" ca="1" si="17"/>
        <v>9.3632958801498148E-3</v>
      </c>
      <c r="BR117">
        <f t="shared" ca="1" si="18"/>
        <v>4.048582995951417E-2</v>
      </c>
      <c r="BS117">
        <f t="shared" ca="1" si="19"/>
        <v>0.91711229946524242</v>
      </c>
      <c r="BT117">
        <f t="shared" ca="1" si="20"/>
        <v>0.9419475655430708</v>
      </c>
      <c r="BU117">
        <f t="shared" ca="1" si="21"/>
        <v>0.7550607287449399</v>
      </c>
      <c r="BV117" t="str">
        <f ca="1">OFFSET([1]EquipTable!$A$1,ROW()-1,0)</f>
        <v>Equip8101</v>
      </c>
    </row>
    <row r="118" spans="1:74">
      <c r="A118">
        <v>12</v>
      </c>
      <c r="B118">
        <v>6</v>
      </c>
      <c r="C118">
        <f>IF(B118&lt;=9,0,
IF(B118=10,1,2))</f>
        <v>0</v>
      </c>
      <c r="D118">
        <f ca="1">RAND()</f>
        <v>0.26956982636991844</v>
      </c>
      <c r="E118">
        <f ca="1">RAND()</f>
        <v>0.76784193777908938</v>
      </c>
      <c r="F118">
        <f ca="1">RAND()</f>
        <v>0.69419125261441261</v>
      </c>
      <c r="G118">
        <f ca="1">RAND()</f>
        <v>0.33591698195919995</v>
      </c>
      <c r="H118">
        <f ca="1">RAND()</f>
        <v>0.86045461130158218</v>
      </c>
      <c r="I118">
        <f ca="1">RAND()</f>
        <v>0.82600221162051957</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Equip7101</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3800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421</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1.3368983957219251E-2</v>
      </c>
      <c r="BQ118">
        <f t="shared" ca="1" si="17"/>
        <v>9.3632958801498148E-3</v>
      </c>
      <c r="BR118">
        <f t="shared" ca="1" si="18"/>
        <v>4.048582995951417E-2</v>
      </c>
      <c r="BS118">
        <f t="shared" ca="1" si="19"/>
        <v>0.93048128342246172</v>
      </c>
      <c r="BT118">
        <f t="shared" ca="1" si="20"/>
        <v>0.95131086142322063</v>
      </c>
      <c r="BU118">
        <f t="shared" ca="1" si="21"/>
        <v>0.79554655870445412</v>
      </c>
      <c r="BV118" t="str">
        <f ca="1">OFFSET([1]EquipTable!$A$1,ROW()-1,0)</f>
        <v>Equip8102</v>
      </c>
    </row>
    <row r="119" spans="1:74">
      <c r="A119">
        <v>12</v>
      </c>
      <c r="B119">
        <v>7</v>
      </c>
      <c r="C119">
        <f>IF(B119&lt;=9,0,
IF(B119=10,1,2))</f>
        <v>0</v>
      </c>
      <c r="D119">
        <f ca="1">RAND()</f>
        <v>0.55669559234777055</v>
      </c>
      <c r="E119">
        <f ca="1">RAND()</f>
        <v>8.5025498833502411E-2</v>
      </c>
      <c r="F119">
        <f ca="1">RAND()</f>
        <v>0.22655684842252</v>
      </c>
      <c r="G119">
        <f ca="1">RAND()</f>
        <v>0.57345822992430762</v>
      </c>
      <c r="H119">
        <f ca="1">RAND()</f>
        <v>0.60461141468643653</v>
      </c>
      <c r="I119">
        <f ca="1">RAND()</f>
        <v>0.68051276001389838</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Equip1001</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800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1.3368983957219251E-2</v>
      </c>
      <c r="BQ119">
        <f t="shared" ca="1" si="17"/>
        <v>9.3632958801498148E-3</v>
      </c>
      <c r="BR119">
        <f t="shared" ca="1" si="18"/>
        <v>4.048582995951417E-2</v>
      </c>
      <c r="BS119">
        <f t="shared" ca="1" si="19"/>
        <v>0.94385026737968103</v>
      </c>
      <c r="BT119">
        <f t="shared" ca="1" si="20"/>
        <v>0.96067415730337047</v>
      </c>
      <c r="BU119">
        <f t="shared" ca="1" si="21"/>
        <v>0.83603238866396834</v>
      </c>
      <c r="BV119" t="str">
        <f ca="1">OFFSET([1]EquipTable!$A$1,ROW()-1,0)</f>
        <v>Equip8201</v>
      </c>
    </row>
    <row r="120" spans="1:74">
      <c r="A120">
        <v>12</v>
      </c>
      <c r="B120">
        <v>8</v>
      </c>
      <c r="C120">
        <f>IF(B120&lt;=9,0,
IF(B120=10,1,2))</f>
        <v>0</v>
      </c>
      <c r="D120">
        <f ca="1">RAND()</f>
        <v>0.33081968425824337</v>
      </c>
      <c r="E120">
        <f ca="1">RAND()</f>
        <v>0.83928563898123176</v>
      </c>
      <c r="F120">
        <f ca="1">RAND()</f>
        <v>0.64448292430689036</v>
      </c>
      <c r="G120">
        <f ca="1">RAND()</f>
        <v>0.37562860119692543</v>
      </c>
      <c r="H120">
        <f ca="1">RAND()</f>
        <v>0.25497430092635465</v>
      </c>
      <c r="I120">
        <f ca="1">RAND()</f>
        <v>0.95978590431256461</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1.3368983957219251E-2</v>
      </c>
      <c r="BQ120">
        <f t="shared" ca="1" si="17"/>
        <v>9.3632958801498148E-3</v>
      </c>
      <c r="BR120">
        <f t="shared" ca="1" si="18"/>
        <v>4.048582995951417E-2</v>
      </c>
      <c r="BS120">
        <f t="shared" ca="1" si="19"/>
        <v>0.95721925133690033</v>
      </c>
      <c r="BT120">
        <f t="shared" ca="1" si="20"/>
        <v>0.9700374531835203</v>
      </c>
      <c r="BU120">
        <f t="shared" ca="1" si="21"/>
        <v>0.87651821862348256</v>
      </c>
      <c r="BV120" t="str">
        <f ca="1">OFFSET([1]EquipTable!$A$1,ROW()-1,0)</f>
        <v>Equip8202</v>
      </c>
    </row>
    <row r="121" spans="1:74">
      <c r="A121">
        <v>12</v>
      </c>
      <c r="B121">
        <v>9</v>
      </c>
      <c r="C121">
        <f>IF(B121&lt;=9,0,
IF(B121=10,1,2))</f>
        <v>0</v>
      </c>
      <c r="D121">
        <f ca="1">RAND()</f>
        <v>0.56977537901104269</v>
      </c>
      <c r="E121">
        <f ca="1">RAND()</f>
        <v>0.22814678846215997</v>
      </c>
      <c r="F121">
        <f ca="1">RAND()</f>
        <v>0.55539907899477969</v>
      </c>
      <c r="G121">
        <f ca="1">RAND()</f>
        <v>0.21023583305076488</v>
      </c>
      <c r="H121">
        <f ca="1">RAND()</f>
        <v>0.2882469200788681</v>
      </c>
      <c r="I121">
        <f ca="1">RAND()</f>
        <v>0.96403399878188989</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1.3368983957219251E-2</v>
      </c>
      <c r="BQ121">
        <f t="shared" ca="1" si="17"/>
        <v>9.3632958801498148E-3</v>
      </c>
      <c r="BR121">
        <f t="shared" ca="1" si="18"/>
        <v>4.048582995951417E-2</v>
      </c>
      <c r="BS121">
        <f t="shared" ca="1" si="19"/>
        <v>0.97058823529411964</v>
      </c>
      <c r="BT121">
        <f t="shared" ca="1" si="20"/>
        <v>0.97940074906367014</v>
      </c>
      <c r="BU121">
        <f t="shared" ca="1" si="21"/>
        <v>0.91700404858299678</v>
      </c>
      <c r="BV121" t="str">
        <f ca="1">OFFSET([1]EquipTable!$A$1,ROW()-1,0)</f>
        <v>Equip8301</v>
      </c>
    </row>
    <row r="122" spans="1:74">
      <c r="A122">
        <v>13</v>
      </c>
      <c r="B122">
        <v>0</v>
      </c>
      <c r="C122">
        <f>IF(B122&lt;=9,0,
IF(B122=10,1,2))</f>
        <v>0</v>
      </c>
      <c r="D122">
        <f ca="1">RAND()</f>
        <v>0.92330549181945754</v>
      </c>
      <c r="E122">
        <f ca="1">RAND()</f>
        <v>0.67386284536648133</v>
      </c>
      <c r="F122">
        <f ca="1">RAND()</f>
        <v>0.95136241797991516</v>
      </c>
      <c r="G122">
        <f ca="1">RAND()</f>
        <v>9.7837571058481343E-2</v>
      </c>
      <c r="H122">
        <f ca="1">RAND()</f>
        <v>0.87665602678863597</v>
      </c>
      <c r="I122">
        <f ca="1">RAND()</f>
        <v>0.27950132471011424</v>
      </c>
      <c r="M122" t="str">
        <f ca="1">IF(LEN(J122)&lt;&gt;0,J122,VLOOKUP(D122+$B122,$BJ:$BK,MATCH($BK$1,$BJ$1:$BK$1,0),1))</f>
        <v>캐릭터 상자 일반등급</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삭제</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29</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397</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1.3368983957219251E-2</v>
      </c>
      <c r="BQ122">
        <f t="shared" ca="1" si="17"/>
        <v>9.3632958801498148E-3</v>
      </c>
      <c r="BR122">
        <f t="shared" ca="1" si="18"/>
        <v>4.048582995951417E-2</v>
      </c>
      <c r="BS122">
        <f t="shared" ca="1" si="19"/>
        <v>0.98395721925133894</v>
      </c>
      <c r="BT122">
        <f t="shared" ca="1" si="20"/>
        <v>0.98876404494381998</v>
      </c>
      <c r="BU122">
        <f t="shared" ca="1" si="21"/>
        <v>0.957489878542511</v>
      </c>
      <c r="BV122" t="str">
        <f ca="1">OFFSET([1]EquipTable!$A$1,ROW()-1,0)</f>
        <v>Equip8302</v>
      </c>
    </row>
    <row r="123" spans="1:74">
      <c r="A123">
        <v>13</v>
      </c>
      <c r="B123">
        <v>1</v>
      </c>
      <c r="C123">
        <f>IF(B123&lt;=9,0,
IF(B123=10,1,2))</f>
        <v>0</v>
      </c>
      <c r="D123">
        <f ca="1">RAND()</f>
        <v>0.70510382086541168</v>
      </c>
      <c r="E123">
        <f ca="1">RAND()</f>
        <v>3.3497402024775025E-2</v>
      </c>
      <c r="F123">
        <f ca="1">RAND()</f>
        <v>0.83845313348553019</v>
      </c>
      <c r="G123">
        <f ca="1">RAND()</f>
        <v>0.78448025565398494</v>
      </c>
      <c r="H123">
        <f ca="1">RAND()</f>
        <v>1.2588831489268704E-2</v>
      </c>
      <c r="I123">
        <f ca="1">RAND()</f>
        <v>0.36578578959171515</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Equip0101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1200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437</v>
      </c>
      <c r="AD123">
        <v>1</v>
      </c>
      <c r="AE123" t="s">
        <v>125</v>
      </c>
      <c r="AG123">
        <v>3300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미스틱 해머</v>
      </c>
      <c r="AL123">
        <v>1</v>
      </c>
      <c r="AM123" t="str">
        <f ca="1">IF(ROW()=2,AN123,OFFSET(AM123,-1,0)&amp;IF(LEN(AN123)=0,"",","&amp;AN123))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{"dy":13,"sl":1,"tp":"fe","vl":"Equip4202","cn":1,"pt":"GO","pr":3300}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1.3368983957219253E-3</v>
      </c>
      <c r="BQ123">
        <f t="shared" ca="1" si="17"/>
        <v>9.363295880149815E-4</v>
      </c>
      <c r="BR123">
        <f t="shared" ca="1" si="18"/>
        <v>1.0121457489878543E-3</v>
      </c>
      <c r="BS123">
        <f t="shared" ca="1" si="19"/>
        <v>0.99732620320855825</v>
      </c>
      <c r="BT123">
        <f t="shared" ca="1" si="20"/>
        <v>0.99812734082396981</v>
      </c>
      <c r="BU123">
        <f t="shared" ca="1" si="21"/>
        <v>0.99797570850202522</v>
      </c>
      <c r="BV123" t="str">
        <f ca="1">OFFSET([1]EquipTable!$A$1,ROW()-1,0)</f>
        <v>Equip8401</v>
      </c>
    </row>
    <row r="124" spans="1:74">
      <c r="A124">
        <v>13</v>
      </c>
      <c r="B124">
        <v>2</v>
      </c>
      <c r="C124">
        <f>IF(B124&lt;=9,0,
IF(B124=10,1,2))</f>
        <v>0</v>
      </c>
      <c r="D124">
        <f ca="1">RAND()</f>
        <v>0.98244612081665572</v>
      </c>
      <c r="E124">
        <f ca="1">RAND()</f>
        <v>0.91306458520847322</v>
      </c>
      <c r="F124">
        <f ca="1">RAND()</f>
        <v>0.33289074556211451</v>
      </c>
      <c r="G124">
        <f ca="1">RAND()</f>
        <v>0.51332337802875749</v>
      </c>
      <c r="H124">
        <f ca="1">RAND()</f>
        <v>0.18465596904846937</v>
      </c>
      <c r="I124">
        <f ca="1">RAND()</f>
        <v>0.7326815183694666</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91306</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13</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3900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423</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1.3368983957219253E-3</v>
      </c>
      <c r="BQ124">
        <f t="shared" ca="1" si="17"/>
        <v>9.363295880149815E-4</v>
      </c>
      <c r="BR124">
        <f t="shared" ca="1" si="18"/>
        <v>1.0121457489878543E-3</v>
      </c>
      <c r="BS124">
        <f t="shared" ca="1" si="19"/>
        <v>0.99866310160428018</v>
      </c>
      <c r="BT124">
        <f t="shared" ca="1" si="20"/>
        <v>0.99906367041198474</v>
      </c>
      <c r="BU124">
        <f t="shared" ca="1" si="21"/>
        <v>0.99898785425101311</v>
      </c>
      <c r="BV124" t="str">
        <f ca="1">OFFSET([1]EquipTable!$A$1,ROW()-1,0)</f>
        <v>Equip8402</v>
      </c>
    </row>
    <row r="125" spans="1:74">
      <c r="A125">
        <v>13</v>
      </c>
      <c r="B125">
        <v>3</v>
      </c>
      <c r="C125">
        <f>IF(B125&lt;=9,0,
IF(B125=10,1,2))</f>
        <v>0</v>
      </c>
      <c r="D125">
        <f ca="1">RAND()</f>
        <v>0.2572571729541363</v>
      </c>
      <c r="E125">
        <f ca="1">RAND()</f>
        <v>0.18317873747428359</v>
      </c>
      <c r="F125">
        <f ca="1">RAND()</f>
        <v>5.4964436923742421E-2</v>
      </c>
      <c r="G125">
        <f ca="1">RAND()</f>
        <v>0.6558231837014461</v>
      </c>
      <c r="H125">
        <f ca="1">RAND()</f>
        <v>0.19986979917696113</v>
      </c>
      <c r="I125">
        <f ca="1">RAND()</f>
        <v>6.0894986652189398E-2</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18317</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5</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1500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1.000000000000002</v>
      </c>
      <c r="BT125">
        <f t="shared" ca="1" si="20"/>
        <v>0.99999999999999967</v>
      </c>
      <c r="BU125">
        <f t="shared" ca="1" si="21"/>
        <v>1.0000000000000009</v>
      </c>
      <c r="BV125" t="str">
        <f ca="1">OFFSET([1]EquipTable!$A$1,ROW()-1,0)</f>
        <v>Equip8403</v>
      </c>
    </row>
    <row r="126" spans="1:74">
      <c r="A126">
        <v>13</v>
      </c>
      <c r="B126">
        <v>4</v>
      </c>
      <c r="C126">
        <f>IF(B126&lt;=9,0,
IF(B126=10,1,2))</f>
        <v>0</v>
      </c>
      <c r="D126">
        <f ca="1">RAND()</f>
        <v>0.85924654886612029</v>
      </c>
      <c r="E126">
        <f ca="1">RAND()</f>
        <v>3.6086419641450207E-2</v>
      </c>
      <c r="F126">
        <f ca="1">RAND()</f>
        <v>0.69128713033774136</v>
      </c>
      <c r="G126">
        <f ca="1">RAND()</f>
        <v>0.23719378124610224</v>
      </c>
      <c r="H126">
        <f ca="1">RAND()</f>
        <v>0.92168071018173958</v>
      </c>
      <c r="I126">
        <f ca="1">RAND()</f>
        <v>6.2483570858867798E-2</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3608</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3</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900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1.000000000000002</v>
      </c>
      <c r="BT126">
        <f t="shared" ca="1" si="20"/>
        <v>0.99999999999999967</v>
      </c>
      <c r="BU126">
        <f t="shared" ca="1" si="21"/>
        <v>1.0000000000000009</v>
      </c>
      <c r="BV126" t="str">
        <f ca="1">OFFSET([1]EquipTable!$A$1,ROW()-1,0)</f>
        <v>Equip8404</v>
      </c>
    </row>
    <row r="127" spans="1:74">
      <c r="A127">
        <v>13</v>
      </c>
      <c r="B127">
        <v>5</v>
      </c>
      <c r="C127">
        <f>IF(B127&lt;=9,0,
IF(B127=10,1,2))</f>
        <v>0</v>
      </c>
      <c r="D127">
        <f ca="1">RAND()</f>
        <v>0.12315258724063238</v>
      </c>
      <c r="E127">
        <f ca="1">RAND()</f>
        <v>0.15153136601154404</v>
      </c>
      <c r="F127">
        <f ca="1">RAND()</f>
        <v>2.679877030623623E-2</v>
      </c>
      <c r="G127">
        <f ca="1">RAND()</f>
        <v>0.61589658735980968</v>
      </c>
      <c r="H127">
        <f ca="1">RAND()</f>
        <v>7.6977190073748258E-2</v>
      </c>
      <c r="I127">
        <f ca="1">RAND()</f>
        <v>8.7827164970552429E-2</v>
      </c>
      <c r="M127" t="str">
        <f ca="1">IF(LEN(J127)&lt;&gt;0,J127,VLOOKUP(D127+$B127,$BJ:$BK,MATCH($BK$1,$BJ$1:$BK$1,0),1))</f>
        <v>지정 장비</v>
      </c>
      <c r="N127" t="str">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Equip1101</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1000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1.000000000000002</v>
      </c>
      <c r="BT127">
        <f t="shared" ca="1" si="20"/>
        <v>0.99999999999999967</v>
      </c>
      <c r="BU127">
        <f t="shared" ca="1" si="21"/>
        <v>1.0000000000000009</v>
      </c>
      <c r="BV127" t="str">
        <f ca="1">OFFSET([1]EquipTable!$A$1,ROW()-1,0)</f>
        <v>Equip8405</v>
      </c>
    </row>
    <row r="128" spans="1:74">
      <c r="A128">
        <v>13</v>
      </c>
      <c r="B128">
        <v>6</v>
      </c>
      <c r="C128">
        <f>IF(B128&lt;=9,0,
IF(B128=10,1,2))</f>
        <v>0</v>
      </c>
      <c r="D128">
        <f ca="1">RAND()</f>
        <v>0.60771185385743398</v>
      </c>
      <c r="E128">
        <f ca="1">RAND()</f>
        <v>0.25180286444857614</v>
      </c>
      <c r="F128">
        <f ca="1">RAND()</f>
        <v>0.96327752792370547</v>
      </c>
      <c r="G128">
        <f ca="1">RAND()</f>
        <v>0.94047183968473591</v>
      </c>
      <c r="H128">
        <f ca="1">RAND()</f>
        <v>0.20948838023969352</v>
      </c>
      <c r="I128">
        <f ca="1">RAND()</f>
        <v>0.52434173880520829</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Equip3002</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800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1.000000000000002</v>
      </c>
      <c r="BT128">
        <f t="shared" ca="1" si="20"/>
        <v>0.99999999999999967</v>
      </c>
      <c r="BU128">
        <f t="shared" ca="1" si="21"/>
        <v>1.0000000000000009</v>
      </c>
      <c r="BV128" t="str">
        <f ca="1">OFFSET([1]EquipTable!$A$1,ROW()-1,0)</f>
        <v>후보</v>
      </c>
    </row>
    <row r="129" spans="1:40">
      <c r="A129">
        <v>13</v>
      </c>
      <c r="B129">
        <v>7</v>
      </c>
      <c r="C129">
        <f>IF(B129&lt;=9,0,
IF(B129=10,1,2))</f>
        <v>0</v>
      </c>
      <c r="D129">
        <f ca="1">RAND()</f>
        <v>0.67517237546343045</v>
      </c>
      <c r="E129">
        <f ca="1">RAND()</f>
        <v>0.42211629562793374</v>
      </c>
      <c r="F129">
        <f ca="1">RAND()</f>
        <v>0.62460751804556391</v>
      </c>
      <c r="G129">
        <f ca="1">RAND()</f>
        <v>0.75263456320676225</v>
      </c>
      <c r="H129">
        <f ca="1">RAND()</f>
        <v>0.13685445148737485</v>
      </c>
      <c r="I129">
        <f ca="1">RAND()</f>
        <v>0.55106522895649068</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Equip4402</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DI</v>
      </c>
      <c r="Q129">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26</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18</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전설</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3.4447766585735229E-2</v>
      </c>
      <c r="E130">
        <f ca="1">RAND()</f>
        <v>0.75154470571436549</v>
      </c>
      <c r="F130">
        <f ca="1">RAND()</f>
        <v>0.29663097993850596</v>
      </c>
      <c r="G130">
        <f ca="1">RAND()</f>
        <v>0.19913255704637389</v>
      </c>
      <c r="H130">
        <f ca="1">RAND()</f>
        <v>0.2007973678784466</v>
      </c>
      <c r="I130">
        <f ca="1">RAND()</f>
        <v>1.784433091970905E-2</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0.8696134485265089</v>
      </c>
      <c r="E131">
        <f ca="1">RAND()</f>
        <v>0.9600786656797643</v>
      </c>
      <c r="F131">
        <f ca="1">RAND()</f>
        <v>4.7161655676153602E-2</v>
      </c>
      <c r="G131">
        <f ca="1">RAND()</f>
        <v>0.45642105495324148</v>
      </c>
      <c r="H131">
        <f ca="1">RAND()</f>
        <v>0.99761038629531329</v>
      </c>
      <c r="I131">
        <f ca="1">RAND()</f>
        <v>0.65703367086458409</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0.54845297018181538</v>
      </c>
      <c r="E132">
        <f ca="1">RAND()</f>
        <v>0.10380397968989719</v>
      </c>
      <c r="F132">
        <f ca="1">RAND()</f>
        <v>0.65486945086759718</v>
      </c>
      <c r="G132">
        <f ca="1">RAND()</f>
        <v>0.9522101507179408</v>
      </c>
      <c r="H132">
        <f ca="1">RAND()</f>
        <v>0.24346039589655399</v>
      </c>
      <c r="I132">
        <f ca="1">RAND()</f>
        <v>1.7286613789418315E-2</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Equip0302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7000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398</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0.30621616546494435</v>
      </c>
      <c r="E133">
        <f ca="1">RAND()</f>
        <v>0.52703607798792906</v>
      </c>
      <c r="F133">
        <f ca="1">RAND()</f>
        <v>0.47744088231128834</v>
      </c>
      <c r="G133">
        <f ca="1">RAND()</f>
        <v>5.6098525924740739E-2</v>
      </c>
      <c r="H133">
        <f ca="1">RAND()</f>
        <v>0.83224119954145304</v>
      </c>
      <c r="I133">
        <f ca="1">RAND()</f>
        <v>0.15932155638472556</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Equip4202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DI</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4</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395</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0.59235421340856931</v>
      </c>
      <c r="E134">
        <f ca="1">RAND()</f>
        <v>0.60484419884967056</v>
      </c>
      <c r="F134">
        <f ca="1">RAND()</f>
        <v>0.85500869903072674</v>
      </c>
      <c r="G134">
        <f ca="1">RAND()</f>
        <v>0.65642661799473934</v>
      </c>
      <c r="H134">
        <f ca="1">RAND()</f>
        <v>0.94031309102159266</v>
      </c>
      <c r="I134">
        <f ca="1">RAND()</f>
        <v>0.53931062122256446</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60484</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10</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3000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0.41877873359941065</v>
      </c>
      <c r="E135">
        <f ca="1">RAND()</f>
        <v>0.77125577366935694</v>
      </c>
      <c r="F135">
        <f ca="1">RAND()</f>
        <v>0.65884563510633543</v>
      </c>
      <c r="G135">
        <f ca="1">RAND()</f>
        <v>0.25514158839930212</v>
      </c>
      <c r="H135">
        <f ca="1">RAND()</f>
        <v>0.25899045147821775</v>
      </c>
      <c r="I135">
        <f ca="1">RAND()</f>
        <v>0.35764834705552595</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77125</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12</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3600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292</v>
      </c>
      <c r="AD135">
        <v>1</v>
      </c>
      <c r="AE135" t="s">
        <v>125</v>
      </c>
      <c r="AG135">
        <v>1200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결사대의 활</v>
      </c>
      <c r="AL135">
        <v>1</v>
      </c>
      <c r="AM135" t="str">
        <f ca="1">IF(ROW()=2,AN135,OFFSET(AM135,-1,0)&amp;IF(LEN(AN135)=0,"",","&amp;AN135))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{"dy":14,"sl":3,"tp":"fe","vl":"Equip2101","cn":1,"pt":"GO","pr":1200}</v>
      </c>
    </row>
    <row r="136" spans="1:40">
      <c r="A136">
        <v>14</v>
      </c>
      <c r="B136">
        <v>4</v>
      </c>
      <c r="C136">
        <f>IF(B136&lt;=9,0,
IF(B136=10,1,2))</f>
        <v>0</v>
      </c>
      <c r="D136">
        <f ca="1">RAND()</f>
        <v>0.7924080624088311</v>
      </c>
      <c r="E136">
        <f ca="1">RAND()</f>
        <v>0.32449656379230485</v>
      </c>
      <c r="F136">
        <f ca="1">RAND()</f>
        <v>0.40527361209764523</v>
      </c>
      <c r="G136">
        <f ca="1">RAND()</f>
        <v>2.5610884366699893E-2</v>
      </c>
      <c r="H136">
        <f ca="1">RAND()</f>
        <v>0.87887640555912605</v>
      </c>
      <c r="I136">
        <f ca="1">RAND()</f>
        <v>0.24519776579736741</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32449</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6</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1800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430</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0.55886709431374049</v>
      </c>
      <c r="E137">
        <f ca="1">RAND()</f>
        <v>0.34782071869653308</v>
      </c>
      <c r="F137">
        <f ca="1">RAND()</f>
        <v>0.43119405553065182</v>
      </c>
      <c r="G137">
        <f ca="1">RAND()</f>
        <v>4.830730763780644E-2</v>
      </c>
      <c r="H137">
        <f ca="1">RAND()</f>
        <v>0.95027514125351698</v>
      </c>
      <c r="I137">
        <f ca="1">RAND()</f>
        <v>0.50541482774772462</v>
      </c>
      <c r="M137" t="str">
        <f ca="1">IF(LEN(J137)&lt;&gt;0,J137,VLOOKUP(D137+$B137,$BJ:$BK,MATCH($BK$1,$BJ$1:$BK$1,0),1))</f>
        <v>안 지정 캐릭터 PP 영웅등급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34782</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7</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2100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426</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0.28602688804000898</v>
      </c>
      <c r="E138">
        <f ca="1">RAND()</f>
        <v>0.38049668160172778</v>
      </c>
      <c r="F138">
        <f ca="1">RAND()</f>
        <v>0.21093865080523433</v>
      </c>
      <c r="G138">
        <f ca="1">RAND()</f>
        <v>1.6765831940695586E-2</v>
      </c>
      <c r="H138">
        <f ca="1">RAND()</f>
        <v>0.36047526042644396</v>
      </c>
      <c r="I138">
        <f ca="1">RAND()</f>
        <v>0.88818897454106505</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Equip4302</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DI</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12</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0.13788580636614456</v>
      </c>
      <c r="E139">
        <f ca="1">RAND()</f>
        <v>0.2994140335768003</v>
      </c>
      <c r="F139">
        <f ca="1">RAND()</f>
        <v>0.10993975917001342</v>
      </c>
      <c r="G139">
        <f ca="1">RAND()</f>
        <v>0.46892496688767349</v>
      </c>
      <c r="H139">
        <f ca="1">RAND()</f>
        <v>0.6462647714833758</v>
      </c>
      <c r="I139">
        <f ca="1">RAND()</f>
        <v>1.3341898205718739E-2</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Equip3201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2500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0.46364596046383422</v>
      </c>
      <c r="E140">
        <f ca="1">RAND()</f>
        <v>0.4597306258570113</v>
      </c>
      <c r="F140">
        <f ca="1">RAND()</f>
        <v>0.74078873570359627</v>
      </c>
      <c r="G140">
        <f ca="1">RAND()</f>
        <v>0.37422495594813521</v>
      </c>
      <c r="H140">
        <f ca="1">RAND()</f>
        <v>0.22872382269267233</v>
      </c>
      <c r="I140">
        <f ca="1">RAND()</f>
        <v>4.9190109048398489E-2</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fl2</v>
      </c>
      <c r="AB140" t="s">
        <v>428</v>
      </c>
      <c r="AC140" t="s">
        <v>480</v>
      </c>
      <c r="AD140">
        <v>1</v>
      </c>
      <c r="AE140" t="s">
        <v>129</v>
      </c>
      <c r="AF140">
        <v>190</v>
      </c>
      <c r="AG140">
        <v>89</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프리스</v>
      </c>
      <c r="AL140">
        <v>1</v>
      </c>
      <c r="AM140" t="str">
        <f ca="1">IF(ROW()=2,AN140,OFFSET(AM140,-1,0)&amp;IF(LEN(AN140)=0,"",","&amp;AN140))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{"dy":14,"sl":8,"tp":"fl2","vl":"Actor0125","cn":1,"pt":"DI","pp":190,"pr":89}</v>
      </c>
    </row>
    <row r="141" spans="1:40">
      <c r="A141">
        <v>14</v>
      </c>
      <c r="B141">
        <v>9</v>
      </c>
      <c r="C141">
        <f>IF(B141&lt;=9,0,
IF(B141=10,1,2))</f>
        <v>0</v>
      </c>
      <c r="D141">
        <f ca="1">RAND()</f>
        <v>0.25718662565828743</v>
      </c>
      <c r="E141">
        <f ca="1">RAND()</f>
        <v>0.39222087002784922</v>
      </c>
      <c r="F141">
        <f ca="1">RAND()</f>
        <v>0.40384321122705968</v>
      </c>
      <c r="G141">
        <f ca="1">RAND()</f>
        <v>0.52856399147143396</v>
      </c>
      <c r="H141">
        <f ca="1">RAND()</f>
        <v>0.69662592002555235</v>
      </c>
      <c r="I141">
        <f ca="1">RAND()</f>
        <v>0.11624622507627758</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fl3</v>
      </c>
      <c r="AB141" t="s">
        <v>429</v>
      </c>
      <c r="AC141" t="s">
        <v>480</v>
      </c>
      <c r="AD141">
        <v>1</v>
      </c>
      <c r="AE141" t="s">
        <v>129</v>
      </c>
      <c r="AF141">
        <v>230</v>
      </c>
      <c r="AG141">
        <v>129</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프리스</v>
      </c>
      <c r="AL141">
        <v>1</v>
      </c>
      <c r="AM141" t="str">
        <f ca="1">IF(ROW()=2,AN141,OFFSET(AM141,-1,0)&amp;IF(LEN(AN141)=0,"",","&amp;AN141))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{"dy":14,"sl":9,"tp":"fl3","vl":"Actor0125","cn":1,"pt":"DI","pp":230,"pr":129}</v>
      </c>
    </row>
    <row r="142" spans="1:40">
      <c r="A142">
        <v>15</v>
      </c>
      <c r="B142">
        <v>0</v>
      </c>
      <c r="C142">
        <f>IF(B142&lt;=9,0,
IF(B142=10,1,2))</f>
        <v>0</v>
      </c>
      <c r="D142">
        <f ca="1">RAND()</f>
        <v>0.84053775173572309</v>
      </c>
      <c r="E142">
        <f ca="1">RAND()</f>
        <v>0.26104543580694084</v>
      </c>
      <c r="F142">
        <f ca="1">RAND()</f>
        <v>0.49746480703078477</v>
      </c>
      <c r="G142">
        <f ca="1">RAND()</f>
        <v>0.23654804448382982</v>
      </c>
      <c r="H142">
        <f ca="1">RAND()</f>
        <v>0.97601512163712745</v>
      </c>
      <c r="I142">
        <f ca="1">RAND()</f>
        <v>5.2189767553668887E-2</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Equip2101</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GO</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1000</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0.27738113876167148</v>
      </c>
      <c r="E143">
        <f ca="1">RAND()</f>
        <v>0.46323168976987783</v>
      </c>
      <c r="F143">
        <f ca="1">RAND()</f>
        <v>0.52104198753291431</v>
      </c>
      <c r="G143">
        <f ca="1">RAND()</f>
        <v>0.92138044413594944</v>
      </c>
      <c r="H143">
        <f ca="1">RAND()</f>
        <v>0.79605440983432729</v>
      </c>
      <c r="I143">
        <f ca="1">RAND()</f>
        <v>0.69374643265579305</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Equip4002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800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0.49462017878542519</v>
      </c>
      <c r="E144">
        <f ca="1">RAND()</f>
        <v>0.1663478701724036</v>
      </c>
      <c r="F144">
        <f ca="1">RAND()</f>
        <v>0.92448189197483965</v>
      </c>
      <c r="G144">
        <f ca="1">RAND()</f>
        <v>0.23949077926715634</v>
      </c>
      <c r="H144">
        <f ca="1">RAND()</f>
        <v>0.96210831560185817</v>
      </c>
      <c r="I144">
        <f ca="1">RAND()</f>
        <v>0.2331930542047459</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16634</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4</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1200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0.48131713339715376</v>
      </c>
      <c r="E145">
        <f ca="1">RAND()</f>
        <v>0.50544597529523883</v>
      </c>
      <c r="F145">
        <f ca="1">RAND()</f>
        <v>0.66686809967080718</v>
      </c>
      <c r="G145">
        <f ca="1">RAND()</f>
        <v>0.42842938173401457</v>
      </c>
      <c r="H145">
        <f ca="1">RAND()</f>
        <v>0.95112380412783049</v>
      </c>
      <c r="I145">
        <f ca="1">RAND()</f>
        <v>0.54920619578168639</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50544</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9</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2700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0.30476302551689649</v>
      </c>
      <c r="E146">
        <f ca="1">RAND()</f>
        <v>0.26113414280462521</v>
      </c>
      <c r="F146">
        <f ca="1">RAND()</f>
        <v>1.1851537017116942E-2</v>
      </c>
      <c r="G146">
        <f ca="1">RAND()</f>
        <v>0.38576632295791113</v>
      </c>
      <c r="H146">
        <f ca="1">RAND()</f>
        <v>0.59806642475511307</v>
      </c>
      <c r="I146">
        <f ca="1">RAND()</f>
        <v>0.42859822545668969</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26113</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6</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1800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506</v>
      </c>
      <c r="AD146">
        <v>1</v>
      </c>
      <c r="AE146" t="s">
        <v>125</v>
      </c>
      <c r="AG146">
        <v>3100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은빛 유산</v>
      </c>
      <c r="AL146">
        <v>1</v>
      </c>
      <c r="AM146" t="str">
        <f ca="1">IF(ROW()=2,AN146,OFFSET(AM146,-1,0)&amp;IF(LEN(AN146)=0,"",","&amp;AN146))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{"dy":15,"sl":4,"tp":"fe","vl":"Equip0202","cn":1,"pt":"GO","pr":3100}</v>
      </c>
    </row>
    <row r="147" spans="1:40">
      <c r="A147">
        <v>15</v>
      </c>
      <c r="B147">
        <v>5</v>
      </c>
      <c r="C147">
        <f>IF(B147&lt;=9,0,
IF(B147=10,1,2))</f>
        <v>0</v>
      </c>
      <c r="D147">
        <f ca="1">RAND()</f>
        <v>0.66937792860155731</v>
      </c>
      <c r="E147">
        <f ca="1">RAND()</f>
        <v>0.19289789467262275</v>
      </c>
      <c r="F147">
        <f ca="1">RAND()</f>
        <v>0.73690089653957425</v>
      </c>
      <c r="G147">
        <f ca="1">RAND()</f>
        <v>0.2571390309026268</v>
      </c>
      <c r="H147">
        <f ca="1">RAND()</f>
        <v>0.98960344680256418</v>
      </c>
      <c r="I147">
        <f ca="1">RAND()</f>
        <v>0.52622050620990068</v>
      </c>
      <c r="M147" t="str">
        <f ca="1">IF(LEN(J147)&lt;&gt;0,J147,VLOOKUP(D147+$B147,$BJ:$BK,MATCH($BK$1,$BJ$1:$BK$1,0),1))</f>
        <v>안 지정 캐릭터 PP 영웅등급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19289</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5</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1500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0.73654405162759207</v>
      </c>
      <c r="E148">
        <f ca="1">RAND()</f>
        <v>0.69208424067197072</v>
      </c>
      <c r="F148">
        <f ca="1">RAND()</f>
        <v>0.99152810695330829</v>
      </c>
      <c r="G148">
        <f ca="1">RAND()</f>
        <v>0.2693050728863472</v>
      </c>
      <c r="H148">
        <f ca="1">RAND()</f>
        <v>0.44069594679374946</v>
      </c>
      <c r="I148">
        <f ca="1">RAND()</f>
        <v>4.8345561162775885E-3</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Equip6302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22000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446</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0.68477781691285133</v>
      </c>
      <c r="E149">
        <f ca="1">RAND()</f>
        <v>0.72135229962932956</v>
      </c>
      <c r="F149">
        <f ca="1">RAND()</f>
        <v>4.567189544704664E-2</v>
      </c>
      <c r="G149">
        <f ca="1">RAND()</f>
        <v>0.81356411621451841</v>
      </c>
      <c r="H149">
        <f ca="1">RAND()</f>
        <v>0.58894965739044058</v>
      </c>
      <c r="I149">
        <f ca="1">RAND()</f>
        <v>0.79740076324191311</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Equip8002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5300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0.8990545426219041</v>
      </c>
      <c r="E150">
        <f ca="1">RAND()</f>
        <v>0.58714521964759181</v>
      </c>
      <c r="F150">
        <f ca="1">RAND()</f>
        <v>5.0814521560854975E-2</v>
      </c>
      <c r="G150">
        <f ca="1">RAND()</f>
        <v>0.84104949273358787</v>
      </c>
      <c r="H150">
        <f ca="1">RAND()</f>
        <v>0.59298678882618361</v>
      </c>
      <c r="I150">
        <f ca="1">RAND()</f>
        <v>0.604994707895253</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
      </c>
      <c r="AL150">
        <v>1</v>
      </c>
      <c r="AM150" t="str">
        <f ca="1">IF(ROW()=2,AN150,OFFSET(AM150,-1,0)&amp;IF(LEN(AN150)=0,"",","&amp;AN150))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v>
      </c>
    </row>
    <row r="151" spans="1:40">
      <c r="A151">
        <v>15</v>
      </c>
      <c r="B151">
        <v>9</v>
      </c>
      <c r="C151">
        <f>IF(B151&lt;=9,0,
IF(B151=10,1,2))</f>
        <v>0</v>
      </c>
      <c r="D151">
        <f ca="1">RAND()</f>
        <v>0.9999736313448111</v>
      </c>
      <c r="E151">
        <f ca="1">RAND()</f>
        <v>1.8332536557583268E-2</v>
      </c>
      <c r="F151">
        <f ca="1">RAND()</f>
        <v>0.16013584399249492</v>
      </c>
      <c r="G151">
        <f ca="1">RAND()</f>
        <v>0.86503083787896839</v>
      </c>
      <c r="H151">
        <f ca="1">RAND()</f>
        <v>0.50428155366149507</v>
      </c>
      <c r="I151">
        <f ca="1">RAND()</f>
        <v>0.34504073578204697</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
      </c>
      <c r="AL151">
        <v>1</v>
      </c>
      <c r="AM151" t="str">
        <f ca="1">IF(ROW()=2,AN151,OFFSET(AM151,-1,0)&amp;IF(LEN(AN151)=0,"",","&amp;AN151))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v>
      </c>
    </row>
    <row r="152" spans="1:40">
      <c r="A152">
        <v>16</v>
      </c>
      <c r="B152">
        <v>0</v>
      </c>
      <c r="C152">
        <f>IF(B152&lt;=9,0,
IF(B152=10,1,2))</f>
        <v>0</v>
      </c>
      <c r="D152">
        <f ca="1">RAND()</f>
        <v>0.27668329185272911</v>
      </c>
      <c r="E152">
        <f ca="1">RAND()</f>
        <v>0.11670780380229762</v>
      </c>
      <c r="F152">
        <f ca="1">RAND()</f>
        <v>0.94195267952453388</v>
      </c>
      <c r="G152">
        <f ca="1">RAND()</f>
        <v>0.50265120139944264</v>
      </c>
      <c r="H152">
        <f ca="1">RAND()</f>
        <v>0.29704601110578488</v>
      </c>
      <c r="I152">
        <f ca="1">RAND()</f>
        <v>0.71103601240486536</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Equip1001</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800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415</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0.44503700929020706</v>
      </c>
      <c r="E153">
        <f ca="1">RAND()</f>
        <v>0.48848525234744478</v>
      </c>
      <c r="F153">
        <f ca="1">RAND()</f>
        <v>0.69386454825084509</v>
      </c>
      <c r="G153">
        <f ca="1">RAND()</f>
        <v>9.5767158501443239E-2</v>
      </c>
      <c r="H153">
        <f ca="1">RAND()</f>
        <v>0.79476217149680417</v>
      </c>
      <c r="I153">
        <f ca="1">RAND()</f>
        <v>0.23387845870751034</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Equip4101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1100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507</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그림자 단검</v>
      </c>
      <c r="AL153">
        <v>1</v>
      </c>
      <c r="AM153" t="str">
        <f ca="1">IF(ROW()=2,AN153,OFFSET(AM153,-1,0)&amp;IF(LEN(AN153)=0,"",","&amp;AN153))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{"dy":16,"sl":1,"tp":"fe","vl":"Equip1102","cn":1,"pt":"GO","pr":1200}</v>
      </c>
    </row>
    <row r="154" spans="1:40">
      <c r="A154">
        <v>16</v>
      </c>
      <c r="B154">
        <v>2</v>
      </c>
      <c r="C154">
        <f>IF(B154&lt;=9,0,
IF(B154=10,1,2))</f>
        <v>0</v>
      </c>
      <c r="D154">
        <f ca="1">RAND()</f>
        <v>0.2286412754292334</v>
      </c>
      <c r="E154">
        <f ca="1">RAND()</f>
        <v>0.68008631715595658</v>
      </c>
      <c r="F154">
        <f ca="1">RAND()</f>
        <v>4.9499647461400009E-2</v>
      </c>
      <c r="G154">
        <f ca="1">RAND()</f>
        <v>0.63918098174601601</v>
      </c>
      <c r="H154">
        <f ca="1">RAND()</f>
        <v>0.24040315655192113</v>
      </c>
      <c r="I154">
        <f ca="1">RAND()</f>
        <v>0.12886002977887112</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68008</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11</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3300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8.4893693624137567E-2</v>
      </c>
      <c r="E155">
        <f ca="1">RAND()</f>
        <v>0.15014055436515306</v>
      </c>
      <c r="F155">
        <f ca="1">RAND()</f>
        <v>0.83381973896311967</v>
      </c>
      <c r="G155">
        <f ca="1">RAND()</f>
        <v>0.98296264605071593</v>
      </c>
      <c r="H155">
        <f ca="1">RAND()</f>
        <v>0.34267447702174458</v>
      </c>
      <c r="I155">
        <f ca="1">RAND()</f>
        <v>0.68912629000476144</v>
      </c>
      <c r="M155" t="str">
        <f ca="1">IF(LEN(J155)&lt;&gt;0,J155,VLOOKUP(D155+$B155,$BJ:$BK,MATCH($BK$1,$BJ$1:$BK$1,0),1))</f>
        <v>안 지정 캐릭터 PP 영웅등급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15014</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4</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1200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438</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4.8760303303389096E-2</v>
      </c>
      <c r="E156">
        <f ca="1">RAND()</f>
        <v>0.35845122776604144</v>
      </c>
      <c r="F156">
        <f ca="1">RAND()</f>
        <v>0.38917916137714992</v>
      </c>
      <c r="G156">
        <f ca="1">RAND()</f>
        <v>5.4580170602245404E-2</v>
      </c>
      <c r="H156">
        <f ca="1">RAND()</f>
        <v>0.94090357773704458</v>
      </c>
      <c r="I156">
        <f ca="1">RAND()</f>
        <v>0.48937434455851514</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35845</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7</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2100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0.95439372147605073</v>
      </c>
      <c r="E157">
        <f ca="1">RAND()</f>
        <v>0.13486539247653428</v>
      </c>
      <c r="F157">
        <f ca="1">RAND()</f>
        <v>0.28302532727087371</v>
      </c>
      <c r="G157">
        <f ca="1">RAND()</f>
        <v>0.36801809571916311</v>
      </c>
      <c r="H157">
        <f ca="1">RAND()</f>
        <v>0.36161063572262886</v>
      </c>
      <c r="I157">
        <f ca="1">RAND()</f>
        <v>0.61299768574532842</v>
      </c>
      <c r="M157" t="str">
        <f ca="1">IF(LEN(J157)&lt;&gt;0,J157,VLOOKUP(D157+$B157,$BJ:$BK,MATCH($BK$1,$BJ$1:$BK$1,0),1))</f>
        <v>안 지정 캐릭터 PP 일반등급</v>
      </c>
      <c r="N157">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13486</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4</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1200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437</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0.3902209610808024</v>
      </c>
      <c r="E158">
        <f ca="1">RAND()</f>
        <v>0.63773642127152319</v>
      </c>
      <c r="F158">
        <f ca="1">RAND()</f>
        <v>0.77333312055016945</v>
      </c>
      <c r="G158">
        <f ca="1">RAND()</f>
        <v>0.8017566905867155</v>
      </c>
      <c r="H158">
        <f ca="1">RAND()</f>
        <v>0.18375350320386907</v>
      </c>
      <c r="I158">
        <f ca="1">RAND()</f>
        <v>0.25174289745689427</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Equip6301</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22200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0.47777444535131675</v>
      </c>
      <c r="E159">
        <f ca="1">RAND()</f>
        <v>0.33482781897935376</v>
      </c>
      <c r="F159">
        <f ca="1">RAND()</f>
        <v>2.7807020833741536E-2</v>
      </c>
      <c r="G159">
        <f ca="1">RAND()</f>
        <v>0.25707934357332063</v>
      </c>
      <c r="H159">
        <f ca="1">RAND()</f>
        <v>0.19403825682563514</v>
      </c>
      <c r="I159">
        <f ca="1">RAND()</f>
        <v>0.94758018204970251</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Equip3302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8000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509</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플럭스 리볼버</v>
      </c>
      <c r="AL159">
        <v>1</v>
      </c>
      <c r="AM159" t="str">
        <f ca="1">IF(ROW()=2,AN159,OFFSET(AM159,-1,0)&amp;IF(LEN(AN159)=0,"",","&amp;AN159))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{"dy":16,"sl":7,"tp":"fe","vl":"Equip6202","cn":1,"pt":"GO","pr":9600}</v>
      </c>
    </row>
    <row r="160" spans="1:40">
      <c r="A160">
        <v>16</v>
      </c>
      <c r="B160">
        <v>8</v>
      </c>
      <c r="C160">
        <f>IF(B160&lt;=9,0,
IF(B160=10,1,2))</f>
        <v>0</v>
      </c>
      <c r="D160">
        <f ca="1">RAND()</f>
        <v>0.72137829896236694</v>
      </c>
      <c r="E160">
        <f ca="1">RAND()</f>
        <v>0.1324807515806925</v>
      </c>
      <c r="F160">
        <f ca="1">RAND()</f>
        <v>0.85730678340408728</v>
      </c>
      <c r="G160">
        <f ca="1">RAND()</f>
        <v>0.33576071322606771</v>
      </c>
      <c r="H160">
        <f ca="1">RAND()</f>
        <v>0.60093073271987485</v>
      </c>
      <c r="I160">
        <f ca="1">RAND()</f>
        <v>0.7520590948779593</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0.3191974997907584</v>
      </c>
      <c r="E161">
        <f ca="1">RAND()</f>
        <v>0.33858399086750279</v>
      </c>
      <c r="F161">
        <f ca="1">RAND()</f>
        <v>0.13851571756879422</v>
      </c>
      <c r="G161">
        <f ca="1">RAND()</f>
        <v>0.72970182706843956</v>
      </c>
      <c r="H161">
        <f ca="1">RAND()</f>
        <v>0.91389368608104915</v>
      </c>
      <c r="I161">
        <f ca="1">RAND()</f>
        <v>0.73471666541969571</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0.96397005382752643</v>
      </c>
      <c r="E162">
        <f ca="1">RAND()</f>
        <v>0.95091984095143323</v>
      </c>
      <c r="F162">
        <f ca="1">RAND()</f>
        <v>0.97466118583468964</v>
      </c>
      <c r="G162">
        <f ca="1">RAND()</f>
        <v>0.62653286532173424</v>
      </c>
      <c r="H162">
        <f ca="1">RAND()</f>
        <v>0.23999245706622452</v>
      </c>
      <c r="I162">
        <f ca="1">RAND()</f>
        <v>0.72114445386920678</v>
      </c>
      <c r="M162" t="str">
        <f ca="1">IF(LEN(J162)&lt;&gt;0,J162,VLOOKUP(D162+$B162,$BJ:$BK,MATCH($BK$1,$BJ$1:$BK$1,0),1))</f>
        <v>캐릭터 상자 영웅등급</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삭제</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DI</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149</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417</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0.79779243441738312</v>
      </c>
      <c r="E163">
        <f ca="1">RAND()</f>
        <v>0.19713466534759327</v>
      </c>
      <c r="F163">
        <f ca="1">RAND()</f>
        <v>0.20749728011353819</v>
      </c>
      <c r="G163">
        <f ca="1">RAND()</f>
        <v>0.48051188910045439</v>
      </c>
      <c r="H163">
        <f ca="1">RAND()</f>
        <v>1.1330212353961699E-2</v>
      </c>
      <c r="I163">
        <f ca="1">RAND()</f>
        <v>0.92167501182302425</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Equip1301</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DI</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12</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0.70512894946655769</v>
      </c>
      <c r="E164">
        <f ca="1">RAND()</f>
        <v>0.27305475597081785</v>
      </c>
      <c r="F164">
        <f ca="1">RAND()</f>
        <v>0.1835203977394404</v>
      </c>
      <c r="G164">
        <f ca="1">RAND()</f>
        <v>0.44779374574447051</v>
      </c>
      <c r="H164">
        <f ca="1">RAND()</f>
        <v>0.73210617033039316</v>
      </c>
      <c r="I164">
        <f ca="1">RAND()</f>
        <v>0.42666498889386473</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27305</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6</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1800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181</v>
      </c>
      <c r="AD164">
        <v>1</v>
      </c>
      <c r="AE164" t="s">
        <v>129</v>
      </c>
      <c r="AG164">
        <v>14</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귀족의 하사품</v>
      </c>
      <c r="AL164">
        <v>1</v>
      </c>
      <c r="AM164" t="str">
        <f ca="1">IF(ROW()=2,AN164,OFFSET(AM164,-1,0)&amp;IF(LEN(AN164)=0,"",","&amp;AN164))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{"dy":17,"sl":2,"tp":"fe","vl":"Equip7201","cn":1,"pt":"DI","pr":14}</v>
      </c>
    </row>
    <row r="165" spans="1:40">
      <c r="A165">
        <v>17</v>
      </c>
      <c r="B165">
        <v>3</v>
      </c>
      <c r="C165">
        <f>IF(B165&lt;=9,0,
IF(B165=10,1,2))</f>
        <v>0</v>
      </c>
      <c r="D165">
        <f ca="1">RAND()</f>
        <v>0.76411394496538865</v>
      </c>
      <c r="E165">
        <f ca="1">RAND()</f>
        <v>0.25456200273444007</v>
      </c>
      <c r="F165">
        <f ca="1">RAND()</f>
        <v>0.56423785711989849</v>
      </c>
      <c r="G165">
        <f ca="1">RAND()</f>
        <v>0.86470431289977767</v>
      </c>
      <c r="H165">
        <f ca="1">RAND()</f>
        <v>0.21740712757407188</v>
      </c>
      <c r="I165">
        <f ca="1">RAND()</f>
        <v>0.90832807961074091</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25456</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6</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1800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0.14023816443778869</v>
      </c>
      <c r="E166">
        <f ca="1">RAND()</f>
        <v>0.72047658836544137</v>
      </c>
      <c r="F166">
        <f ca="1">RAND()</f>
        <v>0.27499054834375536</v>
      </c>
      <c r="G166">
        <f ca="1">RAND()</f>
        <v>0.28024787173175414</v>
      </c>
      <c r="H166">
        <f ca="1">RAND()</f>
        <v>0.32973420596538283</v>
      </c>
      <c r="I166">
        <f ca="1">RAND()</f>
        <v>0.68201764563589273</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72047</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11</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3300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471</v>
      </c>
      <c r="AD166">
        <v>1</v>
      </c>
      <c r="AE166" t="s">
        <v>129</v>
      </c>
      <c r="AF166">
        <v>199</v>
      </c>
      <c r="AG166">
        <v>129</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전설</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단단한 칼날 메이스</v>
      </c>
      <c r="AL166">
        <v>1</v>
      </c>
      <c r="AM166" t="str">
        <f ca="1">IF(ROW()=2,AN166,OFFSET(AM166,-1,0)&amp;IF(LEN(AN166)=0,"",","&amp;AN166))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{"dy":17,"sl":4,"tp":"fe","vl":"Equip4401","cn":1,"pt":"DI","pp":199,"pr":129}</v>
      </c>
    </row>
    <row r="167" spans="1:40">
      <c r="A167">
        <v>17</v>
      </c>
      <c r="B167">
        <v>5</v>
      </c>
      <c r="C167">
        <f>IF(B167&lt;=9,0,
IF(B167=10,1,2))</f>
        <v>0</v>
      </c>
      <c r="D167">
        <f ca="1">RAND()</f>
        <v>0.42246805917163621</v>
      </c>
      <c r="E167">
        <f ca="1">RAND()</f>
        <v>0.9187964185830122</v>
      </c>
      <c r="F167">
        <f ca="1">RAND()</f>
        <v>0.74495401705139563</v>
      </c>
      <c r="G167">
        <f ca="1">RAND()</f>
        <v>0.5196063733627917</v>
      </c>
      <c r="H167">
        <f ca="1">RAND()</f>
        <v>0.86854727399161102</v>
      </c>
      <c r="I167">
        <f ca="1">RAND()</f>
        <v>0.53326762324025412</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Equip8101</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8000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1.555229233309452E-2</v>
      </c>
      <c r="E168">
        <f ca="1">RAND()</f>
        <v>0.59042440751124015</v>
      </c>
      <c r="F168">
        <f ca="1">RAND()</f>
        <v>0.67977768717566434</v>
      </c>
      <c r="G168">
        <f ca="1">RAND()</f>
        <v>0.69901173550067797</v>
      </c>
      <c r="H168">
        <f ca="1">RAND()</f>
        <v>0.24462793050074139</v>
      </c>
      <c r="I168">
        <f ca="1">RAND()</f>
        <v>0.77580071738870338</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Equip6201</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9700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6.5668725634014713E-2</v>
      </c>
      <c r="E169">
        <f ca="1">RAND()</f>
        <v>8.944065172429394E-2</v>
      </c>
      <c r="F169">
        <f ca="1">RAND()</f>
        <v>0.2611395858376454</v>
      </c>
      <c r="G169">
        <f ca="1">RAND()</f>
        <v>0.93467871809940939</v>
      </c>
      <c r="H169">
        <f ca="1">RAND()</f>
        <v>0.41299813576415123</v>
      </c>
      <c r="I169">
        <f ca="1">RAND()</f>
        <v>0.2552392043932673</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Equip1001</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700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418</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0.12853711675032087</v>
      </c>
      <c r="E170">
        <f ca="1">RAND()</f>
        <v>0.41128846631820015</v>
      </c>
      <c r="F170">
        <f ca="1">RAND()</f>
        <v>0.55223105913682913</v>
      </c>
      <c r="G170">
        <f ca="1">RAND()</f>
        <v>0.14144557826725435</v>
      </c>
      <c r="H170">
        <f ca="1">RAND()</f>
        <v>0.57834745718339264</v>
      </c>
      <c r="I170">
        <f ca="1">RAND()</f>
        <v>0.76783365937208481</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fl2</v>
      </c>
      <c r="AB170" t="s">
        <v>428</v>
      </c>
      <c r="AC170" t="s">
        <v>459</v>
      </c>
      <c r="AD170">
        <v>1</v>
      </c>
      <c r="AE170" t="s">
        <v>129</v>
      </c>
      <c r="AF170">
        <v>190</v>
      </c>
      <c r="AG170">
        <v>89</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미네락</v>
      </c>
      <c r="AL170">
        <v>1</v>
      </c>
      <c r="AM170" t="str">
        <f ca="1">IF(ROW()=2,AN170,OFFSET(AM170,-1,0)&amp;IF(LEN(AN170)=0,"",","&amp;AN170))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{"dy":17,"sl":8,"tp":"fl2","vl":"Actor2120","cn":1,"pt":"DI","pp":190,"pr":89}</v>
      </c>
    </row>
    <row r="171" spans="1:40">
      <c r="A171">
        <v>17</v>
      </c>
      <c r="B171">
        <v>9</v>
      </c>
      <c r="C171">
        <f>IF(B171&lt;=9,0,
IF(B171=10,1,2))</f>
        <v>0</v>
      </c>
      <c r="D171">
        <f ca="1">RAND()</f>
        <v>0.74025646848533455</v>
      </c>
      <c r="E171">
        <f ca="1">RAND()</f>
        <v>0.85144732783734578</v>
      </c>
      <c r="F171">
        <f ca="1">RAND()</f>
        <v>0.80005227793304057</v>
      </c>
      <c r="G171">
        <f ca="1">RAND()</f>
        <v>0.77937392821605211</v>
      </c>
      <c r="H171">
        <f ca="1">RAND()</f>
        <v>0.99680884380307389</v>
      </c>
      <c r="I171">
        <f ca="1">RAND()</f>
        <v>0.58831197721124717</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fl3</v>
      </c>
      <c r="AB171" t="s">
        <v>429</v>
      </c>
      <c r="AC171" t="s">
        <v>459</v>
      </c>
      <c r="AD171">
        <v>1</v>
      </c>
      <c r="AE171" t="s">
        <v>129</v>
      </c>
      <c r="AF171">
        <v>230</v>
      </c>
      <c r="AG171">
        <v>129</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미네락</v>
      </c>
      <c r="AL171">
        <v>1</v>
      </c>
      <c r="AM171" t="str">
        <f ca="1">IF(ROW()=2,AN171,OFFSET(AM171,-1,0)&amp;IF(LEN(AN171)=0,"",","&amp;AN171))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{"dy":17,"sl":9,"tp":"fl3","vl":"Actor2120","cn":1,"pt":"DI","pp":230,"pr":129}</v>
      </c>
    </row>
    <row r="172" spans="1:40">
      <c r="A172">
        <v>18</v>
      </c>
      <c r="B172">
        <v>0</v>
      </c>
      <c r="C172">
        <f>IF(B172&lt;=9,0,
IF(B172=10,1,2))</f>
        <v>0</v>
      </c>
      <c r="D172">
        <f ca="1">RAND()</f>
        <v>0.86737110694246733</v>
      </c>
      <c r="E172">
        <f ca="1">RAND()</f>
        <v>0.13284994148406615</v>
      </c>
      <c r="F172">
        <f ca="1">RAND()</f>
        <v>0.69644100990310132</v>
      </c>
      <c r="G172">
        <f ca="1">RAND()</f>
        <v>0.35781411403989993</v>
      </c>
      <c r="H172">
        <f ca="1">RAND()</f>
        <v>1.3748970406737171E-2</v>
      </c>
      <c r="I172">
        <f ca="1">RAND()</f>
        <v>0.47264200149418734</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Equip1002</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700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7.0365201462806226E-2</v>
      </c>
      <c r="E173">
        <f ca="1">RAND()</f>
        <v>0.48371612056818947</v>
      </c>
      <c r="F173">
        <f ca="1">RAND()</f>
        <v>0.74586832928715019</v>
      </c>
      <c r="G173">
        <f ca="1">RAND()</f>
        <v>7.9100831177934205E-2</v>
      </c>
      <c r="H173">
        <f ca="1">RAND()</f>
        <v>5.2214432770032571E-2</v>
      </c>
      <c r="I173">
        <f ca="1">RAND()</f>
        <v>0.39783677096038816</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Equip4101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1200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486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뿔과 뼈</v>
      </c>
      <c r="AL173">
        <v>1</v>
      </c>
      <c r="AM173" t="str">
        <f ca="1">IF(ROW()=2,AN173,OFFSET(AM173,-1,0)&amp;IF(LEN(AN173)=0,"",","&amp;AN173))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{"dy":18,"sl":1,"tp":"fe","vl":"Equip2301","cn":1,"pt":"GO","pr":7300}</v>
      </c>
    </row>
    <row r="174" spans="1:40">
      <c r="A174">
        <v>18</v>
      </c>
      <c r="B174">
        <v>2</v>
      </c>
      <c r="C174">
        <f>IF(B174&lt;=9,0,
IF(B174=10,1,2))</f>
        <v>0</v>
      </c>
      <c r="D174">
        <f ca="1">RAND()</f>
        <v>0.33561656255646233</v>
      </c>
      <c r="E174">
        <f ca="1">RAND()</f>
        <v>0.68689194866110559</v>
      </c>
      <c r="F174">
        <f ca="1">RAND()</f>
        <v>0.62713148508427508</v>
      </c>
      <c r="G174">
        <f ca="1">RAND()</f>
        <v>0.89091356971771085</v>
      </c>
      <c r="H174">
        <f ca="1">RAND()</f>
        <v>0.56666061459881423</v>
      </c>
      <c r="I174">
        <f ca="1">RAND()</f>
        <v>0.20961703245950247</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68689</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11</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3300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447</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0.82751010000357905</v>
      </c>
      <c r="E175">
        <f ca="1">RAND()</f>
        <v>0.73764178982025641</v>
      </c>
      <c r="F175">
        <f ca="1">RAND()</f>
        <v>0.19275066327697021</v>
      </c>
      <c r="G175">
        <f ca="1">RAND()</f>
        <v>0.96770914946045472</v>
      </c>
      <c r="H175">
        <f ca="1">RAND()</f>
        <v>0.22793528392136275</v>
      </c>
      <c r="I175">
        <f ca="1">RAND()</f>
        <v>0.73710064161667499</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73764</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11</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3300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9.4396978652454444E-2</v>
      </c>
      <c r="E176">
        <f ca="1">RAND()</f>
        <v>0.93443249281955532</v>
      </c>
      <c r="F176">
        <f ca="1">RAND()</f>
        <v>0.5074433566718145</v>
      </c>
      <c r="G176">
        <f ca="1">RAND()</f>
        <v>0.91105312518073589</v>
      </c>
      <c r="H176">
        <f ca="1">RAND()</f>
        <v>0.44749760187088783</v>
      </c>
      <c r="I176">
        <f ca="1">RAND()</f>
        <v>0.67618134629449433</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93443</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14</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4200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412</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0.3667366007202566</v>
      </c>
      <c r="E177">
        <f ca="1">RAND()</f>
        <v>0.68752812836523536</v>
      </c>
      <c r="F177">
        <f ca="1">RAND()</f>
        <v>0.58036054719240426</v>
      </c>
      <c r="G177">
        <f ca="1">RAND()</f>
        <v>0.86664707620412673</v>
      </c>
      <c r="H177">
        <f ca="1">RAND()</f>
        <v>0.45143230659292255</v>
      </c>
      <c r="I177">
        <f ca="1">RAND()</f>
        <v>0.88790346133310527</v>
      </c>
      <c r="M177" t="str">
        <f ca="1">IF(LEN(J177)&lt;&gt;0,J177,VLOOKUP(D177+$B177,$BJ:$BK,MATCH($BK$1,$BJ$1:$BK$1,0),1))</f>
        <v>지정 장비</v>
      </c>
      <c r="N177" t="str">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Equip6002</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2300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454</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0.73894337098679175</v>
      </c>
      <c r="E178">
        <f ca="1">RAND()</f>
        <v>0.84485418537550316</v>
      </c>
      <c r="F178">
        <f ca="1">RAND()</f>
        <v>0.16918742105060292</v>
      </c>
      <c r="G178">
        <f ca="1">RAND()</f>
        <v>0.24300260493383885</v>
      </c>
      <c r="H178">
        <f ca="1">RAND()</f>
        <v>0.45421842064586548</v>
      </c>
      <c r="I178">
        <f ca="1">RAND()</f>
        <v>5.3468108293932559E-2</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Equip7202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DI</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14</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0.26506996238830804</v>
      </c>
      <c r="E179">
        <f ca="1">RAND()</f>
        <v>0.66731420363189231</v>
      </c>
      <c r="F179">
        <f ca="1">RAND()</f>
        <v>0.77637231904638659</v>
      </c>
      <c r="G179">
        <f ca="1">RAND()</f>
        <v>2.6079748596583574E-2</v>
      </c>
      <c r="H179">
        <f ca="1">RAND()</f>
        <v>0.41777310802908108</v>
      </c>
      <c r="I179">
        <f ca="1">RAND()</f>
        <v>0.19759669573426508</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Equip7302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DI</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33</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461</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0.43145351004469668</v>
      </c>
      <c r="E180">
        <f ca="1">RAND()</f>
        <v>0.28853163242484359</v>
      </c>
      <c r="F180">
        <f ca="1">RAND()</f>
        <v>0.43456971122567101</v>
      </c>
      <c r="G180">
        <f ca="1">RAND()</f>
        <v>0.96066243257327544</v>
      </c>
      <c r="H180">
        <f ca="1">RAND()</f>
        <v>0.84495879518335848</v>
      </c>
      <c r="I180">
        <f ca="1">RAND()</f>
        <v>0.63129732077681922</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
      </c>
      <c r="AL180">
        <v>1</v>
      </c>
      <c r="AM180" t="str">
        <f ca="1">IF(ROW()=2,AN180,OFFSET(AM180,-1,0)&amp;IF(LEN(AN180)=0,"",","&amp;AN180))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v>
      </c>
    </row>
    <row r="181" spans="1:40">
      <c r="A181">
        <v>18</v>
      </c>
      <c r="B181">
        <v>9</v>
      </c>
      <c r="C181">
        <f>IF(B181&lt;=9,0,
IF(B181=10,1,2))</f>
        <v>0</v>
      </c>
      <c r="D181">
        <f ca="1">RAND()</f>
        <v>4.7878415203547742E-2</v>
      </c>
      <c r="E181">
        <f ca="1">RAND()</f>
        <v>0.34468387052623539</v>
      </c>
      <c r="F181">
        <f ca="1">RAND()</f>
        <v>0.81800307194939947</v>
      </c>
      <c r="G181">
        <f ca="1">RAND()</f>
        <v>0.6420392621565767</v>
      </c>
      <c r="H181">
        <f ca="1">RAND()</f>
        <v>0.91519029067479152</v>
      </c>
      <c r="I181">
        <f ca="1">RAND()</f>
        <v>0.53006973460683593</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
      </c>
      <c r="AL181">
        <v>1</v>
      </c>
      <c r="AM181" t="str">
        <f ca="1">IF(ROW()=2,AN181,OFFSET(AM181,-1,0)&amp;IF(LEN(AN181)=0,"",","&amp;AN181))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v>
      </c>
    </row>
    <row r="182" spans="1:40">
      <c r="A182">
        <v>19</v>
      </c>
      <c r="B182">
        <v>0</v>
      </c>
      <c r="C182">
        <f>IF(B182&lt;=9,0,
IF(B182=10,1,2))</f>
        <v>0</v>
      </c>
      <c r="D182">
        <f ca="1">RAND()</f>
        <v>0.2131899841901167</v>
      </c>
      <c r="E182">
        <f ca="1">RAND()</f>
        <v>0.54548126787888385</v>
      </c>
      <c r="F182">
        <f ca="1">RAND()</f>
        <v>0.88706143274317006</v>
      </c>
      <c r="G182">
        <f ca="1">RAND()</f>
        <v>0.69902745075317063</v>
      </c>
      <c r="H182">
        <f ca="1">RAND()</f>
        <v>0.27841501261478108</v>
      </c>
      <c r="I182">
        <f ca="1">RAND()</f>
        <v>0.44067832147540131</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Equip4302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7400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453</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0.52773121355263253</v>
      </c>
      <c r="E183">
        <f ca="1">RAND()</f>
        <v>0.6091710701858527</v>
      </c>
      <c r="F183">
        <f ca="1">RAND()</f>
        <v>0.23016348859420777</v>
      </c>
      <c r="G183">
        <f ca="1">RAND()</f>
        <v>0.6290957361402757</v>
      </c>
      <c r="H183">
        <f ca="1">RAND()</f>
        <v>1.1937198447419362E-2</v>
      </c>
      <c r="I183">
        <f ca="1">RAND()</f>
        <v>0.70187436952245708</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Equip5102</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1400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0.88813519948311503</v>
      </c>
      <c r="E184">
        <f ca="1">RAND()</f>
        <v>0.12022249967835563</v>
      </c>
      <c r="F184">
        <f ca="1">RAND()</f>
        <v>2.3772431656380544E-2</v>
      </c>
      <c r="G184">
        <f ca="1">RAND()</f>
        <v>0.62486452483211841</v>
      </c>
      <c r="H184">
        <f ca="1">RAND()</f>
        <v>0.64005729825297086</v>
      </c>
      <c r="I184">
        <f ca="1">RAND()</f>
        <v>0.68869290304401276</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12022</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4</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1200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0.72023711605417184</v>
      </c>
      <c r="E185">
        <f ca="1">RAND()</f>
        <v>2.7177616447421227E-2</v>
      </c>
      <c r="F185">
        <f ca="1">RAND()</f>
        <v>0.44820651577314496</v>
      </c>
      <c r="G185">
        <f ca="1">RAND()</f>
        <v>0.40883636158230507</v>
      </c>
      <c r="H185">
        <f ca="1">RAND()</f>
        <v>0.82690790863340169</v>
      </c>
      <c r="I185">
        <f ca="1">RAND()</f>
        <v>0.91423026613814595</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2717</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3</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900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0.60281862924735097</v>
      </c>
      <c r="E186">
        <f ca="1">RAND()</f>
        <v>0.39282107002173317</v>
      </c>
      <c r="F186">
        <f ca="1">RAND()</f>
        <v>0.50314619891701617</v>
      </c>
      <c r="G186">
        <f ca="1">RAND()</f>
        <v>0.12928724285374182</v>
      </c>
      <c r="H186">
        <f ca="1">RAND()</f>
        <v>0.54119560100891517</v>
      </c>
      <c r="I186">
        <f ca="1">RAND()</f>
        <v>0.41206636391465534</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39282</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7</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2100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471</v>
      </c>
      <c r="AD186">
        <v>1</v>
      </c>
      <c r="AE186" t="s">
        <v>129</v>
      </c>
      <c r="AF186">
        <v>199</v>
      </c>
      <c r="AG186">
        <v>129</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전설</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단단한 칼날 메이스</v>
      </c>
      <c r="AL186">
        <v>1</v>
      </c>
      <c r="AM186" t="str">
        <f ca="1">IF(ROW()=2,AN186,OFFSET(AM186,-1,0)&amp;IF(LEN(AN186)=0,"",","&amp;AN186))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{"dy":19,"sl":4,"tp":"fe","vl":"Equip4401","cn":1,"pt":"DI","pp":199,"pr":129}</v>
      </c>
    </row>
    <row r="187" spans="1:40">
      <c r="A187">
        <v>19</v>
      </c>
      <c r="B187">
        <v>5</v>
      </c>
      <c r="C187">
        <f>IF(B187&lt;=9,0,
IF(B187=10,1,2))</f>
        <v>0</v>
      </c>
      <c r="D187">
        <f ca="1">RAND()</f>
        <v>1.29899300301064E-2</v>
      </c>
      <c r="E187">
        <f ca="1">RAND()</f>
        <v>0.3066320550254632</v>
      </c>
      <c r="F187">
        <f ca="1">RAND()</f>
        <v>0.79582661129535959</v>
      </c>
      <c r="G187">
        <f ca="1">RAND()</f>
        <v>0.84272136792518537</v>
      </c>
      <c r="H187">
        <f ca="1">RAND()</f>
        <v>0.49855715082885954</v>
      </c>
      <c r="I187">
        <f ca="1">RAND()</f>
        <v>0.91457338572807689</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Equip2301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8000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0.11068784032044843</v>
      </c>
      <c r="E188">
        <f ca="1">RAND()</f>
        <v>0.43013316293699078</v>
      </c>
      <c r="F188">
        <f ca="1">RAND()</f>
        <v>4.2398297684163588E-2</v>
      </c>
      <c r="G188">
        <f ca="1">RAND()</f>
        <v>0.96186680690861182</v>
      </c>
      <c r="H188">
        <f ca="1">RAND()</f>
        <v>0.91883810604706473</v>
      </c>
      <c r="I188">
        <f ca="1">RAND()</f>
        <v>0.81798936561844238</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Equip5201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3300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3.9557052626190248E-2</v>
      </c>
      <c r="E189">
        <f ca="1">RAND()</f>
        <v>0.29326317407397395</v>
      </c>
      <c r="F189">
        <f ca="1">RAND()</f>
        <v>0.64393701061562969</v>
      </c>
      <c r="G189">
        <f ca="1">RAND()</f>
        <v>0.80680674934119834</v>
      </c>
      <c r="H189">
        <f ca="1">RAND()</f>
        <v>0.89216773543927919</v>
      </c>
      <c r="I189">
        <f ca="1">RAND()</f>
        <v>0.98433837393222223</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Equip3102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1500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0.40223941702339383</v>
      </c>
      <c r="E190">
        <f ca="1">RAND()</f>
        <v>0.99840149257679822</v>
      </c>
      <c r="F190">
        <f ca="1">RAND()</f>
        <v>0.98172046009939362</v>
      </c>
      <c r="G190">
        <f ca="1">RAND()</f>
        <v>0.87013741795033783</v>
      </c>
      <c r="H190">
        <f ca="1">RAND()</f>
        <v>0.61264759479721398</v>
      </c>
      <c r="I190">
        <f ca="1">RAND()</f>
        <v>0.15120691356994198</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0.26178550837833869</v>
      </c>
      <c r="E191">
        <f ca="1">RAND()</f>
        <v>3.7671224764978639E-2</v>
      </c>
      <c r="F191">
        <f ca="1">RAND()</f>
        <v>0.38356278447802672</v>
      </c>
      <c r="G191">
        <f ca="1">RAND()</f>
        <v>0.64569694012453571</v>
      </c>
      <c r="H191">
        <f ca="1">RAND()</f>
        <v>0.35683462312703584</v>
      </c>
      <c r="I191">
        <f ca="1">RAND()</f>
        <v>0.75883994592986681</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0.415692733850204</v>
      </c>
      <c r="E192">
        <f ca="1">RAND()</f>
        <v>0.59467184545570451</v>
      </c>
      <c r="F192">
        <f ca="1">RAND()</f>
        <v>0.31862866057368344</v>
      </c>
      <c r="G192">
        <f ca="1">RAND()</f>
        <v>0.40477826104099524</v>
      </c>
      <c r="H192">
        <f ca="1">RAND()</f>
        <v>0.11547519941365436</v>
      </c>
      <c r="I192">
        <f ca="1">RAND()</f>
        <v>0.94206631242440586</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Equip5101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1500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0.33679908117616197</v>
      </c>
      <c r="E193">
        <f ca="1">RAND()</f>
        <v>0.47169111569697753</v>
      </c>
      <c r="F193">
        <f ca="1">RAND()</f>
        <v>0.56394626689163518</v>
      </c>
      <c r="G193">
        <f ca="1">RAND()</f>
        <v>0.88190404275341139</v>
      </c>
      <c r="H193">
        <f ca="1">RAND()</f>
        <v>0.61822282578477206</v>
      </c>
      <c r="I193">
        <f ca="1">RAND()</f>
        <v>0.60272805198826529</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Equip4002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800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426</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0.6253612246030853</v>
      </c>
      <c r="E194">
        <f ca="1">RAND()</f>
        <v>0.81755418405725722</v>
      </c>
      <c r="F194">
        <f ca="1">RAND()</f>
        <v>0.86710213219309096</v>
      </c>
      <c r="G194">
        <f ca="1">RAND()</f>
        <v>0.69414500965928516</v>
      </c>
      <c r="H194">
        <f ca="1">RAND()</f>
        <v>0.25734617597862164</v>
      </c>
      <c r="I194">
        <f ca="1">RAND()</f>
        <v>0.51046039639833252</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81755</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12</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3600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0.74354099631800852</v>
      </c>
      <c r="E195">
        <f ca="1">RAND()</f>
        <v>0.71050939321260198</v>
      </c>
      <c r="F195">
        <f ca="1">RAND()</f>
        <v>0.1823233831073362</v>
      </c>
      <c r="G195">
        <f ca="1">RAND()</f>
        <v>0.85946288225128331</v>
      </c>
      <c r="H195">
        <f ca="1">RAND()</f>
        <v>0.20949955845605039</v>
      </c>
      <c r="I195">
        <f ca="1">RAND()</f>
        <v>0.51921199193431422</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71050</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11</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3300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479</v>
      </c>
      <c r="AD195">
        <v>1</v>
      </c>
      <c r="AE195" t="s">
        <v>129</v>
      </c>
      <c r="AF195">
        <v>249</v>
      </c>
      <c r="AG195">
        <v>169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붉은 꼬리 단검</v>
      </c>
      <c r="AL195">
        <v>1</v>
      </c>
      <c r="AM195" t="str">
        <f ca="1">IF(ROW()=2,AN195,OFFSET(AM195,-1,0)&amp;IF(LEN(AN195)=0,"",","&amp;AN195))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{"dy":20,"sl":3,"tp":"fe","vl":"Equip1403","cn":1,"pt":"DI","pp":249,"pr":169}</v>
      </c>
    </row>
    <row r="196" spans="1:40">
      <c r="A196">
        <v>20</v>
      </c>
      <c r="B196">
        <v>4</v>
      </c>
      <c r="C196">
        <f>IF(B196&lt;=9,0,
IF(B196=10,1,2))</f>
        <v>0</v>
      </c>
      <c r="D196">
        <f ca="1">RAND()</f>
        <v>0.85683855362273242</v>
      </c>
      <c r="E196">
        <f ca="1">RAND()</f>
        <v>3.9731236283255256E-2</v>
      </c>
      <c r="F196">
        <f ca="1">RAND()</f>
        <v>2.1474093682549933E-2</v>
      </c>
      <c r="G196">
        <f ca="1">RAND()</f>
        <v>0.79140240335042544</v>
      </c>
      <c r="H196">
        <f ca="1">RAND()</f>
        <v>0.28042444813331624</v>
      </c>
      <c r="I196">
        <f ca="1">RAND()</f>
        <v>8.057300037912718E-3</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3973</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3</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900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393</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0.55681767723933395</v>
      </c>
      <c r="E197">
        <f ca="1">RAND()</f>
        <v>0.45294831387205703</v>
      </c>
      <c r="F197">
        <f ca="1">RAND()</f>
        <v>0.68110589248300935</v>
      </c>
      <c r="G197">
        <f ca="1">RAND()</f>
        <v>0.55783665253324133</v>
      </c>
      <c r="H197">
        <f ca="1">RAND()</f>
        <v>2.2725596208137078E-2</v>
      </c>
      <c r="I197">
        <f ca="1">RAND()</f>
        <v>5.1195385464034682E-2</v>
      </c>
      <c r="M197" t="str">
        <f ca="1">IF(LEN(J197)&lt;&gt;0,J197,VLOOKUP(D197+$B197,$BJ:$BK,MATCH($BK$1,$BJ$1:$BK$1,0),1))</f>
        <v>안 지정 캐릭터 PP 영웅등급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45294</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8</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2400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0.47750093296771301</v>
      </c>
      <c r="E198">
        <f ca="1">RAND()</f>
        <v>6.0644451977297731E-2</v>
      </c>
      <c r="F198">
        <f ca="1">RAND()</f>
        <v>0.88919046892963161</v>
      </c>
      <c r="G198">
        <f ca="1">RAND()</f>
        <v>0.89237033417391221</v>
      </c>
      <c r="H198">
        <f ca="1">RAND()</f>
        <v>0.37635944072914962</v>
      </c>
      <c r="I198">
        <f ca="1">RAND()</f>
        <v>0.48996921473212951</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Equip0301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7500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461</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으깨어 부수는 자</v>
      </c>
      <c r="AL198">
        <v>1</v>
      </c>
      <c r="AM198" t="str">
        <f ca="1">IF(ROW()=2,AN198,OFFSET(AM198,-1,0)&amp;IF(LEN(AN198)=0,"",","&amp;AN198))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{"dy":20,"sl":6,"tp":"fe","vl":"Equip8002","cn":1,"pt":"GO","pr":4600}</v>
      </c>
    </row>
    <row r="199" spans="1:40">
      <c r="A199">
        <v>20</v>
      </c>
      <c r="B199">
        <v>7</v>
      </c>
      <c r="C199">
        <f>IF(B199&lt;=9,0,
IF(B199=10,1,2))</f>
        <v>0</v>
      </c>
      <c r="D199">
        <f ca="1">RAND()</f>
        <v>0.97835174672456249</v>
      </c>
      <c r="E199">
        <f ca="1">RAND()</f>
        <v>0.25425912778462456</v>
      </c>
      <c r="F199">
        <f ca="1">RAND()</f>
        <v>0.35142758026611831</v>
      </c>
      <c r="G199">
        <f ca="1">RAND()</f>
        <v>0.39134078033084785</v>
      </c>
      <c r="H199">
        <f ca="1">RAND()</f>
        <v>0.33915647053289122</v>
      </c>
      <c r="I199">
        <f ca="1">RAND()</f>
        <v>0.25679777146102867</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Equip2404</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DI</v>
      </c>
      <c r="Q199">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31</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18</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전설</v>
      </c>
      <c r="U199" t="s">
        <v>82</v>
      </c>
      <c r="V199" t="s">
        <v>293</v>
      </c>
      <c r="W199">
        <v>1</v>
      </c>
      <c r="X199" t="s">
        <v>125</v>
      </c>
      <c r="Z199">
        <v>4600</v>
      </c>
      <c r="AA199" t="str">
        <f ca="1">IF(ISBLANK(AB199),"",
VLOOKUP(AB199,OFFSET(INDIRECT("$A:$B"),0,MATCH(AB$1&amp;"_Verify",INDIRECT("$1:$1"),0)-1),2,0)
)</f>
        <v>uph</v>
      </c>
      <c r="AB199" t="s">
        <v>91</v>
      </c>
      <c r="AC199">
        <v>88102</v>
      </c>
      <c r="AD199">
        <v>14</v>
      </c>
      <c r="AE199" t="s">
        <v>402</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0.30794468142659615</v>
      </c>
      <c r="E200">
        <f ca="1">RAND()</f>
        <v>0.746886838928706</v>
      </c>
      <c r="F200">
        <f ca="1">RAND()</f>
        <v>0.74976401962915673</v>
      </c>
      <c r="G200">
        <f ca="1">RAND()</f>
        <v>0.95813365303505071</v>
      </c>
      <c r="H200">
        <f ca="1">RAND()</f>
        <v>0.26999501759604805</v>
      </c>
      <c r="I200">
        <f ca="1">RAND()</f>
        <v>0.846707644081094</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fl5</v>
      </c>
      <c r="AB200" t="s">
        <v>431</v>
      </c>
      <c r="AC200" t="s">
        <v>483</v>
      </c>
      <c r="AD200">
        <v>1</v>
      </c>
      <c r="AE200" t="s">
        <v>129</v>
      </c>
      <c r="AF200">
        <v>80</v>
      </c>
      <c r="AG200">
        <v>49</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그루퍼스</v>
      </c>
      <c r="AL200">
        <v>1</v>
      </c>
      <c r="AM200" t="str">
        <f ca="1">IF(ROW()=2,AN200,OFFSET(AM200,-1,0)&amp;IF(LEN(AN200)=0,"",","&amp;AN200))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{"dy":20,"sl":8,"tp":"fl5","vl":"Actor2010","cn":1,"pt":"DI","pp":80,"pr":49}</v>
      </c>
    </row>
    <row r="201" spans="1:40">
      <c r="A201">
        <v>20</v>
      </c>
      <c r="B201">
        <v>9</v>
      </c>
      <c r="C201">
        <f>IF(B201&lt;=9,0,
IF(B201=10,1,2))</f>
        <v>0</v>
      </c>
      <c r="D201">
        <f ca="1">RAND()</f>
        <v>0.40453205777285417</v>
      </c>
      <c r="E201">
        <f ca="1">RAND()</f>
        <v>0.54613212199421102</v>
      </c>
      <c r="F201">
        <f ca="1">RAND()</f>
        <v>0.29083639616050561</v>
      </c>
      <c r="G201">
        <f ca="1">RAND()</f>
        <v>0.57801716914767054</v>
      </c>
      <c r="H201">
        <f ca="1">RAND()</f>
        <v>0.90334621615149413</v>
      </c>
      <c r="I201">
        <f ca="1">RAND()</f>
        <v>0.40161566988027431</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fl6</v>
      </c>
      <c r="AB201" t="s">
        <v>432</v>
      </c>
      <c r="AC201" t="s">
        <v>483</v>
      </c>
      <c r="AD201">
        <v>1</v>
      </c>
      <c r="AE201" t="s">
        <v>129</v>
      </c>
      <c r="AF201">
        <v>80</v>
      </c>
      <c r="AG201">
        <v>49</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그루퍼스</v>
      </c>
      <c r="AL201">
        <v>1</v>
      </c>
      <c r="AM201" t="str">
        <f ca="1">IF(ROW()=2,AN201,OFFSET(AM201,-1,0)&amp;IF(LEN(AN201)=0,"",","&amp;AN201))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{"dy":20,"sl":9,"tp":"fl6","vl":"Actor2010","cn":1,"pt":"DI","pp":80,"pr":49}</v>
      </c>
    </row>
    <row r="202" spans="1:40">
      <c r="A202">
        <v>21</v>
      </c>
      <c r="B202">
        <v>0</v>
      </c>
      <c r="C202">
        <f>IF(B202&lt;=9,0,
IF(B202=10,1,2))</f>
        <v>0</v>
      </c>
      <c r="D202">
        <f ca="1">RAND()</f>
        <v>0.57445007118278424</v>
      </c>
      <c r="E202">
        <f ca="1">RAND()</f>
        <v>0.11231690398298466</v>
      </c>
      <c r="F202">
        <f ca="1">RAND()</f>
        <v>0.95652990906934987</v>
      </c>
      <c r="G202">
        <f ca="1">RAND()</f>
        <v>0.25932948040927228</v>
      </c>
      <c r="H202">
        <f ca="1">RAND()</f>
        <v>0.61248149531587359</v>
      </c>
      <c r="I202">
        <f ca="1">RAND()</f>
        <v>0.54566739631797123</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Equip1001</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800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0.21090271293438578</v>
      </c>
      <c r="E203">
        <f ca="1">RAND()</f>
        <v>0.80028183695192867</v>
      </c>
      <c r="F203">
        <f ca="1">RAND()</f>
        <v>9.2409703336736038E-2</v>
      </c>
      <c r="G203">
        <f ca="1">RAND()</f>
        <v>0.76236054186354163</v>
      </c>
      <c r="H203">
        <f ca="1">RAND()</f>
        <v>0.23789470300319682</v>
      </c>
      <c r="I203">
        <f ca="1">RAND()</f>
        <v>0.50064081425284057</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Equip7002</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2000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2.8729523760396281E-2</v>
      </c>
      <c r="E204">
        <f ca="1">RAND()</f>
        <v>0.31338122211861053</v>
      </c>
      <c r="F204">
        <f ca="1">RAND()</f>
        <v>0.63387936342110851</v>
      </c>
      <c r="G204">
        <f ca="1">RAND()</f>
        <v>0.61364175920699915</v>
      </c>
      <c r="H204">
        <f ca="1">RAND()</f>
        <v>0.62003569870335329</v>
      </c>
      <c r="I204">
        <f ca="1">RAND()</f>
        <v>0.58928576018706269</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31338</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6</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1800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462</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태양과 달과 별</v>
      </c>
      <c r="AL204">
        <v>1</v>
      </c>
      <c r="AM204" t="str">
        <f ca="1">IF(ROW()=2,AN204,OFFSET(AM204,-1,0)&amp;IF(LEN(AN204)=0,"",","&amp;AN204))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{"dy":21,"sl":2,"tp":"fe","vl":"Equip3302","cn":1,"pt":"DI","pr":11}</v>
      </c>
    </row>
    <row r="205" spans="1:40">
      <c r="A205">
        <v>21</v>
      </c>
      <c r="B205">
        <v>3</v>
      </c>
      <c r="C205">
        <f>IF(B205&lt;=9,0,
IF(B205=10,1,2))</f>
        <v>0</v>
      </c>
      <c r="D205">
        <f ca="1">RAND()</f>
        <v>2.4583746634376125E-2</v>
      </c>
      <c r="E205">
        <f ca="1">RAND()</f>
        <v>0.9891354886402064</v>
      </c>
      <c r="F205">
        <f ca="1">RAND()</f>
        <v>0.67932091286508467</v>
      </c>
      <c r="G205">
        <f ca="1">RAND()</f>
        <v>0.87007640839496792</v>
      </c>
      <c r="H205">
        <f ca="1">RAND()</f>
        <v>0.58947925658858524</v>
      </c>
      <c r="I205">
        <f ca="1">RAND()</f>
        <v>0.55106134870137813</v>
      </c>
      <c r="M205" t="str">
        <f ca="1">IF(LEN(J205)&lt;&gt;0,J205,VLOOKUP(D205+$B205,$BJ:$BK,MATCH($BK$1,$BJ$1:$BK$1,0),1))</f>
        <v>안 지정 캐릭터 PP 영웅등급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98913</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14</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4200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192</v>
      </c>
      <c r="AD205">
        <v>1</v>
      </c>
      <c r="AE205" t="s">
        <v>125</v>
      </c>
      <c r="AG205">
        <v>800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얼룩진 도끼</v>
      </c>
      <c r="AL205">
        <v>1</v>
      </c>
      <c r="AM205" t="str">
        <f ca="1">IF(ROW()=2,AN205,OFFSET(AM205,-1,0)&amp;IF(LEN(AN205)=0,"",","&amp;AN205))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{"dy":21,"sl":3,"tp":"fe","vl":"Equip0002","cn":1,"pt":"GO","pr":800}</v>
      </c>
    </row>
    <row r="206" spans="1:40">
      <c r="A206">
        <v>21</v>
      </c>
      <c r="B206">
        <v>4</v>
      </c>
      <c r="C206">
        <f>IF(B206&lt;=9,0,
IF(B206=10,1,2))</f>
        <v>0</v>
      </c>
      <c r="D206">
        <f ca="1">RAND()</f>
        <v>0.55367649596645407</v>
      </c>
      <c r="E206">
        <f ca="1">RAND()</f>
        <v>0.85695090867854962</v>
      </c>
      <c r="F206">
        <f ca="1">RAND()</f>
        <v>0.72925097521017224</v>
      </c>
      <c r="G206">
        <f ca="1">RAND()</f>
        <v>0.14420766621991798</v>
      </c>
      <c r="H206">
        <f ca="1">RAND()</f>
        <v>0.85089022062740183</v>
      </c>
      <c r="I206">
        <f ca="1">RAND()</f>
        <v>4.5976435231214863E-2</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85695</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13</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3900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439</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0.50714686310663981</v>
      </c>
      <c r="E207">
        <f ca="1">RAND()</f>
        <v>0.35502772086883938</v>
      </c>
      <c r="F207">
        <f ca="1">RAND()</f>
        <v>0.65792853505027371</v>
      </c>
      <c r="G207">
        <f ca="1">RAND()</f>
        <v>0.44301944117847925</v>
      </c>
      <c r="H207">
        <f ca="1">RAND()</f>
        <v>0.59121542055554621</v>
      </c>
      <c r="I207">
        <f ca="1">RAND()</f>
        <v>1.8100712794150819E-2</v>
      </c>
      <c r="M207" t="str">
        <f ca="1">IF(LEN(J207)&lt;&gt;0,J207,VLOOKUP(D207+$B207,$BJ:$BK,MATCH($BK$1,$BJ$1:$BK$1,0),1))</f>
        <v>안 지정 캐릭터 PP 영웅등급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35502</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7</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2100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0.45860053308956894</v>
      </c>
      <c r="E208">
        <f ca="1">RAND()</f>
        <v>0.46896154328700246</v>
      </c>
      <c r="F208">
        <f ca="1">RAND()</f>
        <v>0.96575416042667583</v>
      </c>
      <c r="G208">
        <f ca="1">RAND()</f>
        <v>0.3214871325299502</v>
      </c>
      <c r="H208">
        <f ca="1">RAND()</f>
        <v>0.12804745348094837</v>
      </c>
      <c r="I208">
        <f ca="1">RAND()</f>
        <v>0.98001960144686573</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Equip6001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2300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0.40165844176156329</v>
      </c>
      <c r="E209">
        <f ca="1">RAND()</f>
        <v>0.29297403014322965</v>
      </c>
      <c r="F209">
        <f ca="1">RAND()</f>
        <v>0.58449852903965349</v>
      </c>
      <c r="G209">
        <f ca="1">RAND()</f>
        <v>0.37052371105302251</v>
      </c>
      <c r="H209">
        <f ca="1">RAND()</f>
        <v>6.305204388952701E-2</v>
      </c>
      <c r="I209">
        <f ca="1">RAND()</f>
        <v>0.52061942943969386</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Equip3102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1300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486</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뿔과 뼈</v>
      </c>
      <c r="AL209">
        <v>1</v>
      </c>
      <c r="AM209" t="str">
        <f ca="1">IF(ROW()=2,AN209,OFFSET(AM209,-1,0)&amp;IF(LEN(AN209)=0,"",","&amp;AN209))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{"dy":21,"sl":7,"tp":"fe","vl":"Equip2301","cn":1,"pt":"GO","pr":7800}</v>
      </c>
    </row>
    <row r="210" spans="1:40">
      <c r="A210">
        <v>21</v>
      </c>
      <c r="B210">
        <v>8</v>
      </c>
      <c r="C210">
        <f>IF(B210&lt;=9,0,
IF(B210=10,1,2))</f>
        <v>0</v>
      </c>
      <c r="D210">
        <f ca="1">RAND()</f>
        <v>0.24914020134269299</v>
      </c>
      <c r="E210">
        <f ca="1">RAND()</f>
        <v>2.8589259346044948E-2</v>
      </c>
      <c r="F210">
        <f ca="1">RAND()</f>
        <v>0.29313518238742853</v>
      </c>
      <c r="G210">
        <f ca="1">RAND()</f>
        <v>0.43091113590800445</v>
      </c>
      <c r="H210">
        <f ca="1">RAND()</f>
        <v>0.32188330007550803</v>
      </c>
      <c r="I210">
        <f ca="1">RAND()</f>
        <v>0.28553089794742403</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
      </c>
      <c r="AL210">
        <v>1</v>
      </c>
      <c r="AM210" t="str">
        <f ca="1">IF(ROW()=2,AN210,OFFSET(AM210,-1,0)&amp;IF(LEN(AN210)=0,"",","&amp;AN210))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v>
      </c>
    </row>
    <row r="211" spans="1:40">
      <c r="A211">
        <v>21</v>
      </c>
      <c r="B211">
        <v>9</v>
      </c>
      <c r="C211">
        <f>IF(B211&lt;=9,0,
IF(B211=10,1,2))</f>
        <v>0</v>
      </c>
      <c r="D211">
        <f ca="1">RAND()</f>
        <v>0.43128592972286317</v>
      </c>
      <c r="E211">
        <f ca="1">RAND()</f>
        <v>7.315128026601303E-2</v>
      </c>
      <c r="F211">
        <f ca="1">RAND()</f>
        <v>0.69105924384221251</v>
      </c>
      <c r="G211">
        <f ca="1">RAND()</f>
        <v>0.94124254766909909</v>
      </c>
      <c r="H211">
        <f ca="1">RAND()</f>
        <v>0.71886896929311006</v>
      </c>
      <c r="I211">
        <f ca="1">RAND()</f>
        <v>0.13585836926797523</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
      </c>
      <c r="AL211">
        <v>1</v>
      </c>
      <c r="AM211" t="str">
        <f ca="1">IF(ROW()=2,AN211,OFFSET(AM211,-1,0)&amp;IF(LEN(AN211)=0,"",","&amp;AN211))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v>
      </c>
    </row>
    <row r="212" spans="1:40">
      <c r="A212">
        <v>22</v>
      </c>
      <c r="B212">
        <v>0</v>
      </c>
      <c r="C212">
        <f>IF(B212&lt;=9,0,
IF(B212=10,1,2))</f>
        <v>0</v>
      </c>
      <c r="D212">
        <f ca="1">RAND()</f>
        <v>0.26000007396879032</v>
      </c>
      <c r="E212">
        <f ca="1">RAND()</f>
        <v>0.56873750546409807</v>
      </c>
      <c r="F212">
        <f ca="1">RAND()</f>
        <v>0.82638609909618876</v>
      </c>
      <c r="G212">
        <f ca="1">RAND()</f>
        <v>0.49282166329755739</v>
      </c>
      <c r="H212">
        <f ca="1">RAND()</f>
        <v>0.80635129915357806</v>
      </c>
      <c r="I212">
        <f ca="1">RAND()</f>
        <v>0.58978773741359614</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Equip5001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800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0.39007855510240841</v>
      </c>
      <c r="E213">
        <f ca="1">RAND()</f>
        <v>0.46362771328051888</v>
      </c>
      <c r="F213">
        <f ca="1">RAND()</f>
        <v>0.84448367638498278</v>
      </c>
      <c r="G213">
        <f ca="1">RAND()</f>
        <v>0.90764189293060848</v>
      </c>
      <c r="H213">
        <f ca="1">RAND()</f>
        <v>0.55975648176091597</v>
      </c>
      <c r="I213">
        <f ca="1">RAND()</f>
        <v>0.71003395919371604</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Equip4002</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800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419</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0.2200069971793851</v>
      </c>
      <c r="E214">
        <f ca="1">RAND()</f>
        <v>0.79970900387780808</v>
      </c>
      <c r="F214">
        <f ca="1">RAND()</f>
        <v>0.46816378236175271</v>
      </c>
      <c r="G214">
        <f ca="1">RAND()</f>
        <v>0.9334127834084569</v>
      </c>
      <c r="H214">
        <f ca="1">RAND()</f>
        <v>0.2201567824962235</v>
      </c>
      <c r="I214">
        <f ca="1">RAND()</f>
        <v>0.93837821602291516</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79970</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12</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3600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0.59340518036476664</v>
      </c>
      <c r="E215">
        <f ca="1">RAND()</f>
        <v>0.58770624003265948</v>
      </c>
      <c r="F215">
        <f ca="1">RAND()</f>
        <v>0.49577655696301526</v>
      </c>
      <c r="G215">
        <f ca="1">RAND()</f>
        <v>0.95050650236161127</v>
      </c>
      <c r="H215">
        <f ca="1">RAND()</f>
        <v>2.9818874124323491E-2</v>
      </c>
      <c r="I215">
        <f ca="1">RAND()</f>
        <v>0.17718486494435259</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58770</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10</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3000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508</v>
      </c>
      <c r="AD215">
        <v>1</v>
      </c>
      <c r="AE215" t="s">
        <v>129</v>
      </c>
      <c r="AG215">
        <v>10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잿더미 스톤해머</v>
      </c>
      <c r="AL215">
        <v>1</v>
      </c>
      <c r="AM215" t="str">
        <f ca="1">IF(ROW()=2,AN215,OFFSET(AM215,-1,0)&amp;IF(LEN(AN215)=0,"",","&amp;AN215))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{"dy":22,"sl":3,"tp":"fe","vl":"Equip4302","cn":1,"pt":"DI","pr":10}</v>
      </c>
    </row>
    <row r="216" spans="1:40">
      <c r="A216">
        <v>22</v>
      </c>
      <c r="B216">
        <v>4</v>
      </c>
      <c r="C216">
        <f>IF(B216&lt;=9,0,
IF(B216=10,1,2))</f>
        <v>0</v>
      </c>
      <c r="D216">
        <f ca="1">RAND()</f>
        <v>0.46103679769994999</v>
      </c>
      <c r="E216">
        <f ca="1">RAND()</f>
        <v>0.85814221607734253</v>
      </c>
      <c r="F216">
        <f ca="1">RAND()</f>
        <v>0.41340346843989895</v>
      </c>
      <c r="G216">
        <f ca="1">RAND()</f>
        <v>0.45124746059923682</v>
      </c>
      <c r="H216">
        <f ca="1">RAND()</f>
        <v>0.90547287011550881</v>
      </c>
      <c r="I216">
        <f ca="1">RAND()</f>
        <v>0.13906504723230917</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85814</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13</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3900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0.69880989384321124</v>
      </c>
      <c r="E217">
        <f ca="1">RAND()</f>
        <v>0.65969885088416602</v>
      </c>
      <c r="F217">
        <f ca="1">RAND()</f>
        <v>0.48672489019648058</v>
      </c>
      <c r="G217">
        <f ca="1">RAND()</f>
        <v>0.44851838389479748</v>
      </c>
      <c r="H217">
        <f ca="1">RAND()</f>
        <v>0.36722898120414416</v>
      </c>
      <c r="I217">
        <f ca="1">RAND()</f>
        <v>0.58674558313758796</v>
      </c>
      <c r="M217" t="str">
        <f ca="1">IF(LEN(J217)&lt;&gt;0,J217,VLOOKUP(D217+$B217,$BJ:$BK,MATCH($BK$1,$BJ$1:$BK$1,0),1))</f>
        <v>안 지정 캐릭터 PP 영웅등급</v>
      </c>
      <c r="N217">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65969</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10</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3000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395</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숨겨온 원한</v>
      </c>
      <c r="AL217">
        <v>1</v>
      </c>
      <c r="AM217" t="str">
        <f ca="1">IF(ROW()=2,AN217,OFFSET(AM217,-1,0)&amp;IF(LEN(AN217)=0,"",","&amp;AN217))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{"dy":22,"sl":5,"tp":"fe","vl":"Equip1002","cn":1,"pt":"GO","pr":900}</v>
      </c>
    </row>
    <row r="218" spans="1:40">
      <c r="A218">
        <v>22</v>
      </c>
      <c r="B218">
        <v>6</v>
      </c>
      <c r="C218">
        <f>IF(B218&lt;=9,0,
IF(B218=10,1,2))</f>
        <v>0</v>
      </c>
      <c r="D218">
        <f ca="1">RAND()</f>
        <v>0.72291199962130892</v>
      </c>
      <c r="E218">
        <f ca="1">RAND()</f>
        <v>0.9533017558293384</v>
      </c>
      <c r="F218">
        <f ca="1">RAND()</f>
        <v>0.28837227571341706</v>
      </c>
      <c r="G218">
        <f ca="1">RAND()</f>
        <v>0.21895621575319568</v>
      </c>
      <c r="H218">
        <f ca="1">RAND()</f>
        <v>0.68470479730541323</v>
      </c>
      <c r="I218">
        <f ca="1">RAND()</f>
        <v>0.4630710462515305</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Equip8102</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8000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0.15293304869458502</v>
      </c>
      <c r="E219">
        <f ca="1">RAND()</f>
        <v>0.31435957477449816</v>
      </c>
      <c r="F219">
        <f ca="1">RAND()</f>
        <v>0.77042346331567424</v>
      </c>
      <c r="G219">
        <f ca="1">RAND()</f>
        <v>0.1461039967913853</v>
      </c>
      <c r="H219">
        <f ca="1">RAND()</f>
        <v>0.80586406203957583</v>
      </c>
      <c r="I219">
        <f ca="1">RAND()</f>
        <v>0.26062479636402291</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Equip3202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DI</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4</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403</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0.26250032135564039</v>
      </c>
      <c r="E220">
        <f ca="1">RAND()</f>
        <v>0.32093257408849907</v>
      </c>
      <c r="F220">
        <f ca="1">RAND()</f>
        <v>0.58752330956219245</v>
      </c>
      <c r="G220">
        <f ca="1">RAND()</f>
        <v>0.1389080195652117</v>
      </c>
      <c r="H220">
        <f ca="1">RAND()</f>
        <v>0.59364662416718861</v>
      </c>
      <c r="I220">
        <f ca="1">RAND()</f>
        <v>0.76056681117159664</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0.10834302632623649</v>
      </c>
      <c r="E221">
        <f ca="1">RAND()</f>
        <v>0.80490666058926841</v>
      </c>
      <c r="F221">
        <f ca="1">RAND()</f>
        <v>5.340140829629958E-2</v>
      </c>
      <c r="G221">
        <f ca="1">RAND()</f>
        <v>0.67304559131502151</v>
      </c>
      <c r="H221">
        <f ca="1">RAND()</f>
        <v>0.92289080654346112</v>
      </c>
      <c r="I221">
        <f ca="1">RAND()</f>
        <v>0.19777505447945476</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0.76401212036683741</v>
      </c>
      <c r="E222">
        <f ca="1">RAND()</f>
        <v>0.76145166042921242</v>
      </c>
      <c r="F222">
        <f ca="1">RAND()</f>
        <v>0.1854095281438134</v>
      </c>
      <c r="G222">
        <f ca="1">RAND()</f>
        <v>0.18806172825490186</v>
      </c>
      <c r="H222">
        <f ca="1">RAND()</f>
        <v>0.92005019895048468</v>
      </c>
      <c r="I222">
        <f ca="1">RAND()</f>
        <v>7.7532326599649481E-2</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Equip6301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DI</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33</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0.55116870300600207</v>
      </c>
      <c r="E223">
        <f ca="1">RAND()</f>
        <v>0.97650878470129676</v>
      </c>
      <c r="F223">
        <f ca="1">RAND()</f>
        <v>0.12856089752215472</v>
      </c>
      <c r="G223">
        <f ca="1">RAND()</f>
        <v>0.66323411631428819</v>
      </c>
      <c r="H223">
        <f ca="1">RAND()</f>
        <v>0.84337362550828388</v>
      </c>
      <c r="I223">
        <f ca="1">RAND()</f>
        <v>0.53503147781153237</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Equip8301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74400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413</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0.34326372684264361</v>
      </c>
      <c r="E224">
        <f ca="1">RAND()</f>
        <v>0.28611587322935761</v>
      </c>
      <c r="F224">
        <f ca="1">RAND()</f>
        <v>9.0005176622816374E-2</v>
      </c>
      <c r="G224">
        <f ca="1">RAND()</f>
        <v>0.12912978739842917</v>
      </c>
      <c r="H224">
        <f ca="1">RAND()</f>
        <v>0.61001183143902915</v>
      </c>
      <c r="I224">
        <f ca="1">RAND()</f>
        <v>0.67385148784517768</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28611</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6</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1800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0.30372169834084539</v>
      </c>
      <c r="E225">
        <f ca="1">RAND()</f>
        <v>0.96449202578767335</v>
      </c>
      <c r="F225">
        <f ca="1">RAND()</f>
        <v>0.97890887422438155</v>
      </c>
      <c r="G225">
        <f ca="1">RAND()</f>
        <v>0.61908904626276551</v>
      </c>
      <c r="H225">
        <f ca="1">RAND()</f>
        <v>0.4142199959157743</v>
      </c>
      <c r="I225">
        <f ca="1">RAND()</f>
        <v>8.9896999809701561E-2</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96449</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14</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4200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458</v>
      </c>
      <c r="AD225">
        <v>1</v>
      </c>
      <c r="AE225" t="s">
        <v>125</v>
      </c>
      <c r="AG225">
        <v>1400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별의 계시</v>
      </c>
      <c r="AL225">
        <v>1</v>
      </c>
      <c r="AM225" t="str">
        <f ca="1">IF(ROW()=2,AN225,OFFSET(AM225,-1,0)&amp;IF(LEN(AN225)=0,"",","&amp;AN225))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{"dy":23,"sl":3,"tp":"fe","vl":"Equip4101","cn":1,"pt":"GO","pr":1400}</v>
      </c>
    </row>
    <row r="226" spans="1:40">
      <c r="A226">
        <v>23</v>
      </c>
      <c r="B226">
        <v>4</v>
      </c>
      <c r="C226">
        <f>IF(B226&lt;=9,0,
IF(B226=10,1,2))</f>
        <v>0</v>
      </c>
      <c r="D226">
        <f ca="1">RAND()</f>
        <v>0.84595234073992831</v>
      </c>
      <c r="E226">
        <f ca="1">RAND()</f>
        <v>0.30116671092118774</v>
      </c>
      <c r="F226">
        <f ca="1">RAND()</f>
        <v>0.45144259146523069</v>
      </c>
      <c r="G226">
        <f ca="1">RAND()</f>
        <v>0.48543424323891537</v>
      </c>
      <c r="H226">
        <f ca="1">RAND()</f>
        <v>0.51025389795629916</v>
      </c>
      <c r="I226">
        <f ca="1">RAND()</f>
        <v>0.30202812243611732</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30116</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6</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1800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415</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0.7442898594846401</v>
      </c>
      <c r="E227">
        <f ca="1">RAND()</f>
        <v>0.48324921711751323</v>
      </c>
      <c r="F227">
        <f ca="1">RAND()</f>
        <v>0.1216540971914668</v>
      </c>
      <c r="G227">
        <f ca="1">RAND()</f>
        <v>0.25761093964027881</v>
      </c>
      <c r="H227">
        <f ca="1">RAND()</f>
        <v>0.55157976168348299</v>
      </c>
      <c r="I227">
        <f ca="1">RAND()</f>
        <v>0.66373481483145147</v>
      </c>
      <c r="M227" t="str">
        <f ca="1">IF(LEN(J227)&lt;&gt;0,J227,VLOOKUP(D227+$B227,$BJ:$BK,MATCH($BK$1,$BJ$1:$BK$1,0),1))</f>
        <v>안 지정 캐릭터 PP 영웅등급</v>
      </c>
      <c r="N227">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48324</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8</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2400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7.4409170610177044E-2</v>
      </c>
      <c r="E228">
        <f ca="1">RAND()</f>
        <v>0.16468672437488041</v>
      </c>
      <c r="F228">
        <f ca="1">RAND()</f>
        <v>4.0832197663652536E-2</v>
      </c>
      <c r="G228">
        <f ca="1">RAND()</f>
        <v>0.60538669372324938</v>
      </c>
      <c r="H228">
        <f ca="1">RAND()</f>
        <v>0.32718728498600724</v>
      </c>
      <c r="I228">
        <f ca="1">RAND()</f>
        <v>0.82122688609955297</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Equip2001</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900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294</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템플러 쉴드</v>
      </c>
      <c r="AL228">
        <v>1</v>
      </c>
      <c r="AM228" t="str">
        <f ca="1">IF(ROW()=2,AN228,OFFSET(AM228,-1,0)&amp;IF(LEN(AN228)=0,"",","&amp;AN228))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{"dy":23,"sl":6,"tp":"fe","vl":"Equip7001","cn":1,"pt":"GO","pr":1700}</v>
      </c>
    </row>
    <row r="229" spans="1:40">
      <c r="A229">
        <v>23</v>
      </c>
      <c r="B229">
        <v>7</v>
      </c>
      <c r="C229">
        <f>IF(B229&lt;=9,0,
IF(B229=10,1,2))</f>
        <v>0</v>
      </c>
      <c r="D229">
        <f ca="1">RAND()</f>
        <v>0.95794886366312204</v>
      </c>
      <c r="E229">
        <f ca="1">RAND()</f>
        <v>0.72556240189818177</v>
      </c>
      <c r="F229">
        <f ca="1">RAND()</f>
        <v>0.20285413570302513</v>
      </c>
      <c r="G229">
        <f ca="1">RAND()</f>
        <v>0.71412933128850087</v>
      </c>
      <c r="H229">
        <f ca="1">RAND()</f>
        <v>0.57819911604201524</v>
      </c>
      <c r="I229">
        <f ca="1">RAND()</f>
        <v>1.7393020146122762E-2</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Equip8002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4500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451</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0.63291485607098397</v>
      </c>
      <c r="E230">
        <f ca="1">RAND()</f>
        <v>0.89894280308187391</v>
      </c>
      <c r="F230">
        <f ca="1">RAND()</f>
        <v>0.86925538651449497</v>
      </c>
      <c r="G230">
        <f ca="1">RAND()</f>
        <v>0.58610011834614384</v>
      </c>
      <c r="H230">
        <f ca="1">RAND()</f>
        <v>0.80270654002375319</v>
      </c>
      <c r="I230">
        <f ca="1">RAND()</f>
        <v>0.59853719378844084</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504</v>
      </c>
      <c r="AD230">
        <v>1</v>
      </c>
      <c r="AE230" t="s">
        <v>129</v>
      </c>
      <c r="AF230">
        <v>219</v>
      </c>
      <c r="AG230">
        <v>129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슬로니카</v>
      </c>
      <c r="AL230">
        <v>1</v>
      </c>
      <c r="AM230" t="str">
        <f ca="1">IF(ROW()=2,AN230,OFFSET(AM230,-1,0)&amp;IF(LEN(AN230)=0,"",","&amp;AN230))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{"dy":23,"sl":8,"tp":"fl1","vl":"Actor3114","cn":1,"pt":"DI","pp":219,"pr":129}</v>
      </c>
    </row>
    <row r="231" spans="1:40">
      <c r="A231">
        <v>23</v>
      </c>
      <c r="B231">
        <v>9</v>
      </c>
      <c r="C231">
        <f>IF(B231&lt;=9,0,
IF(B231=10,1,2))</f>
        <v>0</v>
      </c>
      <c r="D231">
        <f ca="1">RAND()</f>
        <v>0.46694559743162889</v>
      </c>
      <c r="E231">
        <f ca="1">RAND()</f>
        <v>0.4489485621907694</v>
      </c>
      <c r="F231">
        <f ca="1">RAND()</f>
        <v>0.19714936865028876</v>
      </c>
      <c r="G231">
        <f ca="1">RAND()</f>
        <v>5.5906059469689739E-2</v>
      </c>
      <c r="H231">
        <f ca="1">RAND()</f>
        <v>0.40163376141257734</v>
      </c>
      <c r="I231">
        <f ca="1">RAND()</f>
        <v>0.75840488682292151</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480</v>
      </c>
      <c r="AD231">
        <v>1</v>
      </c>
      <c r="AE231" t="s">
        <v>129</v>
      </c>
      <c r="AF231">
        <v>219</v>
      </c>
      <c r="AG231">
        <v>129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프리스</v>
      </c>
      <c r="AL231">
        <v>1</v>
      </c>
      <c r="AM231" t="str">
        <f ca="1">IF(ROW()=2,AN231,OFFSET(AM231,-1,0)&amp;IF(LEN(AN231)=0,"",","&amp;AN231))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{"dy":23,"sl":9,"tp":"fl1","vl":"Actor0125","cn":1,"pt":"DI","pp":219,"pr":129}</v>
      </c>
    </row>
    <row r="232" spans="1:40">
      <c r="A232">
        <v>24</v>
      </c>
      <c r="B232">
        <v>0</v>
      </c>
      <c r="C232">
        <f>IF(B232&lt;=9,0,
IF(B232=10,1,2))</f>
        <v>0</v>
      </c>
      <c r="D232">
        <f ca="1">RAND()</f>
        <v>0.25976040466146633</v>
      </c>
      <c r="E232">
        <f ca="1">RAND()</f>
        <v>0.28950491453634564</v>
      </c>
      <c r="F232">
        <f ca="1">RAND()</f>
        <v>0.31740096457912592</v>
      </c>
      <c r="G232">
        <f ca="1">RAND()</f>
        <v>0.77831083526359224</v>
      </c>
      <c r="H232">
        <f ca="1">RAND()</f>
        <v>0.86037269581819087</v>
      </c>
      <c r="I232">
        <f ca="1">RAND()</f>
        <v>0.43160521772337335</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Equip2201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2900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6.6668463045080784E-2</v>
      </c>
      <c r="E233">
        <f ca="1">RAND()</f>
        <v>0.45011996918277208</v>
      </c>
      <c r="F233">
        <f ca="1">RAND()</f>
        <v>0.35345923331331719</v>
      </c>
      <c r="G233">
        <f ca="1">RAND()</f>
        <v>0.23400617056595707</v>
      </c>
      <c r="H233">
        <f ca="1">RAND()</f>
        <v>0.10338509224557102</v>
      </c>
      <c r="I233">
        <f ca="1">RAND()</f>
        <v>0.11790933795865466</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Equip4001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600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0.36294927534561594</v>
      </c>
      <c r="E234">
        <f ca="1">RAND()</f>
        <v>0.27194789930541186</v>
      </c>
      <c r="F234">
        <f ca="1">RAND()</f>
        <v>0.12703970470345394</v>
      </c>
      <c r="G234">
        <f ca="1">RAND()</f>
        <v>0.59536342119087149</v>
      </c>
      <c r="H234">
        <f ca="1">RAND()</f>
        <v>0.91882889366039311</v>
      </c>
      <c r="I234">
        <f ca="1">RAND()</f>
        <v>0.78158451571282217</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27194</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6</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1800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0.75193805585701989</v>
      </c>
      <c r="E235">
        <f ca="1">RAND()</f>
        <v>0.15547945754621373</v>
      </c>
      <c r="F235">
        <f ca="1">RAND()</f>
        <v>0.95000739216673924</v>
      </c>
      <c r="G235">
        <f ca="1">RAND()</f>
        <v>0.62709525379740638</v>
      </c>
      <c r="H235">
        <f ca="1">RAND()</f>
        <v>0.59527359958867887</v>
      </c>
      <c r="I235">
        <f ca="1">RAND()</f>
        <v>0.41891987479791282</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15547</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4</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1200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259</v>
      </c>
      <c r="AD235">
        <v>1</v>
      </c>
      <c r="AE235" t="s">
        <v>125</v>
      </c>
      <c r="AG235">
        <v>7600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태양과 달과 별</v>
      </c>
      <c r="AL235">
        <v>1</v>
      </c>
      <c r="AM235" t="str">
        <f ca="1">IF(ROW()=2,AN235,OFFSET(AM235,-1,0)&amp;IF(LEN(AN235)=0,"",","&amp;AN235))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{"dy":24,"sl":3,"tp":"fe","vl":"Equip3302","cn":1,"pt":"GO","pr":7600}</v>
      </c>
    </row>
    <row r="236" spans="1:40">
      <c r="A236">
        <v>24</v>
      </c>
      <c r="B236">
        <v>4</v>
      </c>
      <c r="C236">
        <f>IF(B236&lt;=9,0,
IF(B236=10,1,2))</f>
        <v>0</v>
      </c>
      <c r="D236">
        <f ca="1">RAND()</f>
        <v>0.21922657362271991</v>
      </c>
      <c r="E236">
        <f ca="1">RAND()</f>
        <v>0.75711700202322563</v>
      </c>
      <c r="F236">
        <f ca="1">RAND()</f>
        <v>0.69823657801139738</v>
      </c>
      <c r="G236">
        <f ca="1">RAND()</f>
        <v>0.5819195497852887</v>
      </c>
      <c r="H236">
        <f ca="1">RAND()</f>
        <v>2.3635267344831568E-2</v>
      </c>
      <c r="I236">
        <f ca="1">RAND()</f>
        <v>0.50740404970404418</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75711</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12</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3600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397</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푸른 보석 지팡이</v>
      </c>
      <c r="AL236">
        <v>1</v>
      </c>
      <c r="AM236" t="str">
        <f ca="1">IF(ROW()=2,AN236,OFFSET(AM236,-1,0)&amp;IF(LEN(AN236)=0,"",","&amp;AN236))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{"dy":24,"sl":4,"tp":"fe","vl":"Equip3001","cn":1,"pt":"GO","pr":700}</v>
      </c>
    </row>
    <row r="237" spans="1:40">
      <c r="A237">
        <v>24</v>
      </c>
      <c r="B237">
        <v>5</v>
      </c>
      <c r="C237">
        <f>IF(B237&lt;=9,0,
IF(B237=10,1,2))</f>
        <v>0</v>
      </c>
      <c r="D237">
        <f ca="1">RAND()</f>
        <v>0.40659112565806899</v>
      </c>
      <c r="E237">
        <f ca="1">RAND()</f>
        <v>0.83565577739736985</v>
      </c>
      <c r="F237">
        <f ca="1">RAND()</f>
        <v>0.48438324165166291</v>
      </c>
      <c r="G237">
        <f ca="1">RAND()</f>
        <v>0.3940127421099695</v>
      </c>
      <c r="H237">
        <f ca="1">RAND()</f>
        <v>0.9189255791207358</v>
      </c>
      <c r="I237">
        <f ca="1">RAND()</f>
        <v>0.59138553657668047</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Equip7201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9500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453</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몬스터 세포</v>
      </c>
      <c r="AL237">
        <v>1</v>
      </c>
      <c r="AM237" t="str">
        <f ca="1">IF(ROW()=2,AN237,OFFSET(AM237,-1,0)&amp;IF(LEN(AN237)=0,"",","&amp;AN237))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{"dy":24,"sl":5,"tp":"fe","vl":"Equip2102","cn":1,"pt":"GO","pr":1100}</v>
      </c>
    </row>
    <row r="238" spans="1:40">
      <c r="A238">
        <v>24</v>
      </c>
      <c r="B238">
        <v>6</v>
      </c>
      <c r="C238">
        <f>IF(B238&lt;=9,0,
IF(B238=10,1,2))</f>
        <v>0</v>
      </c>
      <c r="D238">
        <f ca="1">RAND()</f>
        <v>0.25104060299767317</v>
      </c>
      <c r="E238">
        <f ca="1">RAND()</f>
        <v>0.59534111405324719</v>
      </c>
      <c r="F238">
        <f ca="1">RAND()</f>
        <v>0.16888321304391618</v>
      </c>
      <c r="G238">
        <f ca="1">RAND()</f>
        <v>0.6521415898061691</v>
      </c>
      <c r="H238">
        <f ca="1">RAND()</f>
        <v>5.5847805621602631E-2</v>
      </c>
      <c r="I238">
        <f ca="1">RAND()</f>
        <v>8.9149400548544588E-2</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Equip6201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8900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0.68164124033228879</v>
      </c>
      <c r="E239">
        <f ca="1">RAND()</f>
        <v>0.95104436583840191</v>
      </c>
      <c r="F239">
        <f ca="1">RAND()</f>
        <v>0.70779320532031775</v>
      </c>
      <c r="G239">
        <f ca="1">RAND()</f>
        <v>0.83162724722487291</v>
      </c>
      <c r="H239">
        <f ca="1">RAND()</f>
        <v>0.76409134673584655</v>
      </c>
      <c r="I239">
        <f ca="1">RAND()</f>
        <v>0.11452863047642903</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Equip8301</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74000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0.33527030489421239</v>
      </c>
      <c r="E240">
        <f ca="1">RAND()</f>
        <v>0.42823672105171418</v>
      </c>
      <c r="F240">
        <f ca="1">RAND()</f>
        <v>0.72965082459337594</v>
      </c>
      <c r="G240">
        <f ca="1">RAND()</f>
        <v>0.38999648175167778</v>
      </c>
      <c r="H240">
        <f ca="1">RAND()</f>
        <v>0.86264269509072478</v>
      </c>
      <c r="I240">
        <f ca="1">RAND()</f>
        <v>0.28365234797572592</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
      </c>
      <c r="AL240">
        <v>1</v>
      </c>
      <c r="AM240" t="str">
        <f ca="1">IF(ROW()=2,AN240,OFFSET(AM240,-1,0)&amp;IF(LEN(AN240)=0,"",","&amp;AN240))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v>
      </c>
    </row>
    <row r="241" spans="1:40">
      <c r="A241">
        <v>24</v>
      </c>
      <c r="B241">
        <v>9</v>
      </c>
      <c r="C241">
        <f>IF(B241&lt;=9,0,
IF(B241=10,1,2))</f>
        <v>0</v>
      </c>
      <c r="D241">
        <f ca="1">RAND()</f>
        <v>0.21710939232267212</v>
      </c>
      <c r="E241">
        <f ca="1">RAND()</f>
        <v>9.7018133457368871E-2</v>
      </c>
      <c r="F241">
        <f ca="1">RAND()</f>
        <v>0.73234326562827323</v>
      </c>
      <c r="G241">
        <f ca="1">RAND()</f>
        <v>0.99038504844342201</v>
      </c>
      <c r="H241">
        <f ca="1">RAND()</f>
        <v>0.3117558410967799</v>
      </c>
      <c r="I241">
        <f ca="1">RAND()</f>
        <v>0.74046142306565188</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
      </c>
      <c r="AL241">
        <v>1</v>
      </c>
      <c r="AM241" t="str">
        <f ca="1">IF(ROW()=2,AN241,OFFSET(AM241,-1,0)&amp;IF(LEN(AN241)=0,"",","&amp;AN241))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v>
      </c>
    </row>
    <row r="242" spans="1:40">
      <c r="A242">
        <v>25</v>
      </c>
      <c r="B242">
        <v>0</v>
      </c>
      <c r="C242">
        <f>IF(B242&lt;=9,0,
IF(B242=10,1,2))</f>
        <v>0</v>
      </c>
      <c r="D242">
        <f ca="1">RAND()</f>
        <v>0.28330204183905972</v>
      </c>
      <c r="E242">
        <f ca="1">RAND()</f>
        <v>9.0354783017791207E-2</v>
      </c>
      <c r="F242">
        <f ca="1">RAND()</f>
        <v>0.21725975812344012</v>
      </c>
      <c r="G242">
        <f ca="1">RAND()</f>
        <v>0.61414285178591976</v>
      </c>
      <c r="H242">
        <f ca="1">RAND()</f>
        <v>0.60040204686458598</v>
      </c>
      <c r="I242">
        <f ca="1">RAND()</f>
        <v>0.30995485695114566</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Equip0301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7300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395</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숨겨온 원한</v>
      </c>
      <c r="AL242">
        <v>1</v>
      </c>
      <c r="AM242" t="str">
        <f ca="1">IF(ROW()=2,AN242,OFFSET(AM242,-1,0)&amp;IF(LEN(AN242)=0,"",","&amp;AN242))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{"dy":25,"sl":0,"tp":"fe","vl":"Equip1002","cn":1,"pt":"GO","pr":800}</v>
      </c>
    </row>
    <row r="243" spans="1:40">
      <c r="A243">
        <v>25</v>
      </c>
      <c r="B243">
        <v>1</v>
      </c>
      <c r="C243">
        <f>IF(B243&lt;=9,0,
IF(B243=10,1,2))</f>
        <v>0</v>
      </c>
      <c r="D243">
        <f ca="1">RAND()</f>
        <v>0.87748376930643535</v>
      </c>
      <c r="E243">
        <f ca="1">RAND()</f>
        <v>0.64279356905587337</v>
      </c>
      <c r="F243">
        <f ca="1">RAND()</f>
        <v>0.19660228272716862</v>
      </c>
      <c r="G243">
        <f ca="1">RAND()</f>
        <v>0.80104992529665364</v>
      </c>
      <c r="H243">
        <f ca="1">RAND()</f>
        <v>0.47089107301093491</v>
      </c>
      <c r="I243">
        <f ca="1">RAND()</f>
        <v>0.12870935719978782</v>
      </c>
      <c r="J243" t="s">
        <v>82</v>
      </c>
      <c r="K243" t="s">
        <v>452</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32</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17</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474</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0.53817241197522303</v>
      </c>
      <c r="E244">
        <f ca="1">RAND()</f>
        <v>0.99897652697013228</v>
      </c>
      <c r="F244">
        <f ca="1">RAND()</f>
        <v>0.8831726692998122</v>
      </c>
      <c r="G244">
        <f ca="1">RAND()</f>
        <v>0.99787182892186743</v>
      </c>
      <c r="H244">
        <f ca="1">RAND()</f>
        <v>7.0668953370010779E-2</v>
      </c>
      <c r="I244">
        <f ca="1">RAND()</f>
        <v>0.66771374009563078</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99897</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14</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4200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438</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0.33375187919527105</v>
      </c>
      <c r="E245">
        <f ca="1">RAND()</f>
        <v>0.17840877352743534</v>
      </c>
      <c r="F245">
        <f ca="1">RAND()</f>
        <v>0.71646973305825856</v>
      </c>
      <c r="G245">
        <f ca="1">RAND()</f>
        <v>0.11549195022524428</v>
      </c>
      <c r="H245">
        <f ca="1">RAND()</f>
        <v>0.81995912860789488</v>
      </c>
      <c r="I245">
        <f ca="1">RAND()</f>
        <v>0.49980516551154985</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17840</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5</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1500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0.73034946799649159</v>
      </c>
      <c r="E246">
        <f ca="1">RAND()</f>
        <v>0.34356671269488182</v>
      </c>
      <c r="F246">
        <f ca="1">RAND()</f>
        <v>0.64489572134001605</v>
      </c>
      <c r="G246">
        <f ca="1">RAND()</f>
        <v>0.86301248593316504</v>
      </c>
      <c r="H246">
        <f ca="1">RAND()</f>
        <v>0.20840407159713159</v>
      </c>
      <c r="I246">
        <f ca="1">RAND()</f>
        <v>0.23270360006377389</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34356</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7</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2100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0.48041668351230871</v>
      </c>
      <c r="E247">
        <f ca="1">RAND()</f>
        <v>0.873272725207908</v>
      </c>
      <c r="F247">
        <f ca="1">RAND()</f>
        <v>0.45572801695233889</v>
      </c>
      <c r="G247">
        <f ca="1">RAND()</f>
        <v>0.3216070246467484</v>
      </c>
      <c r="H247">
        <f ca="1">RAND()</f>
        <v>0.42335464370345277</v>
      </c>
      <c r="I247">
        <f ca="1">RAND()</f>
        <v>0.83609835092617646</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Equip7302</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22900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454</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용력의 방패</v>
      </c>
      <c r="AL247">
        <v>1</v>
      </c>
      <c r="AM247" t="str">
        <f ca="1">IF(ROW()=2,AN247,OFFSET(AM247,-1,0)&amp;IF(LEN(AN247)=0,"",","&amp;AN247))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{"dy":25,"sl":5,"tp":"fe","vl":"Equip7101","cn":1,"pt":"GO","pr":3600}</v>
      </c>
    </row>
    <row r="248" spans="1:40">
      <c r="A248">
        <v>25</v>
      </c>
      <c r="B248">
        <v>6</v>
      </c>
      <c r="C248">
        <f>IF(B248&lt;=9,0,
IF(B248=10,1,2))</f>
        <v>0</v>
      </c>
      <c r="D248">
        <f ca="1">RAND()</f>
        <v>0.5583629304592217</v>
      </c>
      <c r="E248">
        <f ca="1">RAND()</f>
        <v>5.171741080321246E-2</v>
      </c>
      <c r="F248">
        <f ca="1">RAND()</f>
        <v>0.76414653062966365</v>
      </c>
      <c r="G248">
        <f ca="1">RAND()</f>
        <v>0.68858963383764393</v>
      </c>
      <c r="H248">
        <f ca="1">RAND()</f>
        <v>0.88063731747781171</v>
      </c>
      <c r="I248">
        <f ca="1">RAND()</f>
        <v>0.70499202587218102</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Equip0202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3200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0.48149235864272666</v>
      </c>
      <c r="E249">
        <f ca="1">RAND()</f>
        <v>0.63036091540047257</v>
      </c>
      <c r="F249">
        <f ca="1">RAND()</f>
        <v>0.81745156132732877</v>
      </c>
      <c r="G249">
        <f ca="1">RAND()</f>
        <v>0.69024668459705152</v>
      </c>
      <c r="H249">
        <f ca="1">RAND()</f>
        <v>0.70852855551374438</v>
      </c>
      <c r="I249">
        <f ca="1">RAND()</f>
        <v>0.35427730216994446</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Equip7102</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3400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3.6532950198983172E-2</v>
      </c>
      <c r="E250">
        <f ca="1">RAND()</f>
        <v>0.47540309947660286</v>
      </c>
      <c r="F250">
        <f ca="1">RAND()</f>
        <v>0.56976441435841052</v>
      </c>
      <c r="G250">
        <f ca="1">RAND()</f>
        <v>0.59370863735232193</v>
      </c>
      <c r="H250">
        <f ca="1">RAND()</f>
        <v>0.18863347842630462</v>
      </c>
      <c r="I250">
        <f ca="1">RAND()</f>
        <v>0.88347489248629296</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v>
      </c>
    </row>
    <row r="251" spans="1:40">
      <c r="A251">
        <v>25</v>
      </c>
      <c r="B251">
        <v>9</v>
      </c>
      <c r="C251">
        <f>IF(B251&lt;=9,0,
IF(B251=10,1,2))</f>
        <v>0</v>
      </c>
      <c r="D251">
        <f ca="1">RAND()</f>
        <v>0.12715447846125871</v>
      </c>
      <c r="E251">
        <f ca="1">RAND()</f>
        <v>0.73645382716355456</v>
      </c>
      <c r="F251">
        <f ca="1">RAND()</f>
        <v>0.81764281611493128</v>
      </c>
      <c r="G251">
        <f ca="1">RAND()</f>
        <v>0.46442850934564006</v>
      </c>
      <c r="H251">
        <f ca="1">RAND()</f>
        <v>0.94726351201800207</v>
      </c>
      <c r="I251">
        <f ca="1">RAND()</f>
        <v>0.21724293304725617</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v>
      </c>
    </row>
    <row r="252" spans="1:40">
      <c r="A252">
        <v>26</v>
      </c>
      <c r="B252">
        <v>0</v>
      </c>
      <c r="C252">
        <f>IF(B252&lt;=9,0,
IF(B252=10,1,2))</f>
        <v>0</v>
      </c>
      <c r="D252">
        <f ca="1">RAND()</f>
        <v>0.17865213696400506</v>
      </c>
      <c r="E252">
        <f ca="1">RAND()</f>
        <v>0.8968573653101205</v>
      </c>
      <c r="F252">
        <f ca="1">RAND()</f>
        <v>0.98278666907504875</v>
      </c>
      <c r="G252">
        <f ca="1">RAND()</f>
        <v>6.383260527499568E-2</v>
      </c>
      <c r="H252">
        <f ca="1">RAND()</f>
        <v>0.24713979220375204</v>
      </c>
      <c r="I252">
        <f ca="1">RAND()</f>
        <v>0.1468549997754669</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Equip8001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4600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506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은빛 유산</v>
      </c>
      <c r="AL252">
        <v>1</v>
      </c>
      <c r="AM252" t="str">
        <f ca="1">IF(ROW()=2,AN252,OFFSET(AM252,-1,0)&amp;IF(LEN(AN252)=0,"",","&amp;AN252))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{"dy":26,"sl":0,"tp":"fe","vl":"Equip0202","cn":1,"pt":"GO","pr":3100}</v>
      </c>
    </row>
    <row r="253" spans="1:40">
      <c r="A253">
        <v>26</v>
      </c>
      <c r="B253">
        <v>1</v>
      </c>
      <c r="C253">
        <f>IF(B253&lt;=9,0,
IF(B253=10,1,2))</f>
        <v>0</v>
      </c>
      <c r="D253">
        <f ca="1">RAND()</f>
        <v>0.37874083567424943</v>
      </c>
      <c r="E253">
        <f ca="1">RAND()</f>
        <v>0.44051627042372288</v>
      </c>
      <c r="F253">
        <f ca="1">RAND()</f>
        <v>0.24374638307133001</v>
      </c>
      <c r="G253">
        <f ca="1">RAND()</f>
        <v>0.89471252606072771</v>
      </c>
      <c r="H253">
        <f ca="1">RAND()</f>
        <v>5.1840402638106409E-2</v>
      </c>
      <c r="I253">
        <f ca="1">RAND()</f>
        <v>0.11038934380136389</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Equip3302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7100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0.34282403292676455</v>
      </c>
      <c r="E254">
        <f ca="1">RAND()</f>
        <v>0.28563444615782663</v>
      </c>
      <c r="F254">
        <f ca="1">RAND()</f>
        <v>0.25321908415654026</v>
      </c>
      <c r="G254">
        <f ca="1">RAND()</f>
        <v>0.66302835308361485</v>
      </c>
      <c r="H254">
        <f ca="1">RAND()</f>
        <v>0.62630311003927197</v>
      </c>
      <c r="I254">
        <f ca="1">RAND()</f>
        <v>0.30940077426441126</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28563</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6</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1800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0.32335677284450903</v>
      </c>
      <c r="E255">
        <f ca="1">RAND()</f>
        <v>1.8801344575173462E-2</v>
      </c>
      <c r="F255">
        <f ca="1">RAND()</f>
        <v>0.3870834192353857</v>
      </c>
      <c r="G255">
        <f ca="1">RAND()</f>
        <v>0.81040965797349518</v>
      </c>
      <c r="H255">
        <f ca="1">RAND()</f>
        <v>0.34586634924343962</v>
      </c>
      <c r="I255">
        <f ca="1">RAND()</f>
        <v>0.74422526676970557</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1880</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3</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900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460</v>
      </c>
      <c r="AD255">
        <v>1</v>
      </c>
      <c r="AE255" t="s">
        <v>98</v>
      </c>
      <c r="AF255">
        <v>209</v>
      </c>
      <c r="AG255">
        <v>119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해방된 장미</v>
      </c>
      <c r="AL255">
        <v>1</v>
      </c>
      <c r="AM255" t="str">
        <f ca="1">IF(ROW()=2,AN255,OFFSET(AM255,-1,0)&amp;IF(LEN(AN255)=0,"",","&amp;AN255))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{"dy":26,"sl":3,"tp":"fe","vl":"Equip5401","cn":1,"pt":"DI","pp":209,"pr":119}</v>
      </c>
    </row>
    <row r="256" spans="1:40">
      <c r="A256">
        <v>26</v>
      </c>
      <c r="B256">
        <v>4</v>
      </c>
      <c r="C256">
        <f>IF(B256&lt;=9,0,
IF(B256=10,1,2))</f>
        <v>0</v>
      </c>
      <c r="D256">
        <f ca="1">RAND()</f>
        <v>0.95781360539750193</v>
      </c>
      <c r="E256">
        <f ca="1">RAND()</f>
        <v>0.2027733847262212</v>
      </c>
      <c r="F256">
        <f ca="1">RAND()</f>
        <v>0.78973878027775413</v>
      </c>
      <c r="G256">
        <f ca="1">RAND()</f>
        <v>0.97201772087142868</v>
      </c>
      <c r="H256">
        <f ca="1">RAND()</f>
        <v>0.92214919913149873</v>
      </c>
      <c r="I256">
        <f ca="1">RAND()</f>
        <v>0.69044860065836156</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20277</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5</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1500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453</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몬스터 세포</v>
      </c>
      <c r="AL256">
        <v>1</v>
      </c>
      <c r="AM256" t="str">
        <f ca="1">IF(ROW()=2,AN256,OFFSET(AM256,-1,0)&amp;IF(LEN(AN256)=0,"",","&amp;AN256))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{"dy":26,"sl":4,"tp":"fe","vl":"Equip2102","cn":1,"pt":"GO","pr":1200}</v>
      </c>
    </row>
    <row r="257" spans="1:40">
      <c r="A257">
        <v>26</v>
      </c>
      <c r="B257">
        <v>5</v>
      </c>
      <c r="C257">
        <f>IF(B257&lt;=9,0,
IF(B257=10,1,2))</f>
        <v>0</v>
      </c>
      <c r="D257">
        <f ca="1">RAND()</f>
        <v>6.1273742366589889E-3</v>
      </c>
      <c r="E257">
        <f ca="1">RAND()</f>
        <v>0.23743400057565889</v>
      </c>
      <c r="F257">
        <f ca="1">RAND()</f>
        <v>0.35851923482240955</v>
      </c>
      <c r="G257">
        <f ca="1">RAND()</f>
        <v>0.27986205865819691</v>
      </c>
      <c r="H257">
        <f ca="1">RAND()</f>
        <v>0.14711193330732741</v>
      </c>
      <c r="I257">
        <f ca="1">RAND()</f>
        <v>0.40943115564490618</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Equip2001</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700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0.49938167322781035</v>
      </c>
      <c r="E258">
        <f ca="1">RAND()</f>
        <v>0.66889247059544554</v>
      </c>
      <c r="F258">
        <f ca="1">RAND()</f>
        <v>0.97007563677750064</v>
      </c>
      <c r="G258">
        <f ca="1">RAND()</f>
        <v>0.23931794126516803</v>
      </c>
      <c r="H258">
        <f ca="1">RAND()</f>
        <v>0.40748285521257555</v>
      </c>
      <c r="I258">
        <f ca="1">RAND()</f>
        <v>0.78320871307008522</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Equip6302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DI</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36</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0.31647261814811645</v>
      </c>
      <c r="E259">
        <f ca="1">RAND()</f>
        <v>0.71698234853991871</v>
      </c>
      <c r="F259">
        <f ca="1">RAND()</f>
        <v>0.2484165107005839</v>
      </c>
      <c r="G259">
        <f ca="1">RAND()</f>
        <v>0.65059043203967537</v>
      </c>
      <c r="H259">
        <f ca="1">RAND()</f>
        <v>0.31134918034088721</v>
      </c>
      <c r="I259">
        <f ca="1">RAND()</f>
        <v>0.40375834602186778</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Equip8002</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4900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378</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버블 블래스터</v>
      </c>
      <c r="AL259">
        <v>1</v>
      </c>
      <c r="AM259" t="str">
        <f ca="1">IF(ROW()=2,AN259,OFFSET(AM259,-1,0)&amp;IF(LEN(AN259)=0,"",","&amp;AN259))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{"dy":26,"sl":7,"tp":"fe","vl":"Equip6102","cn":1,"pt":"GO","pr":3800}</v>
      </c>
    </row>
    <row r="260" spans="1:40">
      <c r="A260">
        <v>26</v>
      </c>
      <c r="B260">
        <v>8</v>
      </c>
      <c r="C260">
        <f>IF(B260&lt;=9,0,
IF(B260=10,1,2))</f>
        <v>0</v>
      </c>
      <c r="D260">
        <f ca="1">RAND()</f>
        <v>0.54759558005198872</v>
      </c>
      <c r="E260">
        <f ca="1">RAND()</f>
        <v>0.10714868407771305</v>
      </c>
      <c r="F260">
        <f ca="1">RAND()</f>
        <v>0.31210269304963489</v>
      </c>
      <c r="G260">
        <f ca="1">RAND()</f>
        <v>0.20213327905037037</v>
      </c>
      <c r="H260">
        <f ca="1">RAND()</f>
        <v>0.31042773503830712</v>
      </c>
      <c r="I260">
        <f ca="1">RAND()</f>
        <v>0.32007959772352568</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fl5</v>
      </c>
      <c r="AB260" t="s">
        <v>431</v>
      </c>
      <c r="AC260" t="s">
        <v>473</v>
      </c>
      <c r="AD260">
        <v>1</v>
      </c>
      <c r="AE260" t="s">
        <v>129</v>
      </c>
      <c r="AF260">
        <v>80</v>
      </c>
      <c r="AG260">
        <v>59</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도스로프</v>
      </c>
      <c r="AL260">
        <v>1</v>
      </c>
      <c r="AM260" t="str">
        <f ca="1">IF(ROW()=2,AN260,OFFSET(AM260,-1,0)&amp;IF(LEN(AN260)=0,"",","&amp;AN260))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{"dy":26,"sl":8,"tp":"fl5","vl":"Actor0030","cn":1,"pt":"DI","pp":80,"pr":59}</v>
      </c>
    </row>
    <row r="261" spans="1:40">
      <c r="A261">
        <v>26</v>
      </c>
      <c r="B261">
        <v>9</v>
      </c>
      <c r="C261">
        <f>IF(B261&lt;=9,0,
IF(B261=10,1,2))</f>
        <v>0</v>
      </c>
      <c r="D261">
        <f ca="1">RAND()</f>
        <v>0.20846699812128755</v>
      </c>
      <c r="E261">
        <f ca="1">RAND()</f>
        <v>0.62793858572796968</v>
      </c>
      <c r="F261">
        <f ca="1">RAND()</f>
        <v>0.8079583410007587</v>
      </c>
      <c r="G261">
        <f ca="1">RAND()</f>
        <v>0.69330646974616206</v>
      </c>
      <c r="H261">
        <f ca="1">RAND()</f>
        <v>0.82750021969986676</v>
      </c>
      <c r="I261">
        <f ca="1">RAND()</f>
        <v>0.44607492173702723</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fl6</v>
      </c>
      <c r="AB261" t="s">
        <v>432</v>
      </c>
      <c r="AC261" t="s">
        <v>473</v>
      </c>
      <c r="AD261">
        <v>1</v>
      </c>
      <c r="AE261" t="s">
        <v>129</v>
      </c>
      <c r="AF261">
        <v>80</v>
      </c>
      <c r="AG261">
        <v>59</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도스로프</v>
      </c>
      <c r="AL261">
        <v>1</v>
      </c>
      <c r="AM261" t="str">
        <f ca="1">IF(ROW()=2,AN261,OFFSET(AM261,-1,0)&amp;IF(LEN(AN261)=0,"",","&amp;AN261))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{"dy":26,"sl":9,"tp":"fl6","vl":"Actor0030","cn":1,"pt":"DI","pp":80,"pr":59}</v>
      </c>
    </row>
    <row r="262" spans="1:40">
      <c r="A262">
        <v>27</v>
      </c>
      <c r="B262">
        <v>0</v>
      </c>
      <c r="C262">
        <f>IF(B262&lt;=9,0,
IF(B262=10,1,2))</f>
        <v>0</v>
      </c>
      <c r="D262">
        <f ca="1">RAND()</f>
        <v>0.61034035146912058</v>
      </c>
      <c r="E262">
        <f ca="1">RAND()</f>
        <v>0.69307408693193018</v>
      </c>
      <c r="F262">
        <f ca="1">RAND()</f>
        <v>0.87585169724947975</v>
      </c>
      <c r="G262">
        <f ca="1">RAND()</f>
        <v>0.4468250428324303</v>
      </c>
      <c r="H262">
        <f ca="1">RAND()</f>
        <v>0.74469562748396034</v>
      </c>
      <c r="I262">
        <f ca="1">RAND()</f>
        <v>0.70374672233249647</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Equip6002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2100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424</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결사대의 활</v>
      </c>
      <c r="AL262">
        <v>1</v>
      </c>
      <c r="AM262" t="str">
        <f ca="1">IF(ROW()=2,AN262,OFFSET(AM262,-1,0)&amp;IF(LEN(AN262)=0,"",","&amp;AN262))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{"dy":27,"sl":0,"tp":"fe","vl":"Equip2101","cn":1,"pt":"GO","pr":1400}</v>
      </c>
    </row>
    <row r="263" spans="1:40">
      <c r="A263">
        <v>27</v>
      </c>
      <c r="B263">
        <v>1</v>
      </c>
      <c r="C263">
        <f>IF(B263&lt;=9,0,
IF(B263=10,1,2))</f>
        <v>0</v>
      </c>
      <c r="D263">
        <f ca="1">RAND()</f>
        <v>0.85949710687567604</v>
      </c>
      <c r="E263">
        <f ca="1">RAND()</f>
        <v>0.72926430722334534</v>
      </c>
      <c r="F263">
        <f ca="1">RAND()</f>
        <v>0.8316391397930597</v>
      </c>
      <c r="G263">
        <f ca="1">RAND()</f>
        <v>0.72797991151244767</v>
      </c>
      <c r="H263">
        <f ca="1">RAND()</f>
        <v>0.14211268459826543</v>
      </c>
      <c r="I263">
        <f ca="1">RAND()</f>
        <v>0.71656757793177195</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Equip6201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9600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0.71968364418501429</v>
      </c>
      <c r="E264">
        <f ca="1">RAND()</f>
        <v>0.53187058281916866</v>
      </c>
      <c r="F264">
        <f ca="1">RAND()</f>
        <v>0.77463898790363372</v>
      </c>
      <c r="G264">
        <f ca="1">RAND()</f>
        <v>0.10615140904166742</v>
      </c>
      <c r="H264">
        <f ca="1">RAND()</f>
        <v>0.96256184760526964</v>
      </c>
      <c r="I264">
        <f ca="1">RAND()</f>
        <v>0.91128132062094702</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53187</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9</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2700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454</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0.29401894860976752</v>
      </c>
      <c r="E265">
        <f ca="1">RAND()</f>
        <v>0.58657208142752604</v>
      </c>
      <c r="F265">
        <f ca="1">RAND()</f>
        <v>0.17640207600653712</v>
      </c>
      <c r="G265">
        <f ca="1">RAND()</f>
        <v>0.50684173947832267</v>
      </c>
      <c r="H265">
        <f ca="1">RAND()</f>
        <v>0.16029717387060571</v>
      </c>
      <c r="I265">
        <f ca="1">RAND()</f>
        <v>0.48341045695726204</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58657</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10</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3000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399</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0.90187820718078782</v>
      </c>
      <c r="E266">
        <f ca="1">RAND()</f>
        <v>0.53442941758137075</v>
      </c>
      <c r="F266">
        <f ca="1">RAND()</f>
        <v>0.28491039342280522</v>
      </c>
      <c r="G266">
        <f ca="1">RAND()</f>
        <v>0.22624110874630965</v>
      </c>
      <c r="H266">
        <f ca="1">RAND()</f>
        <v>0.26842635459570052</v>
      </c>
      <c r="I266">
        <f ca="1">RAND()</f>
        <v>0.60873945910485983</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53442</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9</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2700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0.85275792791155969</v>
      </c>
      <c r="E267">
        <f ca="1">RAND()</f>
        <v>0.22570288568505681</v>
      </c>
      <c r="F267">
        <f ca="1">RAND()</f>
        <v>8.7013139707952103E-2</v>
      </c>
      <c r="G267">
        <f ca="1">RAND()</f>
        <v>0.78402343108425843</v>
      </c>
      <c r="H267">
        <f ca="1">RAND()</f>
        <v>0.33033533103084445</v>
      </c>
      <c r="I267">
        <f ca="1">RAND()</f>
        <v>0.36525701465000626</v>
      </c>
      <c r="M267" t="str">
        <f ca="1">IF(LEN(J267)&lt;&gt;0,J267,VLOOKUP(D267+$B267,$BJ:$BK,MATCH($BK$1,$BJ$1:$BK$1,0),1))</f>
        <v>안 지정 캐릭터 PP 일반등급</v>
      </c>
      <c r="N267">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22570</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5</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1500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487</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0.50489845539619416</v>
      </c>
      <c r="E268">
        <f ca="1">RAND()</f>
        <v>0.18796522583220843</v>
      </c>
      <c r="F268">
        <f ca="1">RAND()</f>
        <v>0.53738623150595688</v>
      </c>
      <c r="G268">
        <f ca="1">RAND()</f>
        <v>0.23043215663849159</v>
      </c>
      <c r="H268">
        <f ca="1">RAND()</f>
        <v>0.50436627628118247</v>
      </c>
      <c r="I268">
        <f ca="1">RAND()</f>
        <v>0.52367707505795302</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Equip2102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1300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441</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스톰 브링어</v>
      </c>
      <c r="AL268">
        <v>1</v>
      </c>
      <c r="AM268" t="str">
        <f ca="1">IF(ROW()=2,AN268,OFFSET(AM268,-1,0)&amp;IF(LEN(AN268)=0,"",","&amp;AN268))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{"dy":27,"sl":6,"tp":"fe","vl":"Equip8202","cn":1,"pt":"GO","pr":29100}</v>
      </c>
    </row>
    <row r="269" spans="1:40">
      <c r="A269">
        <v>27</v>
      </c>
      <c r="B269">
        <v>7</v>
      </c>
      <c r="C269">
        <f>IF(B269&lt;=9,0,
IF(B269=10,1,2))</f>
        <v>0</v>
      </c>
      <c r="D269">
        <f ca="1">RAND()</f>
        <v>0.69880966903955799</v>
      </c>
      <c r="E269">
        <f ca="1">RAND()</f>
        <v>0.76665852583248684</v>
      </c>
      <c r="F269">
        <f ca="1">RAND()</f>
        <v>0.46505900525768906</v>
      </c>
      <c r="G269">
        <f ca="1">RAND()</f>
        <v>0.22409030018771892</v>
      </c>
      <c r="H269">
        <f ca="1">RAND()</f>
        <v>0.85535494029906101</v>
      </c>
      <c r="I269">
        <f ca="1">RAND()</f>
        <v>3.667065680727577E-2</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Equip8101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7500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404</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0.65572725622598327</v>
      </c>
      <c r="E270">
        <f ca="1">RAND()</f>
        <v>0.83299148117204824</v>
      </c>
      <c r="F270">
        <f ca="1">RAND()</f>
        <v>0.70665834261582616</v>
      </c>
      <c r="G270">
        <f ca="1">RAND()</f>
        <v>0.82738293728492318</v>
      </c>
      <c r="H270">
        <f ca="1">RAND()</f>
        <v>0.59777162886407909</v>
      </c>
      <c r="I270">
        <f ca="1">RAND()</f>
        <v>0.87892819889392548</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
      </c>
      <c r="AL270">
        <v>1</v>
      </c>
      <c r="AM270" t="str">
        <f ca="1">IF(ROW()=2,AN270,OFFSET(AM270,-1,0)&amp;IF(LEN(AN270)=0,"",","&amp;AN270))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v>
      </c>
    </row>
    <row r="271" spans="1:40">
      <c r="A271">
        <v>27</v>
      </c>
      <c r="B271">
        <v>9</v>
      </c>
      <c r="C271">
        <f>IF(B271&lt;=9,0,
IF(B271=10,1,2))</f>
        <v>0</v>
      </c>
      <c r="D271">
        <f ca="1">RAND()</f>
        <v>0.46194621994149543</v>
      </c>
      <c r="E271">
        <f ca="1">RAND()</f>
        <v>0.24163371789450139</v>
      </c>
      <c r="F271">
        <f ca="1">RAND()</f>
        <v>0.27264074359905599</v>
      </c>
      <c r="G271">
        <f ca="1">RAND()</f>
        <v>0.93764285683805704</v>
      </c>
      <c r="H271">
        <f ca="1">RAND()</f>
        <v>0.60445247619344167</v>
      </c>
      <c r="I271">
        <f ca="1">RAND()</f>
        <v>0.69490230897536542</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
      </c>
      <c r="AL271">
        <v>1</v>
      </c>
      <c r="AM271" t="str">
        <f ca="1">IF(ROW()=2,AN271,OFFSET(AM271,-1,0)&amp;IF(LEN(AN271)=0,"",","&amp;AN271))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v>
      </c>
    </row>
    <row r="272" spans="1:40">
      <c r="A272">
        <v>28</v>
      </c>
      <c r="B272">
        <v>0</v>
      </c>
      <c r="C272">
        <f>IF(B272&lt;=9,0,
IF(B272=10,1,2))</f>
        <v>0</v>
      </c>
      <c r="D272">
        <f ca="1">RAND()</f>
        <v>0.7636938770053473</v>
      </c>
      <c r="E272">
        <f ca="1">RAND()</f>
        <v>0.98001733439593985</v>
      </c>
      <c r="F272">
        <f ca="1">RAND()</f>
        <v>0.86983561516499197</v>
      </c>
      <c r="G272">
        <f ca="1">RAND()</f>
        <v>0.1420513640436839</v>
      </c>
      <c r="H272">
        <f ca="1">RAND()</f>
        <v>0.60667058139502716</v>
      </c>
      <c r="I272">
        <f ca="1">RAND()</f>
        <v>0.26567884450276447</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Equip8301</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91</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458</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별의 계시</v>
      </c>
      <c r="AL272">
        <v>1</v>
      </c>
      <c r="AM272" t="str">
        <f ca="1">IF(ROW()=2,AN272,OFFSET(AM272,-1,0)&amp;IF(LEN(AN272)=0,"",","&amp;AN272))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{"dy":28,"sl":0,"tp":"fe","vl":"Equip4101","cn":1,"pt":"GO","pr":1100}</v>
      </c>
    </row>
    <row r="273" spans="1:40">
      <c r="A273">
        <v>28</v>
      </c>
      <c r="B273">
        <v>1</v>
      </c>
      <c r="C273">
        <f>IF(B273&lt;=9,0,
IF(B273=10,1,2))</f>
        <v>0</v>
      </c>
      <c r="D273">
        <f ca="1">RAND()</f>
        <v>0.53869737569455223</v>
      </c>
      <c r="E273">
        <f ca="1">RAND()</f>
        <v>0.43948017748734325</v>
      </c>
      <c r="F273">
        <f ca="1">RAND()</f>
        <v>0.23447320535490135</v>
      </c>
      <c r="G273">
        <f ca="1">RAND()</f>
        <v>0.30963855499840554</v>
      </c>
      <c r="H273">
        <f ca="1">RAND()</f>
        <v>0.61576811692834377</v>
      </c>
      <c r="I273">
        <f ca="1">RAND()</f>
        <v>0.39577863472453667</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Equip3302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DI</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11</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415</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0.51351544940498184</v>
      </c>
      <c r="E274">
        <f ca="1">RAND()</f>
        <v>8.054532789219282E-2</v>
      </c>
      <c r="F274">
        <f ca="1">RAND()</f>
        <v>0.51085027729611354</v>
      </c>
      <c r="G274">
        <f ca="1">RAND()</f>
        <v>0.76158043155401245</v>
      </c>
      <c r="H274">
        <f ca="1">RAND()</f>
        <v>0.46355954717025105</v>
      </c>
      <c r="I274">
        <f ca="1">RAND()</f>
        <v>5.1437730782363467E-2</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8054</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3</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900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436</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0.40546490249492362</v>
      </c>
      <c r="E275">
        <f ca="1">RAND()</f>
        <v>0.16572627170390131</v>
      </c>
      <c r="F275">
        <f ca="1">RAND()</f>
        <v>0.50421767492134506</v>
      </c>
      <c r="G275">
        <f ca="1">RAND()</f>
        <v>0.85757201653878945</v>
      </c>
      <c r="H275">
        <f ca="1">RAND()</f>
        <v>0.76223125671455083</v>
      </c>
      <c r="I275">
        <f ca="1">RAND()</f>
        <v>0.25201609624232313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16572</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4</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1200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437</v>
      </c>
      <c r="AD275">
        <v>1</v>
      </c>
      <c r="AE275" t="s">
        <v>125</v>
      </c>
      <c r="AG275">
        <v>3300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미스틱 해머</v>
      </c>
      <c r="AL275">
        <v>1</v>
      </c>
      <c r="AM275" t="str">
        <f ca="1">IF(ROW()=2,AN275,OFFSET(AM275,-1,0)&amp;IF(LEN(AN275)=0,"",","&amp;AN275))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{"dy":28,"sl":3,"tp":"fe","vl":"Equip4202","cn":1,"pt":"GO","pr":3300}</v>
      </c>
    </row>
    <row r="276" spans="1:40">
      <c r="A276">
        <v>28</v>
      </c>
      <c r="B276">
        <v>4</v>
      </c>
      <c r="C276">
        <f>IF(B276&lt;=9,0,
IF(B276=10,1,2))</f>
        <v>0</v>
      </c>
      <c r="D276">
        <f ca="1">RAND()</f>
        <v>0.56367832329237033</v>
      </c>
      <c r="E276">
        <f ca="1">RAND()</f>
        <v>0.37276486242622842</v>
      </c>
      <c r="F276">
        <f ca="1">RAND()</f>
        <v>0.75808135877069194</v>
      </c>
      <c r="G276">
        <f ca="1">RAND()</f>
        <v>0.29532040446931784</v>
      </c>
      <c r="H276">
        <f ca="1">RAND()</f>
        <v>0.17071949021887023</v>
      </c>
      <c r="I276">
        <f ca="1">RAND()</f>
        <v>0.89801883693914508</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37276</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7</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2100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475</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0.46432973505011343</v>
      </c>
      <c r="E277">
        <f ca="1">RAND()</f>
        <v>0.96124543204846491</v>
      </c>
      <c r="F277">
        <f ca="1">RAND()</f>
        <v>0.41606823687261818</v>
      </c>
      <c r="G277">
        <f ca="1">RAND()</f>
        <v>0.24778238034468336</v>
      </c>
      <c r="H277">
        <f ca="1">RAND()</f>
        <v>9.7166200727661023E-2</v>
      </c>
      <c r="I277">
        <f ca="1">RAND()</f>
        <v>0.98161192014765608</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Equip8202</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DI</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44</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6.9400457445988883E-2</v>
      </c>
      <c r="E278">
        <f ca="1">RAND()</f>
        <v>0.73067687467543485</v>
      </c>
      <c r="F278">
        <f ca="1">RAND()</f>
        <v>0.48722654826567513</v>
      </c>
      <c r="G278">
        <f ca="1">RAND()</f>
        <v>0.41249186862920462</v>
      </c>
      <c r="H278">
        <f ca="1">RAND()</f>
        <v>0.24042538939426661</v>
      </c>
      <c r="I278">
        <f ca="1">RAND()</f>
        <v>0.6923539819609158</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Equip7002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2100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0.49707796041283936</v>
      </c>
      <c r="E279">
        <f ca="1">RAND()</f>
        <v>0.78436092512833511</v>
      </c>
      <c r="F279">
        <f ca="1">RAND()</f>
        <v>0.63725412166762674</v>
      </c>
      <c r="G279">
        <f ca="1">RAND()</f>
        <v>0.85550039670470113</v>
      </c>
      <c r="H279">
        <f ca="1">RAND()</f>
        <v>3.6298132515672932E-2</v>
      </c>
      <c r="I279">
        <f ca="1">RAND()</f>
        <v>0.50926614827847971</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Equip8101</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8000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0.35191536242027888</v>
      </c>
      <c r="E280">
        <f ca="1">RAND()</f>
        <v>0.92966443850586733</v>
      </c>
      <c r="F280">
        <f ca="1">RAND()</f>
        <v>6.1520053763869598E-2</v>
      </c>
      <c r="G280">
        <f ca="1">RAND()</f>
        <v>0.98067676501224332</v>
      </c>
      <c r="H280">
        <f ca="1">RAND()</f>
        <v>0.25095914204197678</v>
      </c>
      <c r="I280">
        <f ca="1">RAND()</f>
        <v>0.5269065704063125</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
      </c>
      <c r="AL280">
        <v>1</v>
      </c>
      <c r="AM280" t="str">
        <f ca="1">IF(ROW()=2,AN280,OFFSET(AM280,-1,0)&amp;IF(LEN(AN280)=0,"",","&amp;AN280))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v>
      </c>
    </row>
    <row r="281" spans="1:40">
      <c r="A281">
        <v>28</v>
      </c>
      <c r="B281">
        <v>9</v>
      </c>
      <c r="C281">
        <f>IF(B281&lt;=9,0,
IF(B281=10,1,2))</f>
        <v>0</v>
      </c>
      <c r="D281">
        <f ca="1">RAND()</f>
        <v>0.66932239897013046</v>
      </c>
      <c r="E281">
        <f ca="1">RAND()</f>
        <v>7.491758454490538E-2</v>
      </c>
      <c r="F281">
        <f ca="1">RAND()</f>
        <v>0.20339060272673992</v>
      </c>
      <c r="G281">
        <f ca="1">RAND()</f>
        <v>5.8649752404807964E-3</v>
      </c>
      <c r="H281">
        <f ca="1">RAND()</f>
        <v>0.67461152185955264</v>
      </c>
      <c r="I281">
        <f ca="1">RAND()</f>
        <v>0.12979030863092733</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
      </c>
      <c r="AL281">
        <v>1</v>
      </c>
      <c r="AM281" t="str">
        <f ca="1">IF(ROW()=2,AN281,OFFSET(AM281,-1,0)&amp;IF(LEN(AN281)=0,"",","&amp;AN281))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v>
      </c>
    </row>
    <row r="282" spans="1:40">
      <c r="A282">
        <v>29</v>
      </c>
      <c r="B282">
        <v>0</v>
      </c>
      <c r="C282">
        <f>IF(B282&lt;=9,0,
IF(B282=10,1,2))</f>
        <v>0</v>
      </c>
      <c r="D282">
        <f ca="1">RAND()</f>
        <v>0.61464575866046511</v>
      </c>
      <c r="E282">
        <f ca="1">RAND()</f>
        <v>0.63044893986463324</v>
      </c>
      <c r="F282">
        <f ca="1">RAND()</f>
        <v>3.939742286008785E-2</v>
      </c>
      <c r="G282">
        <f ca="1">RAND()</f>
        <v>0.45422098132433242</v>
      </c>
      <c r="H282">
        <f ca="1">RAND()</f>
        <v>0.73915542835518055</v>
      </c>
      <c r="I282">
        <f ca="1">RAND()</f>
        <v>0.20372697208122847</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Equip5202</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4</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0.81121629416409913</v>
      </c>
      <c r="E283">
        <f ca="1">RAND()</f>
        <v>0.45338002305545189</v>
      </c>
      <c r="F283">
        <f ca="1">RAND()</f>
        <v>0.10103486203771095</v>
      </c>
      <c r="G283">
        <f ca="1">RAND()</f>
        <v>6.7951637909605678E-2</v>
      </c>
      <c r="H283">
        <f ca="1">RAND()</f>
        <v>0.28006731347777969</v>
      </c>
      <c r="I283">
        <f ca="1">RAND()</f>
        <v>0.17608394610345357</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Equip4001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600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439</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0.76852404881165692</v>
      </c>
      <c r="E284">
        <f ca="1">RAND()</f>
        <v>8.1627177978429111E-2</v>
      </c>
      <c r="F284">
        <f ca="1">RAND()</f>
        <v>0.43571624850373747</v>
      </c>
      <c r="G284">
        <f ca="1">RAND()</f>
        <v>0.45362182971418485</v>
      </c>
      <c r="H284">
        <f ca="1">RAND()</f>
        <v>0.16901142738867692</v>
      </c>
      <c r="I284">
        <f ca="1">RAND()</f>
        <v>0.38222561586790171</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8162</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3</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900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0.8910037363677098</v>
      </c>
      <c r="E285">
        <f ca="1">RAND()</f>
        <v>0.72523553134840701</v>
      </c>
      <c r="F285">
        <f ca="1">RAND()</f>
        <v>7.6817483917975271E-2</v>
      </c>
      <c r="G285">
        <f ca="1">RAND()</f>
        <v>0.84599580878731273</v>
      </c>
      <c r="H285">
        <f ca="1">RAND()</f>
        <v>0.10260680370210251</v>
      </c>
      <c r="I285">
        <f ca="1">RAND()</f>
        <v>0.86902096992018385</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72523</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11</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3300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437</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0.37709911336298829</v>
      </c>
      <c r="E286">
        <f ca="1">RAND()</f>
        <v>0.15789894700963147</v>
      </c>
      <c r="F286">
        <f ca="1">RAND()</f>
        <v>0.60399026714097015</v>
      </c>
      <c r="G286">
        <f ca="1">RAND()</f>
        <v>0.7776893700148747</v>
      </c>
      <c r="H286">
        <f ca="1">RAND()</f>
        <v>0.42599534707722564</v>
      </c>
      <c r="I286">
        <f ca="1">RAND()</f>
        <v>5.2970079624003352E-2</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15789</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4</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1200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0.57376246892619887</v>
      </c>
      <c r="E287">
        <f ca="1">RAND()</f>
        <v>0.46819852537899076</v>
      </c>
      <c r="F287">
        <f ca="1">RAND()</f>
        <v>0.99314153250577253</v>
      </c>
      <c r="G287">
        <f ca="1">RAND()</f>
        <v>0.79117891737260648</v>
      </c>
      <c r="H287">
        <f ca="1">RAND()</f>
        <v>0.92270767751151639</v>
      </c>
      <c r="I287">
        <f ca="1">RAND()</f>
        <v>0.58660819918198293</v>
      </c>
      <c r="M287" t="str">
        <f ca="1">IF(LEN(J287)&lt;&gt;0,J287,VLOOKUP(D287+$B287,$BJ:$BK,MATCH($BK$1,$BJ$1:$BK$1,0),1))</f>
        <v>안 지정 캐릭터 PP 영웅등급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46819</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8</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2400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476</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용기의 도끼</v>
      </c>
      <c r="AL287">
        <v>1</v>
      </c>
      <c r="AM287" t="str">
        <f ca="1">IF(ROW()=2,AN287,OFFSET(AM287,-1,0)&amp;IF(LEN(AN287)=0,"",","&amp;AN287))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{"dy":29,"sl":5,"tp":"fe","vl":"Equip0001","cn":1,"pt":"GO","pr":700}</v>
      </c>
    </row>
    <row r="288" spans="1:40">
      <c r="A288">
        <v>29</v>
      </c>
      <c r="B288">
        <v>6</v>
      </c>
      <c r="C288">
        <f>IF(B288&lt;=9,0,
IF(B288=10,1,2))</f>
        <v>0</v>
      </c>
      <c r="D288">
        <f ca="1">RAND()</f>
        <v>0.74599672787931814</v>
      </c>
      <c r="E288">
        <f ca="1">RAND()</f>
        <v>0.36478451516862487</v>
      </c>
      <c r="F288">
        <f ca="1">RAND()</f>
        <v>0.30036492241551327</v>
      </c>
      <c r="G288">
        <f ca="1">RAND()</f>
        <v>4.1236593549043854E-2</v>
      </c>
      <c r="H288">
        <f ca="1">RAND()</f>
        <v>0.726934532433549</v>
      </c>
      <c r="I288">
        <f ca="1">RAND()</f>
        <v>0.17271238771596142</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Equip4202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DI</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4</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475</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귀족의 하사품</v>
      </c>
      <c r="AL288">
        <v>1</v>
      </c>
      <c r="AM288" t="str">
        <f ca="1">IF(ROW()=2,AN288,OFFSET(AM288,-1,0)&amp;IF(LEN(AN288)=0,"",","&amp;AN288))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{"dy":29,"sl":6,"tp":"fe","vl":"Equip7201","cn":1,"pt":"GO","pr":9500}</v>
      </c>
    </row>
    <row r="289" spans="1:40">
      <c r="A289">
        <v>29</v>
      </c>
      <c r="B289">
        <v>7</v>
      </c>
      <c r="C289">
        <f>IF(B289&lt;=9,0,
IF(B289=10,1,2))</f>
        <v>0</v>
      </c>
      <c r="D289">
        <f ca="1">RAND()</f>
        <v>0.21170555867297947</v>
      </c>
      <c r="E289">
        <f ca="1">RAND()</f>
        <v>3.0817209253359512E-2</v>
      </c>
      <c r="F289">
        <f ca="1">RAND()</f>
        <v>0.84115515591146384</v>
      </c>
      <c r="G289">
        <f ca="1">RAND()</f>
        <v>0.42755388689205387</v>
      </c>
      <c r="H289">
        <f ca="1">RAND()</f>
        <v>0.31394033825770251</v>
      </c>
      <c r="I289">
        <f ca="1">RAND()</f>
        <v>0.5827158979658037</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Equip0102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1300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403</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스톤 버스터</v>
      </c>
      <c r="AL289">
        <v>1</v>
      </c>
      <c r="AM289" t="str">
        <f ca="1">IF(ROW()=2,AN289,OFFSET(AM289,-1,0)&amp;IF(LEN(AN289)=0,"",","&amp;AN289))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{"dy":29,"sl":7,"tp":"fe","vl":"Equip8101","cn":1,"pt":"GO","pr":8500}</v>
      </c>
    </row>
    <row r="290" spans="1:40">
      <c r="A290">
        <v>29</v>
      </c>
      <c r="B290">
        <v>8</v>
      </c>
      <c r="C290">
        <f>IF(B290&lt;=9,0,
IF(B290=10,1,2))</f>
        <v>0</v>
      </c>
      <c r="D290">
        <f ca="1">RAND()</f>
        <v>0.71857638788578637</v>
      </c>
      <c r="E290">
        <f ca="1">RAND()</f>
        <v>3.6344586384623678E-2</v>
      </c>
      <c r="F290">
        <f ca="1">RAND()</f>
        <v>0.66851519323707842</v>
      </c>
      <c r="G290">
        <f ca="1">RAND()</f>
        <v>0.93699226556717796</v>
      </c>
      <c r="H290">
        <f ca="1">RAND()</f>
        <v>2.6095626130291927E-2</v>
      </c>
      <c r="I290">
        <f ca="1">RAND()</f>
        <v>0.8027192689040924</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fl1</v>
      </c>
      <c r="AB290" t="s">
        <v>87</v>
      </c>
      <c r="AC290" t="s">
        <v>469</v>
      </c>
      <c r="AD290">
        <v>1</v>
      </c>
      <c r="AE290" t="s">
        <v>129</v>
      </c>
      <c r="AF290">
        <v>219</v>
      </c>
      <c r="AG290">
        <v>129</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닉스</v>
      </c>
      <c r="AL290">
        <v>1</v>
      </c>
      <c r="AM290" t="str">
        <f ca="1">IF(ROW()=2,AN290,OFFSET(AM290,-1,0)&amp;IF(LEN(AN290)=0,"",","&amp;AN290))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{"dy":29,"sl":8,"tp":"fl1","vl":"Actor1109","cn":1,"pt":"DI","pp":219,"pr":129}</v>
      </c>
    </row>
    <row r="291" spans="1:40">
      <c r="A291">
        <v>29</v>
      </c>
      <c r="B291">
        <v>9</v>
      </c>
      <c r="C291">
        <f>IF(B291&lt;=9,0,
IF(B291=10,1,2))</f>
        <v>0</v>
      </c>
      <c r="D291">
        <f ca="1">RAND()</f>
        <v>0.74566791109695119</v>
      </c>
      <c r="E291">
        <f ca="1">RAND()</f>
        <v>0.18898218644536069</v>
      </c>
      <c r="F291">
        <f ca="1">RAND()</f>
        <v>0.94526434301409179</v>
      </c>
      <c r="G291">
        <f ca="1">RAND()</f>
        <v>0.77315809935156576</v>
      </c>
      <c r="H291">
        <f ca="1">RAND()</f>
        <v>5.2143356544736674E-2</v>
      </c>
      <c r="I291">
        <f ca="1">RAND()</f>
        <v>0.15150006908572078</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fl1</v>
      </c>
      <c r="AB291" t="s">
        <v>87</v>
      </c>
      <c r="AC291" t="s">
        <v>472</v>
      </c>
      <c r="AD291">
        <v>1</v>
      </c>
      <c r="AE291" t="s">
        <v>129</v>
      </c>
      <c r="AF291">
        <v>219</v>
      </c>
      <c r="AG291">
        <v>129</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베이</v>
      </c>
      <c r="AL291">
        <v>1</v>
      </c>
      <c r="AM291" t="str">
        <f ca="1">IF(ROW()=2,AN291,OFFSET(AM291,-1,0)&amp;IF(LEN(AN291)=0,"",","&amp;AN291))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{"dy":29,"sl":9,"tp":"fl1","vl":"Actor0104","cn":1,"pt":"DI","pp":219,"pr":129}</v>
      </c>
    </row>
    <row r="292" spans="1:40">
      <c r="A292">
        <v>30</v>
      </c>
      <c r="B292">
        <v>0</v>
      </c>
      <c r="C292">
        <f>IF(B292&lt;=9,0,
IF(B292=10,1,2))</f>
        <v>0</v>
      </c>
      <c r="D292">
        <f ca="1">RAND()</f>
        <v>0.59308167517512322</v>
      </c>
      <c r="E292">
        <f ca="1">RAND()</f>
        <v>0.60687694058893027</v>
      </c>
      <c r="F292">
        <f ca="1">RAND()</f>
        <v>0.29804524492221696</v>
      </c>
      <c r="G292">
        <f ca="1">RAND()</f>
        <v>0.25413615036785953</v>
      </c>
      <c r="H292">
        <f ca="1">RAND()</f>
        <v>0.64297106031468021</v>
      </c>
      <c r="I292">
        <f ca="1">RAND()</f>
        <v>0.933629273266116</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Equip5102</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1500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435</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얼룩진 도끼</v>
      </c>
      <c r="AL292">
        <v>1</v>
      </c>
      <c r="AM292" t="str">
        <f ca="1">IF(ROW()=2,AN292,OFFSET(AM292,-1,0)&amp;IF(LEN(AN292)=0,"",","&amp;AN292))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{"dy":30,"sl":0,"tp":"fe","vl":"Equip0002","cn":1,"pt":"GO","pr":600}</v>
      </c>
    </row>
    <row r="293" spans="1:40">
      <c r="A293">
        <v>30</v>
      </c>
      <c r="B293">
        <v>1</v>
      </c>
      <c r="C293">
        <f>IF(B293&lt;=9,0,
IF(B293=10,1,2))</f>
        <v>0</v>
      </c>
      <c r="D293">
        <f ca="1">RAND()</f>
        <v>0.10463537778217213</v>
      </c>
      <c r="E293">
        <f ca="1">RAND()</f>
        <v>2.2522692455867577E-2</v>
      </c>
      <c r="F293">
        <f ca="1">RAND()</f>
        <v>0.73348435427026704</v>
      </c>
      <c r="G293">
        <f ca="1">RAND()</f>
        <v>0.98387895751070209</v>
      </c>
      <c r="H293">
        <f ca="1">RAND()</f>
        <v>0.63076002919028562</v>
      </c>
      <c r="I293">
        <f ca="1">RAND()</f>
        <v>0.61602629076655113</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Equip0002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800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458</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0.82374683925592496</v>
      </c>
      <c r="E294">
        <f ca="1">RAND()</f>
        <v>9.4581500853129552E-2</v>
      </c>
      <c r="F294">
        <f ca="1">RAND()</f>
        <v>0.33771169580248572</v>
      </c>
      <c r="G294">
        <f ca="1">RAND()</f>
        <v>0.27633245863997469</v>
      </c>
      <c r="H294">
        <f ca="1">RAND()</f>
        <v>0.5300309969650473</v>
      </c>
      <c r="I294">
        <f ca="1">RAND()</f>
        <v>0.37250833237815284</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9458</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4</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1200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477</v>
      </c>
      <c r="AD294">
        <v>1</v>
      </c>
      <c r="AE294" t="s">
        <v>125</v>
      </c>
      <c r="AG294">
        <v>700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루비 장식 아밍 소드</v>
      </c>
      <c r="AL294">
        <v>1</v>
      </c>
      <c r="AM294" t="str">
        <f ca="1">IF(ROW()=2,AN294,OFFSET(AM294,-1,0)&amp;IF(LEN(AN294)=0,"",","&amp;AN294))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{"dy":30,"sl":2,"tp":"fe","vl":"Equip5001","cn":1,"pt":"GO","pr":700}</v>
      </c>
    </row>
    <row r="295" spans="1:40">
      <c r="A295">
        <v>30</v>
      </c>
      <c r="B295">
        <v>3</v>
      </c>
      <c r="C295">
        <f>IF(B295&lt;=9,0,
IF(B295=10,1,2))</f>
        <v>0</v>
      </c>
      <c r="D295">
        <f ca="1">RAND()</f>
        <v>0.43792045636347321</v>
      </c>
      <c r="E295">
        <f ca="1">RAND()</f>
        <v>8.0196338366124498E-2</v>
      </c>
      <c r="F295">
        <f ca="1">RAND()</f>
        <v>0.56726483942782624</v>
      </c>
      <c r="G295">
        <f ca="1">RAND()</f>
        <v>0.95260500257798086</v>
      </c>
      <c r="H295">
        <f ca="1">RAND()</f>
        <v>0.12753247332937978</v>
      </c>
      <c r="I295">
        <f ca="1">RAND()</f>
        <v>0.79507700564320161</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8019</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3</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900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0.76585754586269095</v>
      </c>
      <c r="E296">
        <f ca="1">RAND()</f>
        <v>0.46091124536811301</v>
      </c>
      <c r="F296">
        <f ca="1">RAND()</f>
        <v>0.71931382534569832</v>
      </c>
      <c r="G296">
        <f ca="1">RAND()</f>
        <v>0.46239211889220588</v>
      </c>
      <c r="H296">
        <f ca="1">RAND()</f>
        <v>0.65081856516826009</v>
      </c>
      <c r="I296">
        <f ca="1">RAND()</f>
        <v>0.63882914187300688</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46091</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8</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2400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394</v>
      </c>
      <c r="AD296">
        <v>1</v>
      </c>
      <c r="AE296" t="s">
        <v>125</v>
      </c>
      <c r="AG296">
        <v>3300</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빛의 트랩</v>
      </c>
      <c r="AL296">
        <v>1</v>
      </c>
      <c r="AM296" t="str">
        <f ca="1">IF(ROW()=2,AN296,OFFSET(AM296,-1,0)&amp;IF(LEN(AN296)=0,"",","&amp;AN296))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{"dy":30,"sl":4,"tp":"fe","vl":"Equip3201","cn":1,"pt":"GO","pr":3300}</v>
      </c>
    </row>
    <row r="297" spans="1:40">
      <c r="A297">
        <v>30</v>
      </c>
      <c r="B297">
        <v>5</v>
      </c>
      <c r="C297">
        <f>IF(B297&lt;=9,0,
IF(B297=10,1,2))</f>
        <v>0</v>
      </c>
      <c r="D297">
        <f ca="1">RAND()</f>
        <v>0.75180769119884827</v>
      </c>
      <c r="E297">
        <f ca="1">RAND()</f>
        <v>0.31421374073916719</v>
      </c>
      <c r="F297">
        <f ca="1">RAND()</f>
        <v>0.19685737887553123</v>
      </c>
      <c r="G297">
        <f ca="1">RAND()</f>
        <v>0.15131694976587307</v>
      </c>
      <c r="H297">
        <f ca="1">RAND()</f>
        <v>0.56752742800801825</v>
      </c>
      <c r="I297">
        <f ca="1">RAND()</f>
        <v>0.30249960610462501</v>
      </c>
      <c r="M297" t="str">
        <f ca="1">IF(LEN(J297)&lt;&gt;0,J297,VLOOKUP(D297+$B297,$BJ:$BK,MATCH($BK$1,$BJ$1:$BK$1,0),1))</f>
        <v>안 지정 캐릭터 PP 일반등급</v>
      </c>
      <c r="N297">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31421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6</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1800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0.43084251335389945</v>
      </c>
      <c r="E298">
        <f ca="1">RAND()</f>
        <v>0.99615377688890072</v>
      </c>
      <c r="F298">
        <f ca="1">RAND()</f>
        <v>0.77020320526124963</v>
      </c>
      <c r="G298">
        <f ca="1">RAND()</f>
        <v>0.23466207958250662</v>
      </c>
      <c r="H298">
        <f ca="1">RAND()</f>
        <v>0.59653378077374897</v>
      </c>
      <c r="I298">
        <f ca="1">RAND()</f>
        <v>0.84755177769807444</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Equip8302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DI</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98</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410</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0.37533514252716171</v>
      </c>
      <c r="E299">
        <f ca="1">RAND()</f>
        <v>0.79807751984276276</v>
      </c>
      <c r="F299">
        <f ca="1">RAND()</f>
        <v>0.83289114352388482</v>
      </c>
      <c r="G299">
        <f ca="1">RAND()</f>
        <v>0.53898011682274416</v>
      </c>
      <c r="H299">
        <f ca="1">RAND()</f>
        <v>0.77411876850681438</v>
      </c>
      <c r="I299">
        <f ca="1">RAND()</f>
        <v>0.33572790963246302</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Equip8102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7800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0.37107041101630989</v>
      </c>
      <c r="E300">
        <f ca="1">RAND()</f>
        <v>0.55400514446446869</v>
      </c>
      <c r="F300">
        <f ca="1">RAND()</f>
        <v>0.78904399496471755</v>
      </c>
      <c r="G300">
        <f ca="1">RAND()</f>
        <v>0.11878966298631088</v>
      </c>
      <c r="H300">
        <f ca="1">RAND()</f>
        <v>0.16681015841873525</v>
      </c>
      <c r="I300">
        <f ca="1">RAND()</f>
        <v>0.48198494610045473</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0.84210433397288409</v>
      </c>
      <c r="E301">
        <f ca="1">RAND()</f>
        <v>0.847694230190842</v>
      </c>
      <c r="F301">
        <f ca="1">RAND()</f>
        <v>0.85128249138307444</v>
      </c>
      <c r="G301">
        <f ca="1">RAND()</f>
        <v>0.43257027239634227</v>
      </c>
      <c r="H301">
        <f ca="1">RAND()</f>
        <v>4.6227211183417216E-2</v>
      </c>
      <c r="I301">
        <f ca="1">RAND()</f>
        <v>0.36990009858008288</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0.93529944012565558</v>
      </c>
      <c r="E302">
        <f ca="1">RAND()</f>
        <v>0.19492555366282127</v>
      </c>
      <c r="F302">
        <f ca="1">RAND()</f>
        <v>1.4667682100799495E-2</v>
      </c>
      <c r="G302">
        <f ca="1">RAND()</f>
        <v>1.6830434062343524E-2</v>
      </c>
      <c r="H302">
        <f ca="1">RAND()</f>
        <v>8.4518001687224786E-2</v>
      </c>
      <c r="I302">
        <f ca="1">RAND()</f>
        <v>0.60173904471444672</v>
      </c>
      <c r="M302" t="str">
        <f ca="1">IF(LEN(J302)&lt;&gt;0,J302,VLOOKUP(D302+$B302,$BJ:$BK,MATCH($BK$1,$BJ$1:$BK$1,0),1))</f>
        <v>캐릭터 상자 일반등급</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삭제</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29</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409</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0.28285281006122676</v>
      </c>
      <c r="E303">
        <f ca="1">RAND()</f>
        <v>0.51651894021080269</v>
      </c>
      <c r="F303">
        <f ca="1">RAND()</f>
        <v>0.94304682929778316</v>
      </c>
      <c r="G303">
        <f ca="1">RAND()</f>
        <v>1.3785195083012347E-2</v>
      </c>
      <c r="H303">
        <f ca="1">RAND()</f>
        <v>0.12958576351701145</v>
      </c>
      <c r="I303">
        <f ca="1">RAND()</f>
        <v>0.55921430730512933</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Equip4202</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5</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0.92363833807874762</v>
      </c>
      <c r="E304">
        <f ca="1">RAND()</f>
        <v>0.28109552984215036</v>
      </c>
      <c r="F304">
        <f ca="1">RAND()</f>
        <v>0.77182046621694578</v>
      </c>
      <c r="G304">
        <f ca="1">RAND()</f>
        <v>0.62910025160652283</v>
      </c>
      <c r="H304">
        <f ca="1">RAND()</f>
        <v>0.30909034013798264</v>
      </c>
      <c r="I304">
        <f ca="1">RAND()</f>
        <v>0.97350684177806934</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28109</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6</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1800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382</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블레이드 보우</v>
      </c>
      <c r="AL304">
        <v>1</v>
      </c>
      <c r="AM304" t="str">
        <f ca="1">IF(ROW()=2,AN304,OFFSET(AM304,-1,0)&amp;IF(LEN(AN304)=0,"",","&amp;AN304))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{"dy":31,"sl":2,"tp":"fe","vl":"Equip2002","cn":1,"pt":"GO","pr":600}</v>
      </c>
    </row>
    <row r="305" spans="1:40">
      <c r="A305">
        <v>31</v>
      </c>
      <c r="B305">
        <v>3</v>
      </c>
      <c r="C305">
        <f>IF(B305&lt;=9,0,
IF(B305=10,1,2))</f>
        <v>0</v>
      </c>
      <c r="D305">
        <f ca="1">RAND()</f>
        <v>0.72435291049940576</v>
      </c>
      <c r="E305">
        <f ca="1">RAND()</f>
        <v>0.43472328376631053</v>
      </c>
      <c r="F305">
        <f ca="1">RAND()</f>
        <v>0.47251154830911279</v>
      </c>
      <c r="G305">
        <f ca="1">RAND()</f>
        <v>0.1794828199827968</v>
      </c>
      <c r="H305">
        <f ca="1">RAND()</f>
        <v>0.82238555765111554</v>
      </c>
      <c r="I305">
        <f ca="1">RAND()</f>
        <v>0.38493223170153046</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43472</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8</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2400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254</v>
      </c>
      <c r="AD305">
        <v>1</v>
      </c>
      <c r="AE305" t="s">
        <v>125</v>
      </c>
      <c r="AG305">
        <v>3300</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작은 별 완드</v>
      </c>
      <c r="AL305">
        <v>1</v>
      </c>
      <c r="AM305" t="str">
        <f ca="1">IF(ROW()=2,AN305,OFFSET(AM305,-1,0)&amp;IF(LEN(AN305)=0,"",","&amp;AN305))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{"dy":31,"sl":3,"tp":"fe","vl":"Equip3202","cn":1,"pt":"GO","pr":3300}</v>
      </c>
    </row>
    <row r="306" spans="1:40">
      <c r="A306">
        <v>31</v>
      </c>
      <c r="B306">
        <v>4</v>
      </c>
      <c r="C306">
        <f>IF(B306&lt;=9,0,
IF(B306=10,1,2))</f>
        <v>0</v>
      </c>
      <c r="D306">
        <f ca="1">RAND()</f>
        <v>0.40186675184972664</v>
      </c>
      <c r="E306">
        <f ca="1">RAND()</f>
        <v>0.26768019432879975</v>
      </c>
      <c r="F306">
        <f ca="1">RAND()</f>
        <v>0.44903999059678512</v>
      </c>
      <c r="G306">
        <f ca="1">RAND()</f>
        <v>0.98106323141782026</v>
      </c>
      <c r="H306">
        <f ca="1">RAND()</f>
        <v>0.56569865959992371</v>
      </c>
      <c r="I306">
        <f ca="1">RAND()</f>
        <v>0.24504803596717994</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26768</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6</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1800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478</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피의 착즙기</v>
      </c>
      <c r="AL306">
        <v>1</v>
      </c>
      <c r="AM306" t="str">
        <f ca="1">IF(ROW()=2,AN306,OFFSET(AM306,-1,0)&amp;IF(LEN(AN306)=0,"",","&amp;AN306))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{"dy":31,"sl":4,"tp":"fe","vl":"Equip4002","cn":1,"pt":"GO","pr":700}</v>
      </c>
    </row>
    <row r="307" spans="1:40">
      <c r="A307">
        <v>31</v>
      </c>
      <c r="B307">
        <v>5</v>
      </c>
      <c r="C307">
        <f>IF(B307&lt;=9,0,
IF(B307=10,1,2))</f>
        <v>0</v>
      </c>
      <c r="D307">
        <f ca="1">RAND()</f>
        <v>0.71205718691539943</v>
      </c>
      <c r="E307">
        <f ca="1">RAND()</f>
        <v>0.4964539784949713</v>
      </c>
      <c r="F307">
        <f ca="1">RAND()</f>
        <v>0.95162208635629475</v>
      </c>
      <c r="G307">
        <f ca="1">RAND()</f>
        <v>0.42637484203038434</v>
      </c>
      <c r="H307">
        <f ca="1">RAND()</f>
        <v>0.37159189159925143</v>
      </c>
      <c r="I307">
        <f ca="1">RAND()</f>
        <v>3.7730961980494193E-2</v>
      </c>
      <c r="M307" t="str">
        <f ca="1">IF(LEN(J307)&lt;&gt;0,J307,VLOOKUP(D307+$B307,$BJ:$BK,MATCH($BK$1,$BJ$1:$BK$1,0),1))</f>
        <v>안 지정 캐릭터 PP 영웅등급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49645</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8</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2400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0.69011064222422658</v>
      </c>
      <c r="E308">
        <f ca="1">RAND()</f>
        <v>0.90772390440153039</v>
      </c>
      <c r="F308">
        <f ca="1">RAND()</f>
        <v>2.0715129608194105E-2</v>
      </c>
      <c r="G308">
        <f ca="1">RAND()</f>
        <v>0.1972606610580816</v>
      </c>
      <c r="H308">
        <f ca="1">RAND()</f>
        <v>4.7968941707114632E-2</v>
      </c>
      <c r="I308">
        <f ca="1">RAND()</f>
        <v>0.44018438075538213</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Equip7302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DI</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35</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421</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0.46414582941307037</v>
      </c>
      <c r="E309">
        <f ca="1">RAND()</f>
        <v>0.14035463728824371</v>
      </c>
      <c r="F309">
        <f ca="1">RAND()</f>
        <v>0.52670562513521912</v>
      </c>
      <c r="G309">
        <f ca="1">RAND()</f>
        <v>0.29486802083351094</v>
      </c>
      <c r="H309">
        <f ca="1">RAND()</f>
        <v>0.86101306029233526</v>
      </c>
      <c r="I309">
        <f ca="1">RAND()</f>
        <v>0.32440558331232228</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Equip1202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2800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0.77217995642632364</v>
      </c>
      <c r="E310">
        <f ca="1">RAND()</f>
        <v>0.94642808339451867</v>
      </c>
      <c r="F310">
        <f ca="1">RAND()</f>
        <v>0.32442448005479729</v>
      </c>
      <c r="G310">
        <f ca="1">RAND()</f>
        <v>0.94543935466340112</v>
      </c>
      <c r="H310">
        <f ca="1">RAND()</f>
        <v>2.450051772050954E-2</v>
      </c>
      <c r="I310">
        <f ca="1">RAND()</f>
        <v>0.46384356850800179</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0.84207612473376781</v>
      </c>
      <c r="E311">
        <f ca="1">RAND()</f>
        <v>8.6332808070322953E-3</v>
      </c>
      <c r="F311">
        <f ca="1">RAND()</f>
        <v>3.5692736009061976E-3</v>
      </c>
      <c r="G311">
        <f ca="1">RAND()</f>
        <v>0.7507988153071451</v>
      </c>
      <c r="H311">
        <f ca="1">RAND()</f>
        <v>0.3872053642288088</v>
      </c>
      <c r="I311">
        <f ca="1">RAND()</f>
        <v>0.54599767800335619</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8.182264901374392E-2</v>
      </c>
      <c r="E312">
        <f ca="1">RAND()</f>
        <v>0.59157760690540551</v>
      </c>
      <c r="F312">
        <f ca="1">RAND()</f>
        <v>0.44164464018104987</v>
      </c>
      <c r="G312">
        <f ca="1">RAND()</f>
        <v>4.8638258161471049E-2</v>
      </c>
      <c r="H312">
        <f ca="1">RAND()</f>
        <v>0.31766295584934312</v>
      </c>
      <c r="I312">
        <f ca="1">RAND()</f>
        <v>0.39668374984723365</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0.66171626746669576</v>
      </c>
      <c r="E313">
        <f ca="1">RAND()</f>
        <v>0.16271342354474239</v>
      </c>
      <c r="F313">
        <f ca="1">RAND()</f>
        <v>0.8517750837695941</v>
      </c>
      <c r="G313">
        <f ca="1">RAND()</f>
        <v>0.43829677383207377</v>
      </c>
      <c r="H313">
        <f ca="1">RAND()</f>
        <v>0.69535476580958766</v>
      </c>
      <c r="I313">
        <f ca="1">RAND()</f>
        <v>3.9884676180561796E-2</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484</v>
      </c>
      <c r="AD313">
        <v>1</v>
      </c>
      <c r="AE313" t="s">
        <v>129</v>
      </c>
      <c r="AF313">
        <v>229</v>
      </c>
      <c r="AG313">
        <v>149</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카츄진</v>
      </c>
      <c r="AL313">
        <v>1</v>
      </c>
      <c r="AM313" t="str">
        <f ca="1">IF(ROW()=2,AN313,OFFSET(AM313,-1,0)&amp;IF(LEN(AN313)=0,"",","&amp;AN313))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{"dy":2,"sl":10,"tp":"fc","vl":"Actor3117","cn":1,"pt":"DI","pp":229,"pr":149}</v>
      </c>
    </row>
    <row r="314" spans="1:40">
      <c r="A314">
        <v>3</v>
      </c>
      <c r="B314">
        <v>10</v>
      </c>
      <c r="C314">
        <f>IF(B314&lt;=9,0,
IF(B314=10,1,2))</f>
        <v>1</v>
      </c>
      <c r="D314">
        <f ca="1">RAND()</f>
        <v>0.39467856877385588</v>
      </c>
      <c r="E314">
        <f ca="1">RAND()</f>
        <v>0.98253263735907992</v>
      </c>
      <c r="F314">
        <f ca="1">RAND()</f>
        <v>0.65424270610548863</v>
      </c>
      <c r="G314">
        <f ca="1">RAND()</f>
        <v>0.21770074532134409</v>
      </c>
      <c r="H314">
        <f ca="1">RAND()</f>
        <v>0.7120183956870999</v>
      </c>
      <c r="I314">
        <f ca="1">RAND()</f>
        <v>0.73528778990496957</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fc</v>
      </c>
      <c r="AB314" t="s">
        <v>85</v>
      </c>
      <c r="AC314" t="s">
        <v>484</v>
      </c>
      <c r="AD314">
        <v>1</v>
      </c>
      <c r="AE314" t="s">
        <v>129</v>
      </c>
      <c r="AF314">
        <v>229</v>
      </c>
      <c r="AG314">
        <v>149</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카츄진</v>
      </c>
      <c r="AL314">
        <v>1</v>
      </c>
      <c r="AM314" t="str">
        <f ca="1">IF(ROW()=2,AN314,OFFSET(AM314,-1,0)&amp;IF(LEN(AN314)=0,"",","&amp;AN314))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{"dy":3,"sl":10,"tp":"fc","vl":"Actor3117","cn":1,"pt":"DI","pp":229,"pr":149}</v>
      </c>
    </row>
    <row r="315" spans="1:40">
      <c r="A315">
        <v>4</v>
      </c>
      <c r="B315">
        <v>10</v>
      </c>
      <c r="C315">
        <f>IF(B315&lt;=9,0,
IF(B315=10,1,2))</f>
        <v>1</v>
      </c>
      <c r="D315">
        <f ca="1">RAND()</f>
        <v>0.24931945908979547</v>
      </c>
      <c r="E315">
        <f ca="1">RAND()</f>
        <v>0.86823493101291049</v>
      </c>
      <c r="F315">
        <f ca="1">RAND()</f>
        <v>0.62085246991978638</v>
      </c>
      <c r="G315">
        <f ca="1">RAND()</f>
        <v>0.43740594283327128</v>
      </c>
      <c r="H315">
        <f ca="1">RAND()</f>
        <v>0.29367918146166683</v>
      </c>
      <c r="I315">
        <f ca="1">RAND()</f>
        <v>0.17840179264917777</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0.36081758211615755</v>
      </c>
      <c r="E316">
        <f ca="1">RAND()</f>
        <v>0.23133021613217564</v>
      </c>
      <c r="F316">
        <f ca="1">RAND()</f>
        <v>0.59105111747287253</v>
      </c>
      <c r="G316">
        <f ca="1">RAND()</f>
        <v>0.77582437395905468</v>
      </c>
      <c r="H316">
        <f ca="1">RAND()</f>
        <v>0.17687691464141431</v>
      </c>
      <c r="I316">
        <f ca="1">RAND()</f>
        <v>1.9378096664519617E-2</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9.1473850623589037E-3</v>
      </c>
      <c r="E317">
        <f ca="1">RAND()</f>
        <v>0.3446219910877667</v>
      </c>
      <c r="F317">
        <f ca="1">RAND()</f>
        <v>0.24236281812668525</v>
      </c>
      <c r="G317">
        <f ca="1">RAND()</f>
        <v>0.19570333340659629</v>
      </c>
      <c r="H317">
        <f ca="1">RAND()</f>
        <v>2.5604231032634317E-2</v>
      </c>
      <c r="I317">
        <f ca="1">RAND()</f>
        <v>0.98167713597793971</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457</v>
      </c>
      <c r="AD317">
        <v>1</v>
      </c>
      <c r="AE317" t="s">
        <v>129</v>
      </c>
      <c r="AF317">
        <v>190</v>
      </c>
      <c r="AG317">
        <v>89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케이저</v>
      </c>
      <c r="AL317">
        <v>1</v>
      </c>
      <c r="AM317" t="str">
        <f ca="1">IF(ROW()=2,AN317,OFFSET(AM317,-1,0)&amp;IF(LEN(AN317)=0,"",","&amp;AN317))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{"dy":6,"sl":10,"tp":"fl2","vl":"Actor0113","cn":1,"pt":"DI","pp":190,"pr":89}</v>
      </c>
    </row>
    <row r="318" spans="1:40">
      <c r="A318">
        <v>7</v>
      </c>
      <c r="B318">
        <v>10</v>
      </c>
      <c r="C318">
        <f>IF(B318&lt;=9,0,
IF(B318=10,1,2))</f>
        <v>1</v>
      </c>
      <c r="D318">
        <f ca="1">RAND()</f>
        <v>0.79605409721260545</v>
      </c>
      <c r="E318">
        <f ca="1">RAND()</f>
        <v>0.1601136589557125</v>
      </c>
      <c r="F318">
        <f ca="1">RAND()</f>
        <v>0.4037523638637408</v>
      </c>
      <c r="G318">
        <f ca="1">RAND()</f>
        <v>0.13490493222936617</v>
      </c>
      <c r="H318">
        <f ca="1">RAND()</f>
        <v>6.3449567000361862E-2</v>
      </c>
      <c r="I318">
        <f ca="1">RAND()</f>
        <v>0.95173986875637895</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457</v>
      </c>
      <c r="AD318">
        <v>1</v>
      </c>
      <c r="AE318" t="s">
        <v>129</v>
      </c>
      <c r="AF318">
        <v>190</v>
      </c>
      <c r="AG318">
        <v>89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케이저</v>
      </c>
      <c r="AL318">
        <v>1</v>
      </c>
      <c r="AM318" t="str">
        <f ca="1">IF(ROW()=2,AN318,OFFSET(AM318,-1,0)&amp;IF(LEN(AN318)=0,"",","&amp;AN318))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{"dy":7,"sl":10,"tp":"fl2","vl":"Actor0113","cn":1,"pt":"DI","pp":190,"pr":89}</v>
      </c>
    </row>
    <row r="319" spans="1:40">
      <c r="A319">
        <v>8</v>
      </c>
      <c r="B319">
        <v>10</v>
      </c>
      <c r="C319">
        <f>IF(B319&lt;=9,0,
IF(B319=10,1,2))</f>
        <v>1</v>
      </c>
      <c r="D319">
        <f ca="1">RAND()</f>
        <v>0.380765641109716</v>
      </c>
      <c r="E319">
        <f ca="1">RAND()</f>
        <v>0.22328237255062211</v>
      </c>
      <c r="F319">
        <f ca="1">RAND()</f>
        <v>0.59195666368218403</v>
      </c>
      <c r="G319">
        <f ca="1">RAND()</f>
        <v>0.91773639601690993</v>
      </c>
      <c r="H319">
        <f ca="1">RAND()</f>
        <v>0.842489067874852</v>
      </c>
      <c r="I319">
        <f ca="1">RAND()</f>
        <v>0.30631830870651</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
      </c>
      <c r="AL319">
        <v>1</v>
      </c>
      <c r="AM319" t="str">
        <f ca="1">IF(ROW()=2,AN319,OFFSET(AM319,-1,0)&amp;IF(LEN(AN319)=0,"",","&amp;AN319))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v>
      </c>
    </row>
    <row r="320" spans="1:40">
      <c r="A320">
        <v>9</v>
      </c>
      <c r="B320">
        <v>10</v>
      </c>
      <c r="C320">
        <f>IF(B320&lt;=9,0,
IF(B320=10,1,2))</f>
        <v>1</v>
      </c>
      <c r="D320">
        <f ca="1">RAND()</f>
        <v>0.33131882136099733</v>
      </c>
      <c r="E320">
        <f ca="1">RAND()</f>
        <v>0.24202499596883997</v>
      </c>
      <c r="F320">
        <f ca="1">RAND()</f>
        <v>5.3724595624764504E-3</v>
      </c>
      <c r="G320">
        <f ca="1">RAND()</f>
        <v>0.65463795512809375</v>
      </c>
      <c r="H320">
        <f ca="1">RAND()</f>
        <v>0.96290694440951352</v>
      </c>
      <c r="I320">
        <f ca="1">RAND()</f>
        <v>0.73219001768183467</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fc</v>
      </c>
      <c r="AB320" t="s">
        <v>85</v>
      </c>
      <c r="AC320" t="s">
        <v>499</v>
      </c>
      <c r="AD320">
        <v>1</v>
      </c>
      <c r="AE320" t="s">
        <v>129</v>
      </c>
      <c r="AF320">
        <v>920</v>
      </c>
      <c r="AG320">
        <v>579</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전설</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메디아</v>
      </c>
      <c r="AL320">
        <v>1</v>
      </c>
      <c r="AM320" t="str">
        <f ca="1">IF(ROW()=2,AN320,OFFSET(AM320,-1,0)&amp;IF(LEN(AN320)=0,"",","&amp;AN320))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{"dy":9,"sl":10,"tp":"fc","vl":"Actor1218","cn":1,"pt":"DI","pp":920,"pr":579}</v>
      </c>
    </row>
    <row r="321" spans="1:40">
      <c r="A321">
        <v>10</v>
      </c>
      <c r="B321">
        <v>10</v>
      </c>
      <c r="C321">
        <f>IF(B321&lt;=9,0,
IF(B321=10,1,2))</f>
        <v>1</v>
      </c>
      <c r="D321">
        <f ca="1">RAND()</f>
        <v>0.8016037180480361</v>
      </c>
      <c r="E321">
        <f ca="1">RAND()</f>
        <v>0.3775188370221032</v>
      </c>
      <c r="F321">
        <f ca="1">RAND()</f>
        <v>0.93596168353897091</v>
      </c>
      <c r="G321">
        <f ca="1">RAND()</f>
        <v>0.67748000531633634</v>
      </c>
      <c r="H321">
        <f ca="1">RAND()</f>
        <v>0.61866131664689661</v>
      </c>
      <c r="I321">
        <f ca="1">RAND()</f>
        <v>0.80623788958786136</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499</v>
      </c>
      <c r="AD321">
        <v>1</v>
      </c>
      <c r="AE321" t="s">
        <v>129</v>
      </c>
      <c r="AF321">
        <v>920</v>
      </c>
      <c r="AG321">
        <v>579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전설</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메디아</v>
      </c>
      <c r="AL321">
        <v>1</v>
      </c>
      <c r="AM321" t="str">
        <f ca="1">IF(ROW()=2,AN321,OFFSET(AM321,-1,0)&amp;IF(LEN(AN321)=0,"",","&amp;AN321))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{"dy":10,"sl":10,"tp":"fc","vl":"Actor1218","cn":1,"pt":"DI","pp":920,"pr":579}</v>
      </c>
    </row>
    <row r="322" spans="1:40">
      <c r="A322">
        <v>11</v>
      </c>
      <c r="B322">
        <v>10</v>
      </c>
      <c r="C322">
        <f>IF(B322&lt;=9,0,
IF(B322=10,1,2))</f>
        <v>1</v>
      </c>
      <c r="D322">
        <f ca="1">RAND()</f>
        <v>0.57530785942634832</v>
      </c>
      <c r="E322">
        <f ca="1">RAND()</f>
        <v>0.3956336364519617</v>
      </c>
      <c r="F322">
        <f ca="1">RAND()</f>
        <v>0.23262631697199365</v>
      </c>
      <c r="G322">
        <f ca="1">RAND()</f>
        <v>0.95940862775936908</v>
      </c>
      <c r="H322">
        <f ca="1">RAND()</f>
        <v>0.45317018547887811</v>
      </c>
      <c r="I322">
        <f ca="1">RAND()</f>
        <v>0.12150970420955665</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
      </c>
      <c r="AL322">
        <v>1</v>
      </c>
      <c r="AM322" t="str">
        <f ca="1">IF(ROW()=2,AN322,OFFSET(AM322,-1,0)&amp;IF(LEN(AN322)=0,"",","&amp;AN322))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v>
      </c>
    </row>
    <row r="323" spans="1:40">
      <c r="A323">
        <v>12</v>
      </c>
      <c r="B323">
        <v>10</v>
      </c>
      <c r="C323">
        <f>IF(B323&lt;=9,0,
IF(B323=10,1,2))</f>
        <v>1</v>
      </c>
      <c r="D323">
        <f ca="1">RAND()</f>
        <v>0.54362731091685201</v>
      </c>
      <c r="E323">
        <f ca="1">RAND()</f>
        <v>0.7344840549505508</v>
      </c>
      <c r="F323">
        <f ca="1">RAND()</f>
        <v>0.68802026769792213</v>
      </c>
      <c r="G323">
        <f ca="1">RAND()</f>
        <v>0.6139348235871972</v>
      </c>
      <c r="H323">
        <f ca="1">RAND()</f>
        <v>0.44502051162955902</v>
      </c>
      <c r="I323">
        <f ca="1">RAND()</f>
        <v>8.0506711926757624E-2</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fc</v>
      </c>
      <c r="AB323" t="s">
        <v>85</v>
      </c>
      <c r="AC323" t="s">
        <v>482</v>
      </c>
      <c r="AD323">
        <v>1</v>
      </c>
      <c r="AE323" t="s">
        <v>129</v>
      </c>
      <c r="AF323">
        <v>239</v>
      </c>
      <c r="AG323">
        <v>159</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원더</v>
      </c>
      <c r="AL323">
        <v>1</v>
      </c>
      <c r="AM323" t="str">
        <f ca="1">IF(ROW()=2,AN323,OFFSET(AM323,-1,0)&amp;IF(LEN(AN323)=0,"",","&amp;AN323))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{"dy":12,"sl":10,"tp":"fc","vl":"Actor2128","cn":1,"pt":"DI","pp":239,"pr":159}</v>
      </c>
    </row>
    <row r="324" spans="1:40">
      <c r="A324">
        <v>13</v>
      </c>
      <c r="B324">
        <v>10</v>
      </c>
      <c r="C324">
        <f>IF(B324&lt;=9,0,
IF(B324=10,1,2))</f>
        <v>1</v>
      </c>
      <c r="D324">
        <f ca="1">RAND()</f>
        <v>0.60528710418131637</v>
      </c>
      <c r="E324">
        <f ca="1">RAND()</f>
        <v>0.97273360239496021</v>
      </c>
      <c r="F324">
        <f ca="1">RAND()</f>
        <v>0.80038618599058231</v>
      </c>
      <c r="G324">
        <f ca="1">RAND()</f>
        <v>0.74260372606522562</v>
      </c>
      <c r="H324">
        <f ca="1">RAND()</f>
        <v>0.64690583632032161</v>
      </c>
      <c r="I324">
        <f ca="1">RAND()</f>
        <v>0.69717209447631989</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fc</v>
      </c>
      <c r="AB324" t="s">
        <v>85</v>
      </c>
      <c r="AC324" t="s">
        <v>482</v>
      </c>
      <c r="AD324">
        <v>1</v>
      </c>
      <c r="AE324" t="s">
        <v>129</v>
      </c>
      <c r="AF324">
        <v>239</v>
      </c>
      <c r="AG324">
        <v>159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원더</v>
      </c>
      <c r="AL324">
        <v>1</v>
      </c>
      <c r="AM324" t="str">
        <f ca="1">IF(ROW()=2,AN324,OFFSET(AM324,-1,0)&amp;IF(LEN(AN324)=0,"",","&amp;AN324))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{"dy":13,"sl":10,"tp":"fc","vl":"Actor2128","cn":1,"pt":"DI","pp":239,"pr":159}</v>
      </c>
    </row>
    <row r="325" spans="1:40">
      <c r="A325">
        <v>14</v>
      </c>
      <c r="B325">
        <v>10</v>
      </c>
      <c r="C325">
        <f>IF(B325&lt;=9,0,
IF(B325=10,1,2))</f>
        <v>1</v>
      </c>
      <c r="D325">
        <f ca="1">RAND()</f>
        <v>0.91374166915990418</v>
      </c>
      <c r="E325">
        <f ca="1">RAND()</f>
        <v>0.72662796801259844</v>
      </c>
      <c r="F325">
        <f ca="1">RAND()</f>
        <v>0.60687387105646695</v>
      </c>
      <c r="G325">
        <f ca="1">RAND()</f>
        <v>6.3711292978776424E-2</v>
      </c>
      <c r="H325">
        <f ca="1">RAND()</f>
        <v>0.13516908014739759</v>
      </c>
      <c r="I325">
        <f ca="1">RAND()</f>
        <v>0.94209581862191405</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8.5501291916261324E-2</v>
      </c>
      <c r="E326">
        <f ca="1">RAND()</f>
        <v>0.52501485094441247</v>
      </c>
      <c r="F326">
        <f ca="1">RAND()</f>
        <v>9.2888408262135957E-2</v>
      </c>
      <c r="G326">
        <f ca="1">RAND()</f>
        <v>0.94343017603531121</v>
      </c>
      <c r="H326">
        <f ca="1">RAND()</f>
        <v>0.23586522926767972</v>
      </c>
      <c r="I326">
        <f ca="1">RAND()</f>
        <v>7.920702321791373E-2</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fl5</v>
      </c>
      <c r="AB326" t="s">
        <v>431</v>
      </c>
      <c r="AC326" t="s">
        <v>502</v>
      </c>
      <c r="AD326">
        <v>1</v>
      </c>
      <c r="AE326" t="s">
        <v>129</v>
      </c>
      <c r="AF326">
        <v>90</v>
      </c>
      <c r="AG326">
        <v>59</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롤라</v>
      </c>
      <c r="AL326">
        <v>1</v>
      </c>
      <c r="AM326" t="str">
        <f ca="1">IF(ROW()=2,AN326,OFFSET(AM326,-1,0)&amp;IF(LEN(AN326)=0,"",","&amp;AN326))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{"dy":15,"sl":10,"tp":"fl5","vl":"Actor3019","cn":1,"pt":"DI","pp":90,"pr":59}</v>
      </c>
    </row>
    <row r="327" spans="1:40">
      <c r="A327">
        <v>16</v>
      </c>
      <c r="B327">
        <v>10</v>
      </c>
      <c r="C327">
        <f>IF(B327&lt;=9,0,
IF(B327=10,1,2))</f>
        <v>1</v>
      </c>
      <c r="D327">
        <f ca="1">RAND()</f>
        <v>0.84288349035745302</v>
      </c>
      <c r="E327">
        <f ca="1">RAND()</f>
        <v>0.54160301044753456</v>
      </c>
      <c r="F327">
        <f ca="1">RAND()</f>
        <v>0.45486773329805374</v>
      </c>
      <c r="G327">
        <f ca="1">RAND()</f>
        <v>0.55823375502351513</v>
      </c>
      <c r="H327">
        <f ca="1">RAND()</f>
        <v>0.93318239657258006</v>
      </c>
      <c r="I327">
        <f ca="1">RAND()</f>
        <v>0.92774264110499916</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fl5</v>
      </c>
      <c r="AB327" t="s">
        <v>431</v>
      </c>
      <c r="AC327" t="s">
        <v>502</v>
      </c>
      <c r="AD327">
        <v>1</v>
      </c>
      <c r="AE327" t="s">
        <v>129</v>
      </c>
      <c r="AF327">
        <v>90</v>
      </c>
      <c r="AG327">
        <v>59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롤라</v>
      </c>
      <c r="AL327">
        <v>1</v>
      </c>
      <c r="AM327" t="str">
        <f ca="1">IF(ROW()=2,AN327,OFFSET(AM327,-1,0)&amp;IF(LEN(AN327)=0,"",","&amp;AN327))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{"dy":16,"sl":10,"tp":"fl5","vl":"Actor3019","cn":1,"pt":"DI","pp":90,"pr":59}</v>
      </c>
    </row>
    <row r="328" spans="1:40">
      <c r="A328">
        <v>17</v>
      </c>
      <c r="B328">
        <v>10</v>
      </c>
      <c r="C328">
        <f>IF(B328&lt;=9,0,
IF(B328=10,1,2))</f>
        <v>1</v>
      </c>
      <c r="D328">
        <f ca="1">RAND()</f>
        <v>0.57411748212719216</v>
      </c>
      <c r="E328">
        <f ca="1">RAND()</f>
        <v>0.59351228943958456</v>
      </c>
      <c r="F328">
        <f ca="1">RAND()</f>
        <v>0.54101943996921031</v>
      </c>
      <c r="G328">
        <f ca="1">RAND()</f>
        <v>0.27489323214614803</v>
      </c>
      <c r="H328">
        <f ca="1">RAND()</f>
        <v>0.20967842437441186</v>
      </c>
      <c r="I328">
        <f ca="1">RAND()</f>
        <v>0.44218493448783214</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
      </c>
      <c r="AL328">
        <v>1</v>
      </c>
      <c r="AM328" t="str">
        <f ca="1">IF(ROW()=2,AN328,OFFSET(AM328,-1,0)&amp;IF(LEN(AN328)=0,"",","&amp;AN328))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v>
      </c>
    </row>
    <row r="329" spans="1:40">
      <c r="A329">
        <v>18</v>
      </c>
      <c r="B329">
        <v>10</v>
      </c>
      <c r="C329">
        <f>IF(B329&lt;=9,0,
IF(B329=10,1,2))</f>
        <v>1</v>
      </c>
      <c r="D329">
        <f ca="1">RAND()</f>
        <v>0.88391038848683756</v>
      </c>
      <c r="E329">
        <f ca="1">RAND()</f>
        <v>0.27464136158899821</v>
      </c>
      <c r="F329">
        <f ca="1">RAND()</f>
        <v>0.10845352363764271</v>
      </c>
      <c r="G329">
        <f ca="1">RAND()</f>
        <v>0.99254746884373124</v>
      </c>
      <c r="H329">
        <f ca="1">RAND()</f>
        <v>0.91366283196331499</v>
      </c>
      <c r="I329">
        <f ca="1">RAND()</f>
        <v>0.19666017367050526</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fl2</v>
      </c>
      <c r="AB329" t="s">
        <v>88</v>
      </c>
      <c r="AC329" t="s">
        <v>481</v>
      </c>
      <c r="AD329">
        <v>1</v>
      </c>
      <c r="AE329" t="s">
        <v>129</v>
      </c>
      <c r="AF329">
        <v>190</v>
      </c>
      <c r="AG329">
        <v>99</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테이슨</v>
      </c>
      <c r="AL329">
        <v>1</v>
      </c>
      <c r="AM329" t="str">
        <f ca="1">IF(ROW()=2,AN329,OFFSET(AM329,-1,0)&amp;IF(LEN(AN329)=0,"",","&amp;AN329))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{"dy":18,"sl":10,"tp":"fl2","vl":"Actor1108","cn":1,"pt":"DI","pp":190,"pr":99}</v>
      </c>
    </row>
    <row r="330" spans="1:40">
      <c r="A330">
        <v>19</v>
      </c>
      <c r="B330">
        <v>10</v>
      </c>
      <c r="C330">
        <f>IF(B330&lt;=9,0,
IF(B330=10,1,2))</f>
        <v>1</v>
      </c>
      <c r="D330">
        <f ca="1">RAND()</f>
        <v>0.58924207778478943</v>
      </c>
      <c r="E330">
        <f ca="1">RAND()</f>
        <v>0.12648797825043612</v>
      </c>
      <c r="F330">
        <f ca="1">RAND()</f>
        <v>0.10377256346117736</v>
      </c>
      <c r="G330">
        <f ca="1">RAND()</f>
        <v>0.49476935496599783</v>
      </c>
      <c r="H330">
        <f ca="1">RAND()</f>
        <v>0.25114281715011266</v>
      </c>
      <c r="I330">
        <f ca="1">RAND()</f>
        <v>0.44635396687982776</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fl2</v>
      </c>
      <c r="AB330" t="s">
        <v>88</v>
      </c>
      <c r="AC330" t="s">
        <v>482</v>
      </c>
      <c r="AD330">
        <v>1</v>
      </c>
      <c r="AE330" t="s">
        <v>129</v>
      </c>
      <c r="AF330">
        <v>190</v>
      </c>
      <c r="AG330">
        <v>99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{"dy":19,"sl":10,"tp":"fl2","vl":"Actor2128","cn":1,"pt":"DI","pp":190,"pr":99}</v>
      </c>
    </row>
    <row r="331" spans="1:40">
      <c r="A331">
        <v>20</v>
      </c>
      <c r="B331">
        <v>10</v>
      </c>
      <c r="C331">
        <f>IF(B331&lt;=9,0,
IF(B331=10,1,2))</f>
        <v>1</v>
      </c>
      <c r="D331">
        <f ca="1">RAND()</f>
        <v>0.48549169214326426</v>
      </c>
      <c r="E331">
        <f ca="1">RAND()</f>
        <v>0.88695319175796161</v>
      </c>
      <c r="F331">
        <f ca="1">RAND()</f>
        <v>0.31046340053566279</v>
      </c>
      <c r="G331">
        <f ca="1">RAND()</f>
        <v>0.42876335640636998</v>
      </c>
      <c r="H331">
        <f ca="1">RAND()</f>
        <v>0.65517470554884105</v>
      </c>
      <c r="I331">
        <f ca="1">RAND()</f>
        <v>0.71950381922086049</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
      </c>
      <c r="AL331">
        <v>1</v>
      </c>
      <c r="AM331" t="str">
        <f ca="1">IF(ROW()=2,AN331,OFFSET(AM331,-1,0)&amp;IF(LEN(AN331)=0,"",","&amp;AN331))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v>
      </c>
    </row>
    <row r="332" spans="1:40">
      <c r="A332">
        <v>21</v>
      </c>
      <c r="B332">
        <v>10</v>
      </c>
      <c r="C332">
        <f>IF(B332&lt;=9,0,
IF(B332=10,1,2))</f>
        <v>1</v>
      </c>
      <c r="D332">
        <f ca="1">RAND()</f>
        <v>0.96726805847103603</v>
      </c>
      <c r="E332">
        <f ca="1">RAND()</f>
        <v>0.70981605864328423</v>
      </c>
      <c r="F332">
        <f ca="1">RAND()</f>
        <v>6.5192368452390514E-2</v>
      </c>
      <c r="G332">
        <f ca="1">RAND()</f>
        <v>8.567405783593518E-2</v>
      </c>
      <c r="H332">
        <f ca="1">RAND()</f>
        <v>0.32502138525165791</v>
      </c>
      <c r="I332">
        <f ca="1">RAND()</f>
        <v>0.16542036928532944</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fl2</v>
      </c>
      <c r="AB332" t="s">
        <v>88</v>
      </c>
      <c r="AC332" t="s">
        <v>472</v>
      </c>
      <c r="AD332">
        <v>1</v>
      </c>
      <c r="AE332" t="s">
        <v>129</v>
      </c>
      <c r="AF332">
        <v>190</v>
      </c>
      <c r="AG332">
        <v>99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베이</v>
      </c>
      <c r="AL332">
        <v>1</v>
      </c>
      <c r="AM332" t="str">
        <f ca="1">IF(ROW()=2,AN332,OFFSET(AM332,-1,0)&amp;IF(LEN(AN332)=0,"",","&amp;AN332))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{"dy":21,"sl":10,"tp":"fl2","vl":"Actor0104","cn":1,"pt":"DI","pp":190,"pr":99}</v>
      </c>
    </row>
    <row r="333" spans="1:40">
      <c r="A333">
        <v>22</v>
      </c>
      <c r="B333">
        <v>10</v>
      </c>
      <c r="C333">
        <f>IF(B333&lt;=9,0,
IF(B333=10,1,2))</f>
        <v>1</v>
      </c>
      <c r="D333">
        <f ca="1">RAND()</f>
        <v>0.95974066883509446</v>
      </c>
      <c r="E333">
        <f ca="1">RAND()</f>
        <v>0.6226577601467429</v>
      </c>
      <c r="F333">
        <f ca="1">RAND()</f>
        <v>0.47708743463612324</v>
      </c>
      <c r="G333">
        <f ca="1">RAND()</f>
        <v>0.88985736010312144</v>
      </c>
      <c r="H333">
        <f ca="1">RAND()</f>
        <v>0.45336281826844615</v>
      </c>
      <c r="I333">
        <f ca="1">RAND()</f>
        <v>0.7109127557609517</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fl2</v>
      </c>
      <c r="AB333" t="s">
        <v>88</v>
      </c>
      <c r="AC333" t="s">
        <v>472</v>
      </c>
      <c r="AD333">
        <v>1</v>
      </c>
      <c r="AE333" t="s">
        <v>129</v>
      </c>
      <c r="AF333">
        <v>190</v>
      </c>
      <c r="AG333">
        <v>99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베이</v>
      </c>
      <c r="AL333">
        <v>1</v>
      </c>
      <c r="AM333" t="str">
        <f ca="1">IF(ROW()=2,AN333,OFFSET(AM333,-1,0)&amp;IF(LEN(AN333)=0,"",","&amp;AN333))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{"dy":22,"sl":10,"tp":"fl2","vl":"Actor0104","cn":1,"pt":"DI","pp":190,"pr":99}</v>
      </c>
    </row>
    <row r="334" spans="1:40">
      <c r="A334">
        <v>23</v>
      </c>
      <c r="B334">
        <v>10</v>
      </c>
      <c r="C334">
        <f>IF(B334&lt;=9,0,
IF(B334=10,1,2))</f>
        <v>1</v>
      </c>
      <c r="D334">
        <f ca="1">RAND()</f>
        <v>0.94697448326129541</v>
      </c>
      <c r="E334">
        <f ca="1">RAND()</f>
        <v>0.7596798955978491</v>
      </c>
      <c r="F334">
        <f ca="1">RAND()</f>
        <v>0.68558754444549541</v>
      </c>
      <c r="G334">
        <f ca="1">RAND()</f>
        <v>3.8875992782001934E-2</v>
      </c>
      <c r="H334">
        <f ca="1">RAND()</f>
        <v>0.13346525347463145</v>
      </c>
      <c r="I334">
        <f ca="1">RAND()</f>
        <v>0.7094691411690961</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
      </c>
      <c r="AL334">
        <v>1</v>
      </c>
      <c r="AM334" t="str">
        <f ca="1">IF(ROW()=2,AN334,OFFSET(AM334,-1,0)&amp;IF(LEN(AN334)=0,"",","&amp;AN334))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v>
      </c>
    </row>
    <row r="335" spans="1:40">
      <c r="A335">
        <v>24</v>
      </c>
      <c r="B335">
        <v>10</v>
      </c>
      <c r="C335">
        <f>IF(B335&lt;=9,0,
IF(B335=10,1,2))</f>
        <v>1</v>
      </c>
      <c r="D335">
        <f ca="1">RAND()</f>
        <v>0.69007254768481185</v>
      </c>
      <c r="E335">
        <f ca="1">RAND()</f>
        <v>0.28620870422570577</v>
      </c>
      <c r="F335">
        <f ca="1">RAND()</f>
        <v>0.34909203935744038</v>
      </c>
      <c r="G335">
        <f ca="1">RAND()</f>
        <v>6.8873715826546666E-2</v>
      </c>
      <c r="H335">
        <f ca="1">RAND()</f>
        <v>0.9134411505232416</v>
      </c>
      <c r="I335">
        <f ca="1">RAND()</f>
        <v>0.30701139640301067</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fl5</v>
      </c>
      <c r="AB335" t="s">
        <v>431</v>
      </c>
      <c r="AC335" t="s">
        <v>492</v>
      </c>
      <c r="AD335">
        <v>1</v>
      </c>
      <c r="AE335" t="s">
        <v>129</v>
      </c>
      <c r="AF335">
        <v>80</v>
      </c>
      <c r="AG335">
        <v>49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헤르윈</v>
      </c>
      <c r="AL335">
        <v>1</v>
      </c>
      <c r="AM335" t="str">
        <f ca="1">IF(ROW()=2,AN335,OFFSET(AM335,-1,0)&amp;IF(LEN(AN335)=0,"",","&amp;AN335))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{"dy":24,"sl":10,"tp":"fl5","vl":"Actor0007","cn":1,"pt":"DI","pp":80,"pr":49}</v>
      </c>
    </row>
    <row r="336" spans="1:40">
      <c r="A336">
        <v>25</v>
      </c>
      <c r="B336">
        <v>10</v>
      </c>
      <c r="C336">
        <f>IF(B336&lt;=9,0,
IF(B336=10,1,2))</f>
        <v>1</v>
      </c>
      <c r="D336">
        <f ca="1">RAND()</f>
        <v>0.69635781192400836</v>
      </c>
      <c r="E336">
        <f ca="1">RAND()</f>
        <v>0.39858143636101007</v>
      </c>
      <c r="F336">
        <f ca="1">RAND()</f>
        <v>0.91033230601404824</v>
      </c>
      <c r="G336">
        <f ca="1">RAND()</f>
        <v>0.39382509513937525</v>
      </c>
      <c r="H336">
        <f ca="1">RAND()</f>
        <v>0.81121442319770132</v>
      </c>
      <c r="I336">
        <f ca="1">RAND()</f>
        <v>0.57899911171264196</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fl5</v>
      </c>
      <c r="AB336" t="s">
        <v>431</v>
      </c>
      <c r="AC336" t="s">
        <v>492</v>
      </c>
      <c r="AD336">
        <v>1</v>
      </c>
      <c r="AE336" t="s">
        <v>129</v>
      </c>
      <c r="AF336">
        <v>80</v>
      </c>
      <c r="AG336">
        <v>49</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헤르윈</v>
      </c>
      <c r="AL336">
        <v>1</v>
      </c>
      <c r="AM336" t="str">
        <f ca="1">IF(ROW()=2,AN336,OFFSET(AM336,-1,0)&amp;IF(LEN(AN336)=0,"",","&amp;AN336))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{"dy":25,"sl":10,"tp":"fl5","vl":"Actor0007","cn":1,"pt":"DI","pp":80,"pr":49}</v>
      </c>
    </row>
    <row r="337" spans="1:40">
      <c r="A337">
        <v>26</v>
      </c>
      <c r="B337">
        <v>10</v>
      </c>
      <c r="C337">
        <f>IF(B337&lt;=9,0,
IF(B337=10,1,2))</f>
        <v>1</v>
      </c>
      <c r="D337">
        <f ca="1">RAND()</f>
        <v>0.89473069069009292</v>
      </c>
      <c r="E337">
        <f ca="1">RAND()</f>
        <v>0.53475176288557058</v>
      </c>
      <c r="F337">
        <f ca="1">RAND()</f>
        <v>0.55931963987388111</v>
      </c>
      <c r="G337">
        <f ca="1">RAND()</f>
        <v>0.86518196361976529</v>
      </c>
      <c r="H337">
        <f ca="1">RAND()</f>
        <v>0.29282729357202708</v>
      </c>
      <c r="I337">
        <f ca="1">RAND()</f>
        <v>0.40703679317593455</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
      </c>
      <c r="AL337">
        <v>1</v>
      </c>
      <c r="AM337" t="str">
        <f ca="1">IF(ROW()=2,AN337,OFFSET(AM337,-1,0)&amp;IF(LEN(AN337)=0,"",","&amp;AN337))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v>
      </c>
    </row>
    <row r="338" spans="1:40">
      <c r="A338">
        <v>27</v>
      </c>
      <c r="B338">
        <v>10</v>
      </c>
      <c r="C338">
        <f>IF(B338&lt;=9,0,
IF(B338=10,1,2))</f>
        <v>1</v>
      </c>
      <c r="D338">
        <f ca="1">RAND()</f>
        <v>0.53251816394849139</v>
      </c>
      <c r="E338">
        <f ca="1">RAND()</f>
        <v>0.87518792355621255</v>
      </c>
      <c r="F338">
        <f ca="1">RAND()</f>
        <v>0.24951239879761533</v>
      </c>
      <c r="G338">
        <f ca="1">RAND()</f>
        <v>0.3061482172743214</v>
      </c>
      <c r="H338">
        <f ca="1">RAND()</f>
        <v>0.3620733815817383</v>
      </c>
      <c r="I338">
        <f ca="1">RAND()</f>
        <v>0.77816611211636544</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fc</v>
      </c>
      <c r="AB338" t="s">
        <v>85</v>
      </c>
      <c r="AC338" t="s">
        <v>494</v>
      </c>
      <c r="AD338">
        <v>1</v>
      </c>
      <c r="AE338" t="s">
        <v>129</v>
      </c>
      <c r="AF338">
        <v>790</v>
      </c>
      <c r="AG338">
        <v>333</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전설</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라무무</v>
      </c>
      <c r="AL338">
        <v>1</v>
      </c>
      <c r="AM338" t="str">
        <f ca="1">IF(ROW()=2,AN338,OFFSET(AM338,-1,0)&amp;IF(LEN(AN338)=0,"",","&amp;AN338))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{"dy":27,"sl":10,"tp":"fc","vl":"Actor3231","cn":1,"pt":"DI","pp":790,"pr":333}</v>
      </c>
    </row>
    <row r="339" spans="1:40">
      <c r="A339">
        <v>28</v>
      </c>
      <c r="B339">
        <v>10</v>
      </c>
      <c r="C339">
        <f>IF(B339&lt;=9,0,
IF(B339=10,1,2))</f>
        <v>1</v>
      </c>
      <c r="D339">
        <f ca="1">RAND()</f>
        <v>0.11701230651841199</v>
      </c>
      <c r="E339">
        <f ca="1">RAND()</f>
        <v>0.13113251140706061</v>
      </c>
      <c r="F339">
        <f ca="1">RAND()</f>
        <v>0.12572865339691919</v>
      </c>
      <c r="G339">
        <f ca="1">RAND()</f>
        <v>0.53447124835221316</v>
      </c>
      <c r="H339">
        <f ca="1">RAND()</f>
        <v>0.55002033473957124</v>
      </c>
      <c r="I339">
        <f ca="1">RAND()</f>
        <v>0.48246252664001033</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fc</v>
      </c>
      <c r="AB339" t="s">
        <v>85</v>
      </c>
      <c r="AC339" t="s">
        <v>494</v>
      </c>
      <c r="AD339">
        <v>1</v>
      </c>
      <c r="AE339" t="s">
        <v>129</v>
      </c>
      <c r="AF339">
        <v>790</v>
      </c>
      <c r="AG339">
        <v>333</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전설</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라무무</v>
      </c>
      <c r="AL339">
        <v>1</v>
      </c>
      <c r="AM339" t="str">
        <f ca="1">IF(ROW()=2,AN339,OFFSET(AM339,-1,0)&amp;IF(LEN(AN339)=0,"",","&amp;AN339))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{"dy":28,"sl":10,"tp":"fc","vl":"Actor3231","cn":1,"pt":"DI","pp":790,"pr":333}</v>
      </c>
    </row>
    <row r="340" spans="1:40">
      <c r="A340">
        <v>29</v>
      </c>
      <c r="B340">
        <v>10</v>
      </c>
      <c r="C340">
        <f>IF(B340&lt;=9,0,
IF(B340=10,1,2))</f>
        <v>1</v>
      </c>
      <c r="D340">
        <f ca="1">RAND()</f>
        <v>0.80229308873803684</v>
      </c>
      <c r="E340">
        <f ca="1">RAND()</f>
        <v>0.76685164348903168</v>
      </c>
      <c r="F340">
        <f ca="1">RAND()</f>
        <v>0.90268023609974612</v>
      </c>
      <c r="G340">
        <f ca="1">RAND()</f>
        <v>0.29834575745932423</v>
      </c>
      <c r="H340">
        <f ca="1">RAND()</f>
        <v>0.44633256794481824</v>
      </c>
      <c r="I340">
        <f ca="1">RAND()</f>
        <v>0.11209184396372818</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
      </c>
      <c r="AL340">
        <v>1</v>
      </c>
      <c r="AM340" t="str">
        <f ca="1">IF(ROW()=2,AN340,OFFSET(AM340,-1,0)&amp;IF(LEN(AN340)=0,"",","&amp;AN340))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v>
      </c>
    </row>
    <row r="341" spans="1:40">
      <c r="A341">
        <v>30</v>
      </c>
      <c r="B341">
        <v>10</v>
      </c>
      <c r="C341">
        <f>IF(B341&lt;=9,0,
IF(B341=10,1,2))</f>
        <v>1</v>
      </c>
      <c r="D341">
        <f ca="1">RAND()</f>
        <v>0.75256363827322315</v>
      </c>
      <c r="E341">
        <f ca="1">RAND()</f>
        <v>0.17667176933016482</v>
      </c>
      <c r="F341">
        <f ca="1">RAND()</f>
        <v>0.50451968628998722</v>
      </c>
      <c r="G341">
        <f ca="1">RAND()</f>
        <v>0.96045241233927026</v>
      </c>
      <c r="H341">
        <f ca="1">RAND()</f>
        <v>0.37784336239211369</v>
      </c>
      <c r="I341">
        <f ca="1">RAND()</f>
        <v>0.72529376697872849</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fl5</v>
      </c>
      <c r="AB341" t="s">
        <v>431</v>
      </c>
      <c r="AC341" t="s">
        <v>464</v>
      </c>
      <c r="AD341">
        <v>1</v>
      </c>
      <c r="AE341" t="s">
        <v>129</v>
      </c>
      <c r="AF341">
        <v>80</v>
      </c>
      <c r="AG341">
        <v>49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에이잭</v>
      </c>
      <c r="AL341">
        <v>1</v>
      </c>
      <c r="AM341" t="str">
        <f ca="1">IF(ROW()=2,AN341,OFFSET(AM341,-1,0)&amp;IF(LEN(AN341)=0,"",","&amp;AN341))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{"dy":30,"sl":10,"tp":"fl5","vl":"Actor1029","cn":1,"pt":"DI","pp":80,"pr":49}</v>
      </c>
    </row>
    <row r="342" spans="1:40">
      <c r="A342">
        <v>31</v>
      </c>
      <c r="B342">
        <v>10</v>
      </c>
      <c r="C342">
        <f>IF(B342&lt;=9,0,
IF(B342=10,1,2))</f>
        <v>1</v>
      </c>
      <c r="D342">
        <f ca="1">RAND()</f>
        <v>0.22541144424744319</v>
      </c>
      <c r="E342">
        <f ca="1">RAND()</f>
        <v>0.15651415578773342</v>
      </c>
      <c r="F342">
        <f ca="1">RAND()</f>
        <v>5.4869801276256625E-2</v>
      </c>
      <c r="G342">
        <f ca="1">RAND()</f>
        <v>0.41830892310553747</v>
      </c>
      <c r="H342">
        <f ca="1">RAND()</f>
        <v>0.58050113408771775</v>
      </c>
      <c r="I342">
        <f ca="1">RAND()</f>
        <v>0.29949742402798618</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fl5</v>
      </c>
      <c r="AB342" t="s">
        <v>431</v>
      </c>
      <c r="AC342" t="s">
        <v>464</v>
      </c>
      <c r="AD342">
        <v>1</v>
      </c>
      <c r="AE342" t="s">
        <v>129</v>
      </c>
      <c r="AF342">
        <v>80</v>
      </c>
      <c r="AG342">
        <v>49</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에이잭</v>
      </c>
      <c r="AL342">
        <v>1</v>
      </c>
      <c r="AM342" t="str">
        <f ca="1">IF(ROW()=2,AN342,OFFSET(AM342,-1,0)&amp;IF(LEN(AN342)=0,"",","&amp;AN342))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{"dy":31,"sl":10,"tp":"fl5","vl":"Actor1029","cn":1,"pt":"DI","pp":80,"pr":49}</v>
      </c>
    </row>
    <row r="343" spans="1:40">
      <c r="A343">
        <v>1</v>
      </c>
      <c r="B343">
        <v>11</v>
      </c>
      <c r="C343">
        <f>IF(B343&lt;=9,0,
IF(B343=10,1,2))</f>
        <v>2</v>
      </c>
      <c r="D343">
        <f ca="1">RAND()</f>
        <v>0.41031770242169363</v>
      </c>
      <c r="E343">
        <f ca="1">RAND()</f>
        <v>0.66093778612727239</v>
      </c>
      <c r="F343">
        <f ca="1">RAND()</f>
        <v>0.59783834338300013</v>
      </c>
      <c r="G343">
        <f ca="1">RAND()</f>
        <v>0.84670747122834011</v>
      </c>
      <c r="H343">
        <f ca="1">RAND()</f>
        <v>0.58711216348008621</v>
      </c>
      <c r="I343">
        <f ca="1">RAND()</f>
        <v>0.96381135547008978</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9.286834109448161E-2</v>
      </c>
      <c r="E344">
        <f ca="1">RAND()</f>
        <v>0.63581447737276231</v>
      </c>
      <c r="F344">
        <f ca="1">RAND()</f>
        <v>0.64706300725522636</v>
      </c>
      <c r="G344">
        <f ca="1">RAND()</f>
        <v>0.45817964809105494</v>
      </c>
      <c r="H344">
        <f ca="1">RAND()</f>
        <v>0.48097997856059882</v>
      </c>
      <c r="I344">
        <f ca="1">RAND()</f>
        <v>0.54785486710287612</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fl1</v>
      </c>
      <c r="AB344" t="s">
        <v>87</v>
      </c>
      <c r="AC344" t="s">
        <v>496</v>
      </c>
      <c r="AD344">
        <v>1</v>
      </c>
      <c r="AE344" t="s">
        <v>129</v>
      </c>
      <c r="AF344">
        <v>219</v>
      </c>
      <c r="AG344">
        <v>119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카츄진</v>
      </c>
      <c r="AL344">
        <v>1</v>
      </c>
      <c r="AM344" t="str">
        <f ca="1">IF(ROW()=2,AN344,OFFSET(AM344,-1,0)&amp;IF(LEN(AN344)=0,"",","&amp;AN344))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{"dy":2,"sl":11,"tp":"fl1","vl":"Actor3117","cn":1,"pt":"DI","pp":219,"pr":119}</v>
      </c>
    </row>
    <row r="345" spans="1:40">
      <c r="A345">
        <v>3</v>
      </c>
      <c r="B345">
        <v>11</v>
      </c>
      <c r="C345">
        <f>IF(B345&lt;=9,0,
IF(B345=10,1,2))</f>
        <v>2</v>
      </c>
      <c r="D345">
        <f ca="1">RAND()</f>
        <v>0.96462846741357022</v>
      </c>
      <c r="E345">
        <f ca="1">RAND()</f>
        <v>0.18038277925490376</v>
      </c>
      <c r="F345">
        <f ca="1">RAND()</f>
        <v>1.7669045493845403E-2</v>
      </c>
      <c r="G345">
        <f ca="1">RAND()</f>
        <v>0.88222198886027459</v>
      </c>
      <c r="H345">
        <f ca="1">RAND()</f>
        <v>0.62333038162812637</v>
      </c>
      <c r="I345">
        <f ca="1">RAND()</f>
        <v>0.60542921984374076</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fl1</v>
      </c>
      <c r="AB345" t="s">
        <v>87</v>
      </c>
      <c r="AC345" t="s">
        <v>496</v>
      </c>
      <c r="AD345">
        <v>1</v>
      </c>
      <c r="AE345" t="s">
        <v>129</v>
      </c>
      <c r="AF345">
        <v>219</v>
      </c>
      <c r="AG345">
        <v>119</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카츄진</v>
      </c>
      <c r="AL345">
        <v>1</v>
      </c>
      <c r="AM345" t="str">
        <f ca="1">IF(ROW()=2,AN345,OFFSET(AM345,-1,0)&amp;IF(LEN(AN345)=0,"",","&amp;AN345))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{"dy":3,"sl":11,"tp":"fl1","vl":"Actor3117","cn":1,"pt":"DI","pp":219,"pr":119}</v>
      </c>
    </row>
    <row r="346" spans="1:40">
      <c r="A346">
        <v>4</v>
      </c>
      <c r="B346">
        <v>11</v>
      </c>
      <c r="C346">
        <f>IF(B346&lt;=9,0,
IF(B346=10,1,2))</f>
        <v>2</v>
      </c>
      <c r="D346">
        <f ca="1">RAND()</f>
        <v>0.52097859914302846</v>
      </c>
      <c r="E346">
        <f ca="1">RAND()</f>
        <v>0.4993658827021914</v>
      </c>
      <c r="F346">
        <f ca="1">RAND()</f>
        <v>0.25034967093236959</v>
      </c>
      <c r="G346">
        <f ca="1">RAND()</f>
        <v>0.79662220348963531</v>
      </c>
      <c r="H346">
        <f ca="1">RAND()</f>
        <v>0.11596092532211477</v>
      </c>
      <c r="I346">
        <f ca="1">RAND()</f>
        <v>0.73413470954138538</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0.3293643287059298</v>
      </c>
      <c r="E347">
        <f ca="1">RAND()</f>
        <v>0.17584003440189877</v>
      </c>
      <c r="F347">
        <f ca="1">RAND()</f>
        <v>0.82344219403489882</v>
      </c>
      <c r="G347">
        <f ca="1">RAND()</f>
        <v>0.4038681756658189</v>
      </c>
      <c r="H347">
        <f ca="1">RAND()</f>
        <v>0.27713482730575612</v>
      </c>
      <c r="I347">
        <f ca="1">RAND()</f>
        <v>0.56041961166152732</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0.31650667580862024</v>
      </c>
      <c r="E348">
        <f ca="1">RAND()</f>
        <v>0.84501965140174795</v>
      </c>
      <c r="F348">
        <f ca="1">RAND()</f>
        <v>0.56871722710207517</v>
      </c>
      <c r="G348">
        <f ca="1">RAND()</f>
        <v>0.76069517791119379</v>
      </c>
      <c r="H348">
        <f ca="1">RAND()</f>
        <v>0.83092836249396329</v>
      </c>
      <c r="I348">
        <f ca="1">RAND()</f>
        <v>1.8823170730725147E-3</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497</v>
      </c>
      <c r="AD348">
        <v>1</v>
      </c>
      <c r="AE348" t="s">
        <v>129</v>
      </c>
      <c r="AF348">
        <v>240</v>
      </c>
      <c r="AG348">
        <v>129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케이저</v>
      </c>
      <c r="AL348">
        <v>1</v>
      </c>
      <c r="AM348" t="str">
        <f ca="1">IF(ROW()=2,AN348,OFFSET(AM348,-1,0)&amp;IF(LEN(AN348)=0,"",","&amp;AN348))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{"dy":6,"sl":11,"tp":"fl3","vl":"Actor0113","cn":1,"pt":"DI","pp":240,"pr":129}</v>
      </c>
    </row>
    <row r="349" spans="1:40">
      <c r="A349">
        <v>7</v>
      </c>
      <c r="B349">
        <v>11</v>
      </c>
      <c r="C349">
        <f>IF(B349&lt;=9,0,
IF(B349=10,1,2))</f>
        <v>2</v>
      </c>
      <c r="D349">
        <f ca="1">RAND()</f>
        <v>0.23676645341041969</v>
      </c>
      <c r="E349">
        <f ca="1">RAND()</f>
        <v>0.38484983787488358</v>
      </c>
      <c r="F349">
        <f ca="1">RAND()</f>
        <v>0.9795689324790372</v>
      </c>
      <c r="G349">
        <f ca="1">RAND()</f>
        <v>0.89953250847415978</v>
      </c>
      <c r="H349">
        <f ca="1">RAND()</f>
        <v>0.31212569346287899</v>
      </c>
      <c r="I349">
        <f ca="1">RAND()</f>
        <v>0.25730160743658292</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497</v>
      </c>
      <c r="AD349">
        <v>1</v>
      </c>
      <c r="AE349" t="s">
        <v>129</v>
      </c>
      <c r="AF349">
        <v>240</v>
      </c>
      <c r="AG349">
        <v>129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케이저</v>
      </c>
      <c r="AL349">
        <v>1</v>
      </c>
      <c r="AM349" t="str">
        <f ca="1">IF(ROW()=2,AN349,OFFSET(AM349,-1,0)&amp;IF(LEN(AN349)=0,"",","&amp;AN349))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{"dy":7,"sl":11,"tp":"fl3","vl":"Actor0113","cn":1,"pt":"DI","pp":240,"pr":129}</v>
      </c>
    </row>
    <row r="350" spans="1:40">
      <c r="A350">
        <v>8</v>
      </c>
      <c r="B350">
        <v>11</v>
      </c>
      <c r="C350">
        <f>IF(B350&lt;=9,0,
IF(B350=10,1,2))</f>
        <v>2</v>
      </c>
      <c r="D350">
        <f ca="1">RAND()</f>
        <v>0.72121174010525801</v>
      </c>
      <c r="E350">
        <f ca="1">RAND()</f>
        <v>0.5748774624223103</v>
      </c>
      <c r="F350">
        <f ca="1">RAND()</f>
        <v>0.20724216255897232</v>
      </c>
      <c r="G350">
        <f ca="1">RAND()</f>
        <v>0.52347669825405241</v>
      </c>
      <c r="H350">
        <f ca="1">RAND()</f>
        <v>0.27087721507374385</v>
      </c>
      <c r="I350">
        <f ca="1">RAND()</f>
        <v>0.28543911900300234</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
      </c>
      <c r="AL350">
        <v>1</v>
      </c>
      <c r="AM350" t="str">
        <f ca="1">IF(ROW()=2,AN350,OFFSET(AM350,-1,0)&amp;IF(LEN(AN350)=0,"",","&amp;AN350))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v>
      </c>
    </row>
    <row r="351" spans="1:40">
      <c r="A351">
        <v>9</v>
      </c>
      <c r="B351">
        <v>11</v>
      </c>
      <c r="C351">
        <f>IF(B351&lt;=9,0,
IF(B351=10,1,2))</f>
        <v>2</v>
      </c>
      <c r="D351">
        <f ca="1">RAND()</f>
        <v>0.3862284597334783</v>
      </c>
      <c r="E351">
        <f ca="1">RAND()</f>
        <v>0.73082860344507961</v>
      </c>
      <c r="F351">
        <f ca="1">RAND()</f>
        <v>0.25232218512222815</v>
      </c>
      <c r="G351">
        <f ca="1">RAND()</f>
        <v>0.55394404269877939</v>
      </c>
      <c r="H351">
        <f ca="1">RAND()</f>
        <v>0.5189847081036314</v>
      </c>
      <c r="I351">
        <f ca="1">RAND()</f>
        <v>0.20020640022276004</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fl1</v>
      </c>
      <c r="AB351" t="s">
        <v>87</v>
      </c>
      <c r="AC351" t="s">
        <v>498</v>
      </c>
      <c r="AD351">
        <v>1</v>
      </c>
      <c r="AE351" t="s">
        <v>129</v>
      </c>
      <c r="AF351">
        <v>905</v>
      </c>
      <c r="AG351">
        <v>499</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전설</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메디아</v>
      </c>
      <c r="AL351">
        <v>1</v>
      </c>
      <c r="AM351" t="str">
        <f ca="1">IF(ROW()=2,AN351,OFFSET(AM351,-1,0)&amp;IF(LEN(AN351)=0,"",","&amp;AN351))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{"dy":9,"sl":11,"tp":"fl1","vl":"Actor1218","cn":1,"pt":"DI","pp":905,"pr":499}</v>
      </c>
    </row>
    <row r="352" spans="1:40">
      <c r="A352">
        <v>10</v>
      </c>
      <c r="B352">
        <v>11</v>
      </c>
      <c r="C352">
        <f>IF(B352&lt;=9,0,
IF(B352=10,1,2))</f>
        <v>2</v>
      </c>
      <c r="D352">
        <f ca="1">RAND()</f>
        <v>0.45256602286687431</v>
      </c>
      <c r="E352">
        <f ca="1">RAND()</f>
        <v>0.44281562636548855</v>
      </c>
      <c r="F352">
        <f ca="1">RAND()</f>
        <v>0.89675270463075241</v>
      </c>
      <c r="G352">
        <f ca="1">RAND()</f>
        <v>0.11684708969498003</v>
      </c>
      <c r="H352">
        <f ca="1">RAND()</f>
        <v>0.9426549962748737</v>
      </c>
      <c r="I352">
        <f ca="1">RAND()</f>
        <v>0.77002985220341358</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498</v>
      </c>
      <c r="AD352">
        <v>1</v>
      </c>
      <c r="AE352" t="s">
        <v>129</v>
      </c>
      <c r="AF352">
        <v>905</v>
      </c>
      <c r="AG352">
        <v>499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전설</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메디아</v>
      </c>
      <c r="AL352">
        <v>1</v>
      </c>
      <c r="AM352" t="str">
        <f ca="1">IF(ROW()=2,AN352,OFFSET(AM352,-1,0)&amp;IF(LEN(AN352)=0,"",","&amp;AN352))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{"dy":10,"sl":11,"tp":"fl1","vl":"Actor1218","cn":1,"pt":"DI","pp":905,"pr":499}</v>
      </c>
    </row>
    <row r="353" spans="1:40">
      <c r="A353">
        <v>11</v>
      </c>
      <c r="B353">
        <v>11</v>
      </c>
      <c r="C353">
        <f>IF(B353&lt;=9,0,
IF(B353=10,1,2))</f>
        <v>2</v>
      </c>
      <c r="D353">
        <f ca="1">RAND()</f>
        <v>0.89996951207524312</v>
      </c>
      <c r="E353">
        <f ca="1">RAND()</f>
        <v>0.15355036681012035</v>
      </c>
      <c r="F353">
        <f ca="1">RAND()</f>
        <v>0.40657362489775173</v>
      </c>
      <c r="G353">
        <f ca="1">RAND()</f>
        <v>0.19963757849909958</v>
      </c>
      <c r="H353">
        <f ca="1">RAND()</f>
        <v>0.48261426207359692</v>
      </c>
      <c r="I353">
        <f ca="1">RAND()</f>
        <v>0.30449440071964862</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
      </c>
      <c r="AL353">
        <v>1</v>
      </c>
      <c r="AM353" t="str">
        <f ca="1">IF(ROW()=2,AN353,OFFSET(AM353,-1,0)&amp;IF(LEN(AN353)=0,"",","&amp;AN353))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v>
      </c>
    </row>
    <row r="354" spans="1:40">
      <c r="A354">
        <v>12</v>
      </c>
      <c r="B354">
        <v>11</v>
      </c>
      <c r="C354">
        <f>IF(B354&lt;=9,0,
IF(B354=10,1,2))</f>
        <v>2</v>
      </c>
      <c r="D354">
        <f ca="1">RAND()</f>
        <v>0.33466906628333726</v>
      </c>
      <c r="E354">
        <f ca="1">RAND()</f>
        <v>0.45800583136934114</v>
      </c>
      <c r="F354">
        <f ca="1">RAND()</f>
        <v>2.4873465843816001E-2</v>
      </c>
      <c r="G354">
        <f ca="1">RAND()</f>
        <v>0.77484740551204001</v>
      </c>
      <c r="H354">
        <f ca="1">RAND()</f>
        <v>2.5102043877997304E-2</v>
      </c>
      <c r="I354">
        <f ca="1">RAND()</f>
        <v>0.4479438901863112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fp</v>
      </c>
      <c r="AB354" t="s">
        <v>86</v>
      </c>
      <c r="AC354" t="s">
        <v>500</v>
      </c>
      <c r="AD354">
        <v>75</v>
      </c>
      <c r="AE354" t="s">
        <v>129</v>
      </c>
      <c r="AF354">
        <v>172</v>
      </c>
      <c r="AG354">
        <v>79</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원더</v>
      </c>
      <c r="AL354">
        <v>1</v>
      </c>
      <c r="AM354" t="str">
        <f ca="1">IF(ROW()=2,AN354,OFFSET(AM354,-1,0)&amp;IF(LEN(AN354)=0,"",","&amp;AN354))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{"dy":12,"sl":11,"tp":"fp","vl":"Actor2128","cn":75,"pt":"DI","pp":172,"pr":79}</v>
      </c>
    </row>
    <row r="355" spans="1:40">
      <c r="A355">
        <v>13</v>
      </c>
      <c r="B355">
        <v>11</v>
      </c>
      <c r="C355">
        <f>IF(B355&lt;=9,0,
IF(B355=10,1,2))</f>
        <v>2</v>
      </c>
      <c r="D355">
        <f ca="1">RAND()</f>
        <v>0.82852377947922551</v>
      </c>
      <c r="E355">
        <f ca="1">RAND()</f>
        <v>0.20523576662239529</v>
      </c>
      <c r="F355">
        <f ca="1">RAND()</f>
        <v>0.88771198707739007</v>
      </c>
      <c r="G355">
        <f ca="1">RAND()</f>
        <v>0.14927902380867275</v>
      </c>
      <c r="H355">
        <f ca="1">RAND()</f>
        <v>0.52337377828347598</v>
      </c>
      <c r="I355">
        <f ca="1">RAND()</f>
        <v>0.30438996993523038</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fp</v>
      </c>
      <c r="AB355" t="s">
        <v>86</v>
      </c>
      <c r="AC355" t="s">
        <v>500</v>
      </c>
      <c r="AD355">
        <v>75</v>
      </c>
      <c r="AE355" t="s">
        <v>129</v>
      </c>
      <c r="AF355">
        <v>172</v>
      </c>
      <c r="AG355">
        <v>79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원더</v>
      </c>
      <c r="AL355">
        <v>1</v>
      </c>
      <c r="AM355" t="str">
        <f ca="1">IF(ROW()=2,AN355,OFFSET(AM355,-1,0)&amp;IF(LEN(AN355)=0,"",","&amp;AN355))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{"dy":13,"sl":11,"tp":"fp","vl":"Actor2128","cn":75,"pt":"DI","pp":172,"pr":79}</v>
      </c>
    </row>
    <row r="356" spans="1:40">
      <c r="A356">
        <v>14</v>
      </c>
      <c r="B356">
        <v>11</v>
      </c>
      <c r="C356">
        <f>IF(B356&lt;=9,0,
IF(B356=10,1,2))</f>
        <v>2</v>
      </c>
      <c r="D356">
        <f ca="1">RAND()</f>
        <v>0.97717485716178709</v>
      </c>
      <c r="E356">
        <f ca="1">RAND()</f>
        <v>0.7999992147198457</v>
      </c>
      <c r="F356">
        <f ca="1">RAND()</f>
        <v>0.51930445220469745</v>
      </c>
      <c r="G356">
        <f ca="1">RAND()</f>
        <v>0.23200718508076357</v>
      </c>
      <c r="H356">
        <f ca="1">RAND()</f>
        <v>0.87602529962305653</v>
      </c>
      <c r="I356">
        <f ca="1">RAND()</f>
        <v>0.63684322810700855</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0.10780205402494203</v>
      </c>
      <c r="E357">
        <f ca="1">RAND()</f>
        <v>0.67918288500354274</v>
      </c>
      <c r="F357">
        <f ca="1">RAND()</f>
        <v>0.71799386751699634</v>
      </c>
      <c r="G357">
        <f ca="1">RAND()</f>
        <v>0.40236915978430565</v>
      </c>
      <c r="H357">
        <f ca="1">RAND()</f>
        <v>0.37637298265471375</v>
      </c>
      <c r="I357">
        <f ca="1">RAND()</f>
        <v>0.66097994483011602</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fl6</v>
      </c>
      <c r="AB357" t="s">
        <v>432</v>
      </c>
      <c r="AC357" t="s">
        <v>501</v>
      </c>
      <c r="AD357">
        <v>1</v>
      </c>
      <c r="AE357" t="s">
        <v>129</v>
      </c>
      <c r="AF357">
        <v>90</v>
      </c>
      <c r="AG357">
        <v>59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롤라</v>
      </c>
      <c r="AL357">
        <v>1</v>
      </c>
      <c r="AM357" t="str">
        <f ca="1">IF(ROW()=2,AN357,OFFSET(AM357,-1,0)&amp;IF(LEN(AN357)=0,"",","&amp;AN357))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{"dy":15,"sl":11,"tp":"fl6","vl":"Actor3019","cn":1,"pt":"DI","pp":90,"pr":59}</v>
      </c>
    </row>
    <row r="358" spans="1:40">
      <c r="A358">
        <v>16</v>
      </c>
      <c r="B358">
        <v>11</v>
      </c>
      <c r="C358">
        <f>IF(B358&lt;=9,0,
IF(B358=10,1,2))</f>
        <v>2</v>
      </c>
      <c r="D358">
        <f ca="1">RAND()</f>
        <v>0.1473332150675809</v>
      </c>
      <c r="E358">
        <f ca="1">RAND()</f>
        <v>2.4742520610729235E-2</v>
      </c>
      <c r="F358">
        <f ca="1">RAND()</f>
        <v>0.58382604687331086</v>
      </c>
      <c r="G358">
        <f ca="1">RAND()</f>
        <v>0.66044662664009535</v>
      </c>
      <c r="H358">
        <f ca="1">RAND()</f>
        <v>0.5047018987610663</v>
      </c>
      <c r="I358">
        <f ca="1">RAND()</f>
        <v>0.64387366526886469</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fl6</v>
      </c>
      <c r="AB358" t="s">
        <v>432</v>
      </c>
      <c r="AC358" t="s">
        <v>501</v>
      </c>
      <c r="AD358">
        <v>1</v>
      </c>
      <c r="AE358" t="s">
        <v>129</v>
      </c>
      <c r="AF358">
        <v>90</v>
      </c>
      <c r="AG358">
        <v>59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롤라</v>
      </c>
      <c r="AL358">
        <v>1</v>
      </c>
      <c r="AM358" t="str">
        <f ca="1">IF(ROW()=2,AN358,OFFSET(AM358,-1,0)&amp;IF(LEN(AN358)=0,"",","&amp;AN358))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{"dy":16,"sl":11,"tp":"fl6","vl":"Actor3019","cn":1,"pt":"DI","pp":90,"pr":59}</v>
      </c>
    </row>
    <row r="359" spans="1:40">
      <c r="A359">
        <v>17</v>
      </c>
      <c r="B359">
        <v>11</v>
      </c>
      <c r="C359">
        <f>IF(B359&lt;=9,0,
IF(B359=10,1,2))</f>
        <v>2</v>
      </c>
      <c r="D359">
        <f ca="1">RAND()</f>
        <v>0.87041502350383804</v>
      </c>
      <c r="E359">
        <f ca="1">RAND()</f>
        <v>0.30490651239305133</v>
      </c>
      <c r="F359">
        <f ca="1">RAND()</f>
        <v>0.84038086126826239</v>
      </c>
      <c r="G359">
        <f ca="1">RAND()</f>
        <v>0.72064567296168447</v>
      </c>
      <c r="H359">
        <f ca="1">RAND()</f>
        <v>0.41215624461627154</v>
      </c>
      <c r="I359">
        <f ca="1">RAND()</f>
        <v>0.44158501237097958</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
      </c>
      <c r="AL359">
        <v>1</v>
      </c>
      <c r="AM359" t="str">
        <f ca="1">IF(ROW()=2,AN359,OFFSET(AM359,-1,0)&amp;IF(LEN(AN359)=0,"",","&amp;AN359))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v>
      </c>
    </row>
    <row r="360" spans="1:40">
      <c r="A360">
        <v>18</v>
      </c>
      <c r="B360">
        <v>11</v>
      </c>
      <c r="C360">
        <f>IF(B360&lt;=9,0,
IF(B360=10,1,2))</f>
        <v>2</v>
      </c>
      <c r="D360">
        <f ca="1">RAND()</f>
        <v>0.49796840960480404</v>
      </c>
      <c r="E360">
        <f ca="1">RAND()</f>
        <v>0.47054093848759837</v>
      </c>
      <c r="F360">
        <f ca="1">RAND()</f>
        <v>4.4546257483415674E-2</v>
      </c>
      <c r="G360">
        <f ca="1">RAND()</f>
        <v>0.81652153749608591</v>
      </c>
      <c r="H360">
        <f ca="1">RAND()</f>
        <v>0.25020466212878956</v>
      </c>
      <c r="I360">
        <f ca="1">RAND()</f>
        <v>0.59506971276798715</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fl3</v>
      </c>
      <c r="AB360" t="s">
        <v>89</v>
      </c>
      <c r="AC360" t="s">
        <v>503</v>
      </c>
      <c r="AD360">
        <v>1</v>
      </c>
      <c r="AE360" t="s">
        <v>129</v>
      </c>
      <c r="AF360">
        <v>240</v>
      </c>
      <c r="AG360">
        <v>129</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테이슨</v>
      </c>
      <c r="AL360">
        <v>1</v>
      </c>
      <c r="AM360" t="str">
        <f ca="1">IF(ROW()=2,AN360,OFFSET(AM360,-1,0)&amp;IF(LEN(AN360)=0,"",","&amp;AN360))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{"dy":18,"sl":11,"tp":"fl3","vl":"Actor1108","cn":1,"pt":"DI","pp":240,"pr":129}</v>
      </c>
    </row>
    <row r="361" spans="1:40">
      <c r="A361">
        <v>19</v>
      </c>
      <c r="B361">
        <v>11</v>
      </c>
      <c r="C361">
        <f>IF(B361&lt;=9,0,
IF(B361=10,1,2))</f>
        <v>2</v>
      </c>
      <c r="D361">
        <f ca="1">RAND()</f>
        <v>0.56891296405605962</v>
      </c>
      <c r="E361">
        <f ca="1">RAND()</f>
        <v>0.73808955438264312</v>
      </c>
      <c r="F361">
        <f ca="1">RAND()</f>
        <v>0.48435155090068993</v>
      </c>
      <c r="G361">
        <f ca="1">RAND()</f>
        <v>0.42780365221530603</v>
      </c>
      <c r="H361">
        <f ca="1">RAND()</f>
        <v>0.99446021460079936</v>
      </c>
      <c r="I361">
        <f ca="1">RAND()</f>
        <v>0.26229147155999966</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fl3</v>
      </c>
      <c r="AB361" t="s">
        <v>89</v>
      </c>
      <c r="AC361" t="s">
        <v>500</v>
      </c>
      <c r="AD361">
        <v>1</v>
      </c>
      <c r="AE361" t="s">
        <v>129</v>
      </c>
      <c r="AF361">
        <v>240</v>
      </c>
      <c r="AG361">
        <v>129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{"dy":19,"sl":11,"tp":"fl3","vl":"Actor2128","cn":1,"pt":"DI","pp":240,"pr":129}</v>
      </c>
    </row>
    <row r="362" spans="1:40">
      <c r="A362">
        <v>20</v>
      </c>
      <c r="B362">
        <v>11</v>
      </c>
      <c r="C362">
        <f>IF(B362&lt;=9,0,
IF(B362=10,1,2))</f>
        <v>2</v>
      </c>
      <c r="D362">
        <f ca="1">RAND()</f>
        <v>0.75201237697382795</v>
      </c>
      <c r="E362">
        <f ca="1">RAND()</f>
        <v>9.3221817411358598E-2</v>
      </c>
      <c r="F362">
        <f ca="1">RAND()</f>
        <v>0.42579596435506895</v>
      </c>
      <c r="G362">
        <f ca="1">RAND()</f>
        <v>6.7743576138685868E-2</v>
      </c>
      <c r="H362">
        <f ca="1">RAND()</f>
        <v>1.1232202373713251E-2</v>
      </c>
      <c r="I362">
        <f ca="1">RAND()</f>
        <v>0.86283933254150302</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
      </c>
      <c r="AL362">
        <v>1</v>
      </c>
      <c r="AM362" t="str">
        <f ca="1">IF(ROW()=2,AN362,OFFSET(AM362,-1,0)&amp;IF(LEN(AN362)=0,"",","&amp;AN362))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v>
      </c>
    </row>
    <row r="363" spans="1:40">
      <c r="A363">
        <v>21</v>
      </c>
      <c r="B363">
        <v>11</v>
      </c>
      <c r="C363">
        <f>IF(B363&lt;=9,0,
IF(B363=10,1,2))</f>
        <v>2</v>
      </c>
      <c r="D363">
        <f ca="1">RAND()</f>
        <v>0.99537612995412716</v>
      </c>
      <c r="E363">
        <f ca="1">RAND()</f>
        <v>6.1501294293816899E-2</v>
      </c>
      <c r="F363">
        <f ca="1">RAND()</f>
        <v>0.57112238889332201</v>
      </c>
      <c r="G363">
        <f ca="1">RAND()</f>
        <v>0.98695747355062802</v>
      </c>
      <c r="H363">
        <f ca="1">RAND()</f>
        <v>0.60200549281269045</v>
      </c>
      <c r="I363">
        <f ca="1">RAND()</f>
        <v>0.67462479989080304</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fl3</v>
      </c>
      <c r="AB363" t="s">
        <v>89</v>
      </c>
      <c r="AC363" t="s">
        <v>490</v>
      </c>
      <c r="AD363">
        <v>1</v>
      </c>
      <c r="AE363" t="s">
        <v>129</v>
      </c>
      <c r="AF363">
        <v>250</v>
      </c>
      <c r="AG363">
        <v>139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베이</v>
      </c>
      <c r="AL363">
        <v>1</v>
      </c>
      <c r="AM363" t="str">
        <f ca="1">IF(ROW()=2,AN363,OFFSET(AM363,-1,0)&amp;IF(LEN(AN363)=0,"",","&amp;AN363))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{"dy":21,"sl":11,"tp":"fl3","vl":"Actor0104","cn":1,"pt":"DI","pp":250,"pr":139}</v>
      </c>
    </row>
    <row r="364" spans="1:40">
      <c r="A364">
        <v>22</v>
      </c>
      <c r="B364">
        <v>11</v>
      </c>
      <c r="C364">
        <f>IF(B364&lt;=9,0,
IF(B364=10,1,2))</f>
        <v>2</v>
      </c>
      <c r="D364">
        <f ca="1">RAND()</f>
        <v>4.6888408640900714E-2</v>
      </c>
      <c r="E364">
        <f ca="1">RAND()</f>
        <v>0.95085182700556969</v>
      </c>
      <c r="F364">
        <f ca="1">RAND()</f>
        <v>0.95510062388636496</v>
      </c>
      <c r="G364">
        <f ca="1">RAND()</f>
        <v>0.51442268482000419</v>
      </c>
      <c r="H364">
        <f ca="1">RAND()</f>
        <v>4.4369453398363068E-2</v>
      </c>
      <c r="I364">
        <f ca="1">RAND()</f>
        <v>0.64637127185341137</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fl3</v>
      </c>
      <c r="AB364" t="s">
        <v>89</v>
      </c>
      <c r="AC364" t="s">
        <v>490</v>
      </c>
      <c r="AD364">
        <v>1</v>
      </c>
      <c r="AE364" t="s">
        <v>129</v>
      </c>
      <c r="AF364">
        <v>250</v>
      </c>
      <c r="AG364">
        <v>139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베이</v>
      </c>
      <c r="AL364">
        <v>1</v>
      </c>
      <c r="AM364" t="str">
        <f ca="1">IF(ROW()=2,AN364,OFFSET(AM364,-1,0)&amp;IF(LEN(AN364)=0,"",","&amp;AN364))</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{"dy":22,"sl":11,"tp":"fl3","vl":"Actor0104","cn":1,"pt":"DI","pp":250,"pr":139}</v>
      </c>
    </row>
    <row r="365" spans="1:40">
      <c r="A365">
        <v>23</v>
      </c>
      <c r="B365">
        <v>11</v>
      </c>
      <c r="C365">
        <f>IF(B365&lt;=9,0,
IF(B365=10,1,2))</f>
        <v>2</v>
      </c>
      <c r="D365">
        <f ca="1">RAND()</f>
        <v>0.26134083903076144</v>
      </c>
      <c r="E365">
        <f ca="1">RAND()</f>
        <v>0.58924402968944412</v>
      </c>
      <c r="F365">
        <f ca="1">RAND()</f>
        <v>0.53994538860836383</v>
      </c>
      <c r="G365">
        <f ca="1">RAND()</f>
        <v>0.75571849316676776</v>
      </c>
      <c r="H365">
        <f ca="1">RAND()</f>
        <v>0.73775940971816489</v>
      </c>
      <c r="I365">
        <f ca="1">RAND()</f>
        <v>0.81959017034677994</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
      </c>
      <c r="AL365">
        <v>1</v>
      </c>
      <c r="AM365" t="str">
        <f ca="1">IF(ROW()=2,AN365,OFFSET(AM365,-1,0)&amp;IF(LEN(AN365)=0,"",","&amp;AN365))</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v>
      </c>
    </row>
    <row r="366" spans="1:40">
      <c r="A366">
        <v>24</v>
      </c>
      <c r="B366">
        <v>11</v>
      </c>
      <c r="C366">
        <f>IF(B366&lt;=9,0,
IF(B366=10,1,2))</f>
        <v>2</v>
      </c>
      <c r="D366">
        <f ca="1">RAND()</f>
        <v>0.49373010551494767</v>
      </c>
      <c r="E366">
        <f ca="1">RAND()</f>
        <v>0.41819882853430634</v>
      </c>
      <c r="F366">
        <f ca="1">RAND()</f>
        <v>0.85320332215378747</v>
      </c>
      <c r="G366">
        <f ca="1">RAND()</f>
        <v>0.44291288101861293</v>
      </c>
      <c r="H366">
        <f ca="1">RAND()</f>
        <v>0.70203151417510212</v>
      </c>
      <c r="I366">
        <f ca="1">RAND()</f>
        <v>0.93164207846917857</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fl6</v>
      </c>
      <c r="AB366" t="s">
        <v>432</v>
      </c>
      <c r="AC366" t="s">
        <v>491</v>
      </c>
      <c r="AD366">
        <v>1</v>
      </c>
      <c r="AE366" t="s">
        <v>129</v>
      </c>
      <c r="AF366">
        <v>80</v>
      </c>
      <c r="AG366">
        <v>49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헤르윈</v>
      </c>
      <c r="AL366">
        <v>1</v>
      </c>
      <c r="AM366" t="str">
        <f ca="1">IF(ROW()=2,AN366,OFFSET(AM366,-1,0)&amp;IF(LEN(AN366)=0,"",","&amp;AN366))</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{"dy":24,"sl":11,"tp":"fl6","vl":"Actor0007","cn":1,"pt":"DI","pp":80,"pr":49}</v>
      </c>
    </row>
    <row r="367" spans="1:40">
      <c r="A367">
        <v>25</v>
      </c>
      <c r="B367">
        <v>11</v>
      </c>
      <c r="C367">
        <f>IF(B367&lt;=9,0,
IF(B367=10,1,2))</f>
        <v>2</v>
      </c>
      <c r="D367">
        <f ca="1">RAND()</f>
        <v>4.7283439841365071E-2</v>
      </c>
      <c r="E367">
        <f ca="1">RAND()</f>
        <v>0.62356931967255314</v>
      </c>
      <c r="F367">
        <f ca="1">RAND()</f>
        <v>0.68948817287501774</v>
      </c>
      <c r="G367">
        <f ca="1">RAND()</f>
        <v>0.24324892258429243</v>
      </c>
      <c r="H367">
        <f ca="1">RAND()</f>
        <v>0.23578534222379222</v>
      </c>
      <c r="I367">
        <f ca="1">RAND()</f>
        <v>0.4259210104448562</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fl6</v>
      </c>
      <c r="AB367" t="s">
        <v>432</v>
      </c>
      <c r="AC367" t="s">
        <v>491</v>
      </c>
      <c r="AD367">
        <v>1</v>
      </c>
      <c r="AE367" t="s">
        <v>129</v>
      </c>
      <c r="AF367">
        <v>80</v>
      </c>
      <c r="AG367">
        <v>49</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헤르윈</v>
      </c>
      <c r="AL367">
        <v>1</v>
      </c>
      <c r="AM367" t="str">
        <f ca="1">IF(ROW()=2,AN367,OFFSET(AM367,-1,0)&amp;IF(LEN(AN367)=0,"",","&amp;AN367))</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{"dy":25,"sl":11,"tp":"fl6","vl":"Actor0007","cn":1,"pt":"DI","pp":80,"pr":49}</v>
      </c>
    </row>
    <row r="368" spans="1:40">
      <c r="A368">
        <v>26</v>
      </c>
      <c r="B368">
        <v>11</v>
      </c>
      <c r="C368">
        <f>IF(B368&lt;=9,0,
IF(B368=10,1,2))</f>
        <v>2</v>
      </c>
      <c r="D368">
        <f ca="1">RAND()</f>
        <v>0.86461032169838337</v>
      </c>
      <c r="E368">
        <f ca="1">RAND()</f>
        <v>0.74397771914976241</v>
      </c>
      <c r="F368">
        <f ca="1">RAND()</f>
        <v>0.80800117664150872</v>
      </c>
      <c r="G368">
        <f ca="1">RAND()</f>
        <v>0.52184668607030382</v>
      </c>
      <c r="H368">
        <f ca="1">RAND()</f>
        <v>0.28630365317398554</v>
      </c>
      <c r="I368">
        <f ca="1">RAND()</f>
        <v>0.95054700518288449</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
      </c>
      <c r="AL368">
        <v>1</v>
      </c>
      <c r="AM368" t="str">
        <f ca="1">IF(ROW()=2,AN368,OFFSET(AM368,-1,0)&amp;IF(LEN(AN368)=0,"",","&amp;AN368))</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v>
      </c>
    </row>
    <row r="369" spans="1:40">
      <c r="A369">
        <v>27</v>
      </c>
      <c r="B369">
        <v>11</v>
      </c>
      <c r="C369">
        <f>IF(B369&lt;=9,0,
IF(B369=10,1,2))</f>
        <v>2</v>
      </c>
      <c r="D369">
        <f ca="1">RAND()</f>
        <v>0.39065338689367035</v>
      </c>
      <c r="E369">
        <f ca="1">RAND()</f>
        <v>0.81026409076909844</v>
      </c>
      <c r="F369">
        <f ca="1">RAND()</f>
        <v>0.37508456083108599</v>
      </c>
      <c r="G369">
        <f ca="1">RAND()</f>
        <v>0.61322192882103543</v>
      </c>
      <c r="H369">
        <f ca="1">RAND()</f>
        <v>0.4678411607441938</v>
      </c>
      <c r="I369">
        <f ca="1">RAND()</f>
        <v>0.10401445129337727</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fp</v>
      </c>
      <c r="AB369" t="s">
        <v>86</v>
      </c>
      <c r="AC369" t="s">
        <v>493</v>
      </c>
      <c r="AD369">
        <v>75</v>
      </c>
      <c r="AE369" t="s">
        <v>129</v>
      </c>
      <c r="AF369">
        <v>172</v>
      </c>
      <c r="AG369">
        <v>99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전설</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라무무</v>
      </c>
      <c r="AL369">
        <v>1</v>
      </c>
      <c r="AM369" t="str">
        <f ca="1">IF(ROW()=2,AN369,OFFSET(AM369,-1,0)&amp;IF(LEN(AN369)=0,"",","&amp;AN369))</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dy":27,"sl":11,"tp":"fp","vl":"Actor3231","cn":75,"pt":"DI","pp":172,"pr":99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{"dy":27,"sl":11,"tp":"fp","vl":"Actor3231","cn":75,"pt":"DI","pp":172,"pr":99}</v>
      </c>
    </row>
    <row r="370" spans="1:40">
      <c r="A370">
        <v>28</v>
      </c>
      <c r="B370">
        <v>11</v>
      </c>
      <c r="C370">
        <f>IF(B370&lt;=9,0,
IF(B370=10,1,2))</f>
        <v>2</v>
      </c>
      <c r="D370">
        <f ca="1">RAND()</f>
        <v>0.90468968399621397</v>
      </c>
      <c r="E370">
        <f ca="1">RAND()</f>
        <v>0.79940820554369374</v>
      </c>
      <c r="F370">
        <f ca="1">RAND()</f>
        <v>0.84036014270532355</v>
      </c>
      <c r="G370">
        <f ca="1">RAND()</f>
        <v>0.55799872688067875</v>
      </c>
      <c r="H370">
        <f ca="1">RAND()</f>
        <v>0.1182250548472964</v>
      </c>
      <c r="I370">
        <f ca="1">RAND()</f>
        <v>0.97035469908130334</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fp</v>
      </c>
      <c r="AB370" t="s">
        <v>86</v>
      </c>
      <c r="AC370" t="s">
        <v>493</v>
      </c>
      <c r="AD370">
        <v>75</v>
      </c>
      <c r="AE370" t="s">
        <v>129</v>
      </c>
      <c r="AF370">
        <v>172</v>
      </c>
      <c r="AG370">
        <v>99</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전설</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라무무</v>
      </c>
      <c r="AL370">
        <v>1</v>
      </c>
      <c r="AM370" t="str">
        <f ca="1">IF(ROW()=2,AN370,OFFSET(AM370,-1,0)&amp;IF(LEN(AN370)=0,"",","&amp;AN370))</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dy":27,"sl":11,"tp":"fp","vl":"Actor3231","cn":75,"pt":"DI","pp":172,"pr":99},{"dy":28,"sl":11,"tp":"fp","vl":"Actor3231","cn":75,"pt":"DI","pp":172,"pr":99}</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{"dy":28,"sl":11,"tp":"fp","vl":"Actor3231","cn":75,"pt":"DI","pp":172,"pr":99}</v>
      </c>
    </row>
    <row r="371" spans="1:40">
      <c r="A371">
        <v>29</v>
      </c>
      <c r="B371">
        <v>11</v>
      </c>
      <c r="C371">
        <f>IF(B371&lt;=9,0,
IF(B371=10,1,2))</f>
        <v>2</v>
      </c>
      <c r="D371">
        <f ca="1">RAND()</f>
        <v>0.99486272194267189</v>
      </c>
      <c r="E371">
        <f ca="1">RAND()</f>
        <v>0.16273142847261668</v>
      </c>
      <c r="F371">
        <f ca="1">RAND()</f>
        <v>0.11775328276829067</v>
      </c>
      <c r="G371">
        <f ca="1">RAND()</f>
        <v>0.46161746491603184</v>
      </c>
      <c r="H371">
        <f ca="1">RAND()</f>
        <v>4.3865379634219104E-2</v>
      </c>
      <c r="I371">
        <f ca="1">RAND()</f>
        <v>0.42628106745566374</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
      </c>
      <c r="AL371">
        <v>1</v>
      </c>
      <c r="AM371" t="str">
        <f ca="1">IF(ROW()=2,AN371,OFFSET(AM371,-1,0)&amp;IF(LEN(AN371)=0,"",","&amp;AN371))</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dy":27,"sl":11,"tp":"fp","vl":"Actor3231","cn":75,"pt":"DI","pp":172,"pr":99},{"dy":28,"sl":11,"tp":"fp","vl":"Actor3231","cn":75,"pt":"DI","pp":172,"pr":99},{"dy":29,"sl":11}</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v>
      </c>
    </row>
    <row r="372" spans="1:40">
      <c r="A372">
        <v>30</v>
      </c>
      <c r="B372">
        <v>11</v>
      </c>
      <c r="C372">
        <f>IF(B372&lt;=9,0,
IF(B372=10,1,2))</f>
        <v>2</v>
      </c>
      <c r="D372">
        <f ca="1">RAND()</f>
        <v>0.85571749727317292</v>
      </c>
      <c r="E372">
        <f ca="1">RAND()</f>
        <v>0.96625033279873707</v>
      </c>
      <c r="F372">
        <f ca="1">RAND()</f>
        <v>0.97990530185754698</v>
      </c>
      <c r="G372">
        <f ca="1">RAND()</f>
        <v>0.11183055282885301</v>
      </c>
      <c r="H372">
        <f ca="1">RAND()</f>
        <v>0.66317895431950347</v>
      </c>
      <c r="I372">
        <f ca="1">RAND()</f>
        <v>0.48658095465738183</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fl6</v>
      </c>
      <c r="AB372" t="s">
        <v>432</v>
      </c>
      <c r="AC372" t="s">
        <v>495</v>
      </c>
      <c r="AD372">
        <v>1</v>
      </c>
      <c r="AE372" t="s">
        <v>129</v>
      </c>
      <c r="AF372">
        <v>80</v>
      </c>
      <c r="AG372">
        <v>49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에이잭</v>
      </c>
      <c r="AL372">
        <v>1</v>
      </c>
      <c r="AM372" t="str">
        <f ca="1">IF(ROW()=2,AN372,OFFSET(AM372,-1,0)&amp;IF(LEN(AN372)=0,"",","&amp;AN372))</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dy":27,"sl":11,"tp":"fp","vl":"Actor3231","cn":75,"pt":"DI","pp":172,"pr":99},{"dy":28,"sl":11,"tp":"fp","vl":"Actor3231","cn":75,"pt":"DI","pp":172,"pr":99},{"dy":29,"sl":11},{"dy":30,"sl":11,"tp":"fl6","vl":"Actor1029","cn":1,"pt":"DI","pp":80,"pr":49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{"dy":30,"sl":11,"tp":"fl6","vl":"Actor1029","cn":1,"pt":"DI","pp":80,"pr":49}</v>
      </c>
    </row>
    <row r="373" spans="1:40">
      <c r="A373">
        <v>31</v>
      </c>
      <c r="B373">
        <v>11</v>
      </c>
      <c r="C373">
        <f>IF(B373&lt;=9,0,
IF(B373=10,1,2))</f>
        <v>2</v>
      </c>
      <c r="D373">
        <f ca="1">RAND()</f>
        <v>0.92279731541240761</v>
      </c>
      <c r="E373">
        <f ca="1">RAND()</f>
        <v>0.43001269837853329</v>
      </c>
      <c r="F373">
        <f ca="1">RAND()</f>
        <v>1.0435496770110464E-2</v>
      </c>
      <c r="G373">
        <f ca="1">RAND()</f>
        <v>0.47241822088344632</v>
      </c>
      <c r="H373">
        <f ca="1">RAND()</f>
        <v>0.83656800093184847</v>
      </c>
      <c r="I373">
        <f ca="1">RAND()</f>
        <v>0.65544744635378516</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fl6</v>
      </c>
      <c r="AB373" t="s">
        <v>432</v>
      </c>
      <c r="AC373" t="s">
        <v>495</v>
      </c>
      <c r="AD373">
        <v>1</v>
      </c>
      <c r="AE373" t="s">
        <v>129</v>
      </c>
      <c r="AF373">
        <v>80</v>
      </c>
      <c r="AG373">
        <v>49</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에이잭</v>
      </c>
      <c r="AL373">
        <v>1</v>
      </c>
      <c r="AM373" t="str">
        <f ca="1">IF(ROW()=2,AN373,OFFSET(AM373,-1,0)&amp;IF(LEN(AN373)=0,"",","&amp;AN373))</f>
        <v>{"dy":1,"sl":0,"tp":"upn","vl":"45765","cn":14,"pt":"GO","pr":4200},{"dy":1,"sl":1,"tp":"fe","vl":"Equip5002","cn":1,"pt":"GO","pr":800},{"dy":1,"sl":2,"tp":"upn","vl":"56326","cn":5,"pt":"GO","pr":1500},{"dy":1,"sl":3,"tp":"fe","vl":"Equip0201","cn":1,"pt":"GO","pr":3400},{"dy":1,"sl":4,"tp":"uph","vl":"71037","cn":10,"pt":"GO","pr":3000},{"dy":1,"sl":5,"tp":"fe","vl":"Equip6001","cn":1,"pt":"GO","pr":2200},{"dy":1,"sl":6,"tp":"fe","vl":"Equip7001","cn":1,"pt":"GO","pr":1900},{"dy":1,"sl":7,"tp":"fe","vl":"Equip8101","cn":1,"pt":"GO","pr":7800},{"dy":1,"sl":8,"tp":"fl2","vl":"Actor0104","cn":1,"pt":"DI","pp":190,"pr":99},{"dy":1,"sl":9,"tp":"fl3","vl":"Actor0104","cn":1,"pt":"DI","pp":230,"pr":139},{"dy":2,"sl":0,"tp":"fe","vl":"Equip1202","cn":1,"pt":"GO","pr":3300},{"dy":2,"sl":1,"tp":"upn","vl":"19736","cn":5,"pt":"GO","pr":1500},{"dy":2,"sl":2,"tp":"fe","vl":"Equip0002","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dy":3,"sl":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0113","cn":1,"pt":"DI","pp":219,"pr":149},{"dy":4,"sl":9,"tp":"fp","vl":"Actor0113","cn":75,"pt":"DI","pp":172,"pr":69},{"dy":5,"sl":0,"tp":"fe","vl":"Equip3001","cn":1,"pt":"GO","pr":700},{"dy":5,"sl":1,"tp":"fe","vl":"Equip4201","cn":1,"pt":"GO","pr":3100},{"dy":5,"sl":2,"tp":"upn","vl":"47314","cn":8,"pt":"GO","pr":2400},{"dy":5,"sl":3,"tp":"fe","vl":"Equip2403","cn":1,"pt":"DI","pp":299,"pr":199},{"dy":5,"sl":4,"tp":"fe","vl":"Equip0302","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dy":7,"sl":9},{"dy":8,"sl":0,"tp":"upn","vl":"48090","cn":7,"pt":"GO","pr":2100},{"dy":8,"sl":1,"tp":"fe","vl":"Equip4301","cn":1,"pt":"GO","pr":7000},{"dy":8,"sl":2,"tp":"fe","vl":"Equip5002","cn":1,"pt":"GO","pr":600},{"dy":8,"sl":3,"tp":"fe","vl":"Equip0001","cn":1,"pt":"GO","pr":700},{"dy":8,"sl":4,"tp":"uph","vl":"56233","cn":11,"pt":"DI","pr":3},{"dy":8,"sl":5,"tp":"fe","vl":"Equip1301","cn":1,"pt":"GO","pr":7300},{"dy":8,"sl":6,"tp":"uph","vl":"19503","cn":9,"pt":"GO","pr":2700},{"dy":8,"sl":7,"tp":"fe","vl":"Equip8202","cn":1,"pt":"GO","pr":29300},{"dy":8,"sl":8,"tp":"fl1","vl":"Actor1141","cn":1,"pt":"DI","pp":219,"pr":119},{"dy":8,"sl":9,"tp":"fl1","vl":"Actor1108","cn":1,"pt":"DI","pp":219,"pr":119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1101","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3117","cn":1,"pt":"DI","pp":80,"pr":49},{"dy":11,"sl":9,"tp":"fl6","vl":"Actor3117","cn":1,"pt":"DI","pp":80,"pr":49},{"dy":12,"sl":0,"tp":"upn","vl":"42969","cn":5,"pt":"GO","pr":1500},{"dy":12,"sl":1,"tp":"fe","vl":"Equip3101","cn":1,"pt":"GO","pr":1200},{"dy":12,"sl":2,"tp":"upn","vl":"29697","cn":8,"pt":"GO","pr":2400},{"dy":12,"sl":3,"tp":"fe","vl":"Equip2302","cn":1,"pt":"GO","pr":7600},{"dy":12,"sl":4,"tp":"uph","vl":"59726","cn":13,"pt":"DI","pr":3},{"dy":12,"sl":5,"tp":"fe","vl":"Equip6101","cn":1,"pt":"GO","pr":3100},{"dy":12,"sl":6,"tp":"fe","vl":"Equip7202","cn":1,"pt":"GO","pr":9600},{"dy":12,"sl":7,"tp":"fe","vl":"Equip8001","cn":1,"pt":"GO","pr":5300},{"dy":12,"sl":8},{"dy":12,"sl":9},{"dy":13,"sl":0,"tp":"fe","vl":"Equip3001","cn":1,"pt":"GO","pr":800},{"dy":13,"sl":1,"tp":"fe","vl":"Equip4202","cn":1,"pt":"GO","pr":3300},{"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0125","cn":1,"pt":"DI","pp":190,"pr":89},{"dy":14,"sl":9,"tp":"fl3","vl":"Actor0125","cn":1,"pt":"DI","pp":230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4401","cn":1,"pt":"DI","pp":199,"pr":129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7001","cn":1,"pt":"GO","pr":1800},{"dy":19,"sl":7,"tp":"upn","vl":"52601","cn":11,"pt":"GO","pr":3300},{"dy":19,"sl":8},{"dy":19,"sl":9},{"dy":20,"sl":0,"tp":"upn","vl":"69160","cn":10,"pt":"GO","pr":3000},{"dy":20,"sl":1,"tp":"fe","vl":"Equip2202","cn":1,"pt":"DI","pr":5},{"dy":20,"sl":2,"tp":"upn","vl":"81403","cn":6,"pt":"GO","pr":1800},{"dy":20,"sl":3,"tp":"fe","vl":"Equip1403","cn":1,"pt":"DI","pp":249,"pr":169},{"dy":20,"sl":4,"tp":"fe","vl":"Equip3002","cn":1,"pt":"GO","pr":800},{"dy":20,"sl":5,"tp":"fe","vl":"Equip6102","cn":1,"pt":"GO","pr":3800},{"dy":20,"sl":6,"tp":"fe","vl":"Equip8002","cn":1,"pt":"GO","pr":4600},{"dy":20,"sl":7,"tp":"uph","vl":"88102","cn":14,"pt":"DI","pr":3},{"dy":20,"sl":8,"tp":"fl5","vl":"Actor2010","cn":1,"pt":"DI","pp":80,"pr":49},{"dy":20,"sl":9,"tp":"fl6","vl":"Actor2010","cn":1,"pt":"DI","pp":80,"pr":49},{"dy":21,"sl":0,"tp":"upn","vl":"16467","cn":4,"pt":"GO","pr":1200},{"dy":21,"sl":1,"tp":"uph","vl":"84861","cn":14,"pt":"DI","pr":4},{"dy":21,"sl":2,"tp":"fe","vl":"Equip3302","cn":1,"pt":"DI","pr":11},{"dy":21,"sl":3,"tp":"fe","vl":"Equip0002","cn":1,"pt":"GO","pr":800},{"dy":21,"sl":4,"tp":"fe","vl":"Equip5002","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4101","cn":1,"pt":"GO","pr":1400},{"dy":23,"sl":4,"tp":"fe","vl":"Equip2201","cn":1,"pt":"GO","pr":3500},{"dy":23,"sl":5,"tp":"uph","vl":"98421","cn":14,"pt":"DI","pr":3},{"dy":23,"sl":6,"tp":"fe","vl":"Equip7001","cn":1,"pt":"GO","pr":1700},{"dy":23,"sl":7,"tp":"fe","vl":"Equip8301","cn":1,"pt":"GO","pr":74200},{"dy":23,"sl":8,"tp":"fl1","vl":"Actor3114","cn":1,"pt":"DI","pp":219,"pr":129},{"dy":23,"sl":9,"tp":"fl1","vl":"Actor0125","cn":1,"pt":"DI","pp":219,"pr":129},{"dy":24,"sl":0,"tp":"upn","vl":"11471","cn":12,"pt":"DI","pr":3},{"dy":24,"sl":1,"tp":"fe","vl":"Equip0102","cn":1,"pt":"GO","pr":1000},{"dy":24,"sl":2,"tp":"uph","vl":"52405","cn":9,"pt":"GO","pr":2700},{"dy":24,"sl":3,"tp":"fe","vl":"Equip3302","cn":1,"pt":"GO","pr":7600},{"dy":24,"sl":4,"tp":"fe","vl":"Equip3001","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5401","cn":1,"pt":"DI","pp":209,"pr":119},{"dy":26,"sl":4,"tp":"fe","vl":"Equip2102","cn":1,"pt":"GO","pr":1200},{"dy":26,"sl":5,"tp":"fe","vl":"Equip7001","cn":1,"pt":"GO","pr":1900},{"dy":26,"sl":6,"tp":"uph","vl":"79985","cn":12,"pt":"GO","pr":3600},{"dy":26,"sl":7,"tp":"fe","vl":"Equip6102","cn":1,"pt":"GO","pr":3800},{"dy":26,"sl":8,"tp":"fl5","vl":"Actor0030","cn":1,"pt":"DI","pp":80,"pr":59},{"dy":26,"sl":9,"tp":"fl6","vl":"Actor0030","cn":1,"pt":"DI","pp":80,"pr":59},{"dy":27,"sl":0,"tp":"fe","vl":"Equip2101","cn":1,"pt":"GO","pr":1400},{"dy":27,"sl":1,"tp":"upn","vl":"46336","cn":11,"pt":"GO","pr":3300},{"dy":27,"sl":2,"tp":"fe","vl":"Equip7101","cn":1,"pt":"GO","pr":3200},{"dy":27,"sl":3,"tp":"fe","vl":"Equip1001","cn":1,"pt":"GO","pr":900},{"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1109","cn":1,"pt":"DI","pp":219,"pr":129},{"dy":29,"sl":9,"tp":"fl1","vl":"Actor0104","cn":1,"pt":"DI","pp":219,"pr":129},{"dy":30,"sl":0,"tp":"fe","vl":"Equip0002","cn":1,"pt":"GO","pr":600},{"dy":30,"sl":1,"tp":"fe","vl":"Equip4101","cn":1,"pt":"GO","pr":1000},{"dy":30,"sl":2,"tp":"fe","vl":"Equip5001","cn":1,"pt":"GO","pr":700},{"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dy":2,"sl":10,"tp":"fc","vl":"Actor3117","cn":1,"pt":"DI","pp":229,"pr":149},{"dy":3,"sl":10,"tp":"fc","vl":"Actor3117","cn":1,"pt":"DI","pp":229,"pr":149},{"dy":4,"sl":10},{"dy":5,"sl":10},{"dy":6,"sl":10,"tp":"fl2","vl":"Actor0113","cn":1,"pt":"DI","pp":190,"pr":89},{"dy":7,"sl":10,"tp":"fl2","vl":"Actor0113","cn":1,"pt":"DI","pp":190,"pr":89},{"dy":8,"sl":10},{"dy":9,"sl":10,"tp":"fc","vl":"Actor1218","cn":1,"pt":"DI","pp":920,"pr":579},{"dy":10,"sl":10,"tp":"fc","vl":"Actor1218","cn":1,"pt":"DI","pp":920,"pr":579},{"dy":11,"sl":10},{"dy":12,"sl":10,"tp":"fc","vl":"Actor2128","cn":1,"pt":"DI","pp":239,"pr":159},{"dy":13,"sl":10,"tp":"fc","vl":"Actor2128","cn":1,"pt":"DI","pp":239,"pr":159},{"dy":14,"sl":10},{"dy":15,"sl":10,"tp":"fl5","vl":"Actor3019","cn":1,"pt":"DI","pp":90,"pr":59},{"dy":16,"sl":10,"tp":"fl5","vl":"Actor3019","cn":1,"pt":"DI","pp":90,"pr":59},{"dy":17,"sl":10},{"dy":18,"sl":10,"tp":"fl2","vl":"Actor1108","cn":1,"pt":"DI","pp":190,"pr":99},{"dy":19,"sl":10,"tp":"fl2","vl":"Actor2128","cn":1,"pt":"DI","pp":190,"pr":99},{"dy":20,"sl":10},{"dy":21,"sl":10,"tp":"fl2","vl":"Actor0104","cn":1,"pt":"DI","pp":190,"pr":99},{"dy":22,"sl":10,"tp":"fl2","vl":"Actor0104","cn":1,"pt":"DI","pp":190,"pr":99},{"dy":23,"sl":10},{"dy":24,"sl":10,"tp":"fl5","vl":"Actor0007","cn":1,"pt":"DI","pp":80,"pr":49},{"dy":25,"sl":10,"tp":"fl5","vl":"Actor0007","cn":1,"pt":"DI","pp":80,"pr":49},{"dy":26,"sl":10},{"dy":27,"sl":10,"tp":"fc","vl":"Actor3231","cn":1,"pt":"DI","pp":790,"pr":333},{"dy":28,"sl":10,"tp":"fc","vl":"Actor3231","cn":1,"pt":"DI","pp":790,"pr":333},{"dy":29,"sl":10},{"dy":30,"sl":10,"tp":"fl5","vl":"Actor1029","cn":1,"pt":"DI","pp":80,"pr":49},{"dy":31,"sl":10,"tp":"fl5","vl":"Actor1029","cn":1,"pt":"DI","pp":80,"pr":49},{"dy":1,"sl":11},{"dy":2,"sl":11,"tp":"fl1","vl":"Actor3117","cn":1,"pt":"DI","pp":219,"pr":119},{"dy":3,"sl":11,"tp":"fl1","vl":"Actor3117","cn":1,"pt":"DI","pp":219,"pr":119},{"dy":4,"sl":11},{"dy":5,"sl":11},{"dy":6,"sl":11,"tp":"fl3","vl":"Actor0113","cn":1,"pt":"DI","pp":240,"pr":129},{"dy":7,"sl":11,"tp":"fl3","vl":"Actor0113","cn":1,"pt":"DI","pp":240,"pr":129},{"dy":8,"sl":11},{"dy":9,"sl":11,"tp":"fl1","vl":"Actor1218","cn":1,"pt":"DI","pp":905,"pr":499},{"dy":10,"sl":11,"tp":"fl1","vl":"Actor1218","cn":1,"pt":"DI","pp":905,"pr":499},{"dy":11,"sl":11},{"dy":12,"sl":11,"tp":"fp","vl":"Actor2128","cn":75,"pt":"DI","pp":172,"pr":79},{"dy":13,"sl":11,"tp":"fp","vl":"Actor2128","cn":75,"pt":"DI","pp":172,"pr":79},{"dy":14,"sl":11},{"dy":15,"sl":11,"tp":"fl6","vl":"Actor3019","cn":1,"pt":"DI","pp":90,"pr":59},{"dy":16,"sl":11,"tp":"fl6","vl":"Actor3019","cn":1,"pt":"DI","pp":90,"pr":59},{"dy":17,"sl":11},{"dy":18,"sl":11,"tp":"fl3","vl":"Actor1108","cn":1,"pt":"DI","pp":240,"pr":129},{"dy":19,"sl":11,"tp":"fl3","vl":"Actor2128","cn":1,"pt":"DI","pp":240,"pr":129},{"dy":20,"sl":11},{"dy":21,"sl":11,"tp":"fl3","vl":"Actor0104","cn":1,"pt":"DI","pp":250,"pr":139},{"dy":22,"sl":11,"tp":"fl3","vl":"Actor0104","cn":1,"pt":"DI","pp":250,"pr":139},{"dy":23,"sl":11},{"dy":24,"sl":11,"tp":"fl6","vl":"Actor0007","cn":1,"pt":"DI","pp":80,"pr":49},{"dy":25,"sl":11,"tp":"fl6","vl":"Actor0007","cn":1,"pt":"DI","pp":80,"pr":49},{"dy":26,"sl":11},{"dy":27,"sl":11,"tp":"fp","vl":"Actor3231","cn":75,"pt":"DI","pp":172,"pr":99},{"dy":28,"sl":11,"tp":"fp","vl":"Actor3231","cn":75,"pt":"DI","pp":172,"pr":99},{"dy":29,"sl":11},{"dy":30,"sl":11,"tp":"fl6","vl":"Actor1029","cn":1,"pt":"DI","pp":80,"pr":49},{"dy":31,"sl":11,"tp":"fl6","vl":"Actor1029","cn":1,"pt":"DI","pp":80,"pr":49}</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{"dy":31,"sl":11,"tp":"fl6","vl":"Actor1029","cn":1,"pt":"DI","pp":80,"pr":49}</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 AB4 AB6:AB8 AB10:AB52 AB226:AB255 AB54:AB84 AB184:AB224 AB266:AB269 AB156:AB182 AB86:AB154 AB257:AB264 AB271:AB373"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workbookViewId="0">
      <pane ySplit="1" topLeftCell="A2" activePane="bottomLeft" state="frozen"/>
      <selection pane="bottomLeft" activeCell="F15" sqref="F15"/>
    </sheetView>
    <sheetView topLeftCell="G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t="shared" ref="B2:B22" ca="1" si="0">IF(A2&lt;&gt;OFFSET(A2,-1,0),1,OFFSET(B2,-1,0)+1)</f>
        <v>1</v>
      </c>
      <c r="C2" t="str">
        <f t="shared" ref="C2:C34" ca="1" si="1">VLOOKUP(RANDBETWEEN(1,COUNTA(Z:Z)-1),Z:AA,2,0)</f>
        <v>Actor0125m</v>
      </c>
      <c r="D2" t="str">
        <f>IF(ISBLANK(F2),"",
IFERROR(VLOOKUP(F2,[2]ActorTable!$A:$H,MATCH("이름참고",[2]ActorTable!$1:$1,0),0),"캐릭터없음"))</f>
        <v>닉스</v>
      </c>
      <c r="E2" t="str">
        <f t="shared" ref="E2:E34" ca="1" si="2">IF(AND(B2&lt;=OFFSET(B2,1,0),NOT(ISBLANK(F2))),
IF(F2=OFFSET(F2,1,0),"같음",""),"")</f>
        <v/>
      </c>
      <c r="F2" t="s">
        <v>319</v>
      </c>
      <c r="G2">
        <v>3</v>
      </c>
      <c r="H2">
        <v>6</v>
      </c>
      <c r="I2">
        <v>15</v>
      </c>
      <c r="J2">
        <v>0</v>
      </c>
      <c r="K2">
        <v>0</v>
      </c>
      <c r="L2">
        <v>0</v>
      </c>
      <c r="M2">
        <v>0</v>
      </c>
      <c r="N2">
        <v>0</v>
      </c>
      <c r="O2">
        <v>0</v>
      </c>
      <c r="P2">
        <v>0</v>
      </c>
      <c r="Q2">
        <v>18</v>
      </c>
      <c r="R2">
        <v>113</v>
      </c>
      <c r="S2" t="str">
        <f>IFERROR(VLOOKUP(R2,[2]WingLookTable!$A:$B,2,0),"캐릭터없음")</f>
        <v>Wing_BlueSineFullStripeFast</v>
      </c>
      <c r="T2">
        <f t="shared" ref="T2:T34" ca="1" si="3">VLOOKUP(RANDBETWEEN(1,COUNTA(AD:AD)-1),AD:AE,2,0)</f>
        <v>117</v>
      </c>
      <c r="U2" t="str">
        <f t="shared" ref="U2:U66" ca="1" si="4">IF(ROW()=2,V2,OFFSET(U2,-1,0)&amp;IF(LEN(V2)=0,"",","&amp;V2))</f>
        <v>{"dy":1,"sl":1,"id":"Actor1109m","stats":{"tr":3,"trp":6,"str":15,"dex":0,"int":0,"vit":0,"train":0,"wgGr0":0,"wgGr1":0,"wgGr2":0,"wgGr3":18,"wgLk":113}}</v>
      </c>
      <c r="V2" t="str">
        <f t="shared" ref="V2" ca="1" si="5">"{"""&amp;A$1&amp;""":"&amp;A2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{"dy":1,"sl":1,"id":"Actor1109m","stats":{"tr":3,"trp":6,"str":15,"dex":0,"int":0,"vit":0,"train":0,"wgGr0":0,"wgGr1":0,"wgGr2":0,"wgGr3":18,"wgLk":113}}</v>
      </c>
      <c r="X2" t="str">
        <f ca="1">"["&amp;
IF(LEFT(OFFSET(U1,COUNTA(U:U)-1,0),1)=",",SUBSTITUTE(OFFSET(U1,COUNTA(U:U)-1,0),",","",1),OFFSET(U1,COUNTA(U:U)-1,0))
&amp;"]"</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dy":31,"sl":2,"id":"Actor3114m","stats":{"tr":3,"trp":6,"str":0,"dex":7,"int":8,"vit":0,"train":0,"wgGr0":0,"wgGr1":0,"wgGr2":0,"wgGr3":18,"wgLk":240}},{"dy":31,"sl":3,"id":"Actor2011m","stats":{"tr":3,"trp":6,"str":8,"dex":0,"int":7,"vit":0,"train":0,"wgGr0":0,"wgGr1":0,"wgGr2":0,"wgGr3":18,"wgLk":223}}]</v>
      </c>
      <c r="Z2">
        <v>1</v>
      </c>
      <c r="AA2" t="s">
        <v>312</v>
      </c>
      <c r="AB2">
        <f>COUNTIF(F:F,AA2)</f>
        <v>1</v>
      </c>
      <c r="AD2">
        <v>1</v>
      </c>
      <c r="AE2">
        <v>101</v>
      </c>
      <c r="AF2">
        <f>COUNTIF(R:R,AE2)</f>
        <v>1</v>
      </c>
    </row>
    <row r="3" spans="1:32">
      <c r="A3">
        <v>1</v>
      </c>
      <c r="B3">
        <f t="shared" ca="1" si="0"/>
        <v>2</v>
      </c>
      <c r="C3" t="str">
        <f t="shared" ca="1" si="1"/>
        <v>Actor1108m</v>
      </c>
      <c r="D3" t="str">
        <f>IF(ISBLANK(F3),"",
IFERROR(VLOOKUP(F3,[2]ActorTable!$A:$H,MATCH("이름참고",[2]ActorTable!$1:$1,0),0),"캐릭터없음"))</f>
        <v>그루퍼스</v>
      </c>
      <c r="E3" t="str">
        <f t="shared" ca="1" si="2"/>
        <v/>
      </c>
      <c r="F3" t="s">
        <v>369</v>
      </c>
      <c r="G3">
        <v>3</v>
      </c>
      <c r="H3">
        <v>6</v>
      </c>
      <c r="I3">
        <v>10</v>
      </c>
      <c r="J3">
        <v>5</v>
      </c>
      <c r="K3">
        <v>0</v>
      </c>
      <c r="L3">
        <v>0</v>
      </c>
      <c r="M3">
        <v>0</v>
      </c>
      <c r="N3">
        <v>0</v>
      </c>
      <c r="O3">
        <v>0</v>
      </c>
      <c r="P3">
        <v>0</v>
      </c>
      <c r="Q3">
        <v>18</v>
      </c>
      <c r="R3">
        <v>211</v>
      </c>
      <c r="S3" t="str">
        <f>IFERROR(VLOOKUP(R3,[2]WingLookTable!$A:$B,2,0),"캐릭터없음")</f>
        <v>Wing_FireSinePatternFullSlow</v>
      </c>
      <c r="T3">
        <f t="shared" ca="1" si="3"/>
        <v>151</v>
      </c>
      <c r="U3" t="str">
        <f t="shared" ca="1" si="4"/>
        <v>{"dy":1,"sl":1,"id":"Actor1109m","stats":{"tr":3,"trp":6,"str":15,"dex":0,"int":0,"vit":0,"train":0,"wgGr0":0,"wgGr1":0,"wgGr2":0,"wgGr3":18,"wgLk":113}},{"dy":1,"sl":2,"id":"Actor2010m","stats":{"tr":3,"trp":6,"str":10,"dex":5,"int":0,"vit":0,"train":0,"wgGr0":0,"wgGr1":0,"wgGr2":0,"wgGr3":18,"wgLk":211}}</v>
      </c>
      <c r="V3" t="str">
        <f t="shared" ref="V3:V21" ca="1" si="6">"{"""&amp;A$1&amp;""":"&amp;A3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{"dy":1,"sl":2,"id":"Actor2010m","stats":{"tr":3,"trp":6,"str":10,"dex":5,"int":0,"vit":0,"train":0,"wgGr0":0,"wgGr1":0,"wgGr2":0,"wgGr3":18,"wgLk":211}}</v>
      </c>
      <c r="Z3">
        <v>2</v>
      </c>
      <c r="AA3" t="s">
        <v>313</v>
      </c>
      <c r="AB3">
        <f>COUNTIF(F:F,AA3)</f>
        <v>1</v>
      </c>
      <c r="AD3">
        <v>2</v>
      </c>
      <c r="AE3">
        <v>105</v>
      </c>
      <c r="AF3">
        <f>COUNTIF(R:R,AE3)</f>
        <v>1</v>
      </c>
    </row>
    <row r="4" spans="1:32">
      <c r="A4">
        <v>2</v>
      </c>
      <c r="B4">
        <f t="shared" ca="1" si="0"/>
        <v>1</v>
      </c>
      <c r="C4" t="str">
        <f t="shared" ref="C4" ca="1" si="7">VLOOKUP(RANDBETWEEN(1,COUNTA(Z:Z)-1),Z:AA,2,0)</f>
        <v>Actor2010m</v>
      </c>
      <c r="D4" t="str">
        <f>IF(ISBLANK(F4),"",
IFERROR(VLOOKUP(F4,[2]ActorTable!$A:$H,MATCH("이름참고",[2]ActorTable!$1:$1,0),0),"캐릭터없음"))</f>
        <v>메디아</v>
      </c>
      <c r="E4" t="str">
        <f t="shared" ref="E4" ca="1" si="8">IF(AND(B4&lt;=OFFSET(B4,1,0),NOT(ISBLANK(F4))),
IF(F4=OFFSET(F4,1,0),"같음",""),"")</f>
        <v/>
      </c>
      <c r="F4" t="s">
        <v>416</v>
      </c>
      <c r="G4">
        <v>3</v>
      </c>
      <c r="H4">
        <v>6</v>
      </c>
      <c r="I4">
        <v>10</v>
      </c>
      <c r="J4">
        <v>0</v>
      </c>
      <c r="K4">
        <v>5</v>
      </c>
      <c r="L4">
        <v>0</v>
      </c>
      <c r="M4">
        <v>0</v>
      </c>
      <c r="N4">
        <v>0</v>
      </c>
      <c r="O4">
        <v>0</v>
      </c>
      <c r="P4">
        <v>0</v>
      </c>
      <c r="Q4">
        <v>18</v>
      </c>
      <c r="R4">
        <v>306</v>
      </c>
      <c r="S4" t="str">
        <f>IFERROR(VLOOKUP(R4,[2]WingLookTable!$A:$B,2,0),"캐릭터없음")</f>
        <v>Wing_DustGreenSineOtherOtherFast</v>
      </c>
      <c r="T4">
        <f t="shared" ref="T4" ca="1" si="9">VLOOKUP(RANDBETWEEN(1,COUNTA(AD:AD)-1),AD:AE,2,0)</f>
        <v>248</v>
      </c>
      <c r="U4" t="str">
        <f t="shared" ref="U4" ca="1" si="10">IF(ROW()=2,V4,OFFSET(U4,-1,0)&amp;IF(LEN(V4)=0,"",","&amp;V4))</f>
        <v>{"dy":1,"sl":1,"id":"Actor1109m","stats":{"tr":3,"trp":6,"str":15,"dex":0,"int":0,"vit":0,"train":0,"wgGr0":0,"wgGr1":0,"wgGr2":0,"wgGr3":18,"wgLk":113}},{"dy":1,"sl":2,"id":"Actor2010m","stats":{"tr":3,"trp":6,"str":10,"dex":5,"int":0,"vit":0,"train":0,"wgGr0":0,"wgGr1":0,"wgGr2":0,"wgGr3":18,"wgLk":211}},{"dy":2,"sl":1,"id":"Actor1218m","stats":{"tr":3,"trp":6,"str":10,"dex":0,"int":5,"vit":0,"train":0,"wgGr0":0,"wgGr1":0,"wgGr2":0,"wgGr3":18,"wgLk":306}}</v>
      </c>
      <c r="V4" t="str">
        <f t="shared" ca="1" si="6"/>
        <v>{"dy":2,"sl":1,"id":"Actor1218m","stats":{"tr":3,"trp":6,"str":10,"dex":0,"int":5,"vit":0,"train":0,"wgGr0":0,"wgGr1":0,"wgGr2":0,"wgGr3":18,"wgLk":306}}</v>
      </c>
      <c r="Z4">
        <v>3</v>
      </c>
      <c r="AA4" t="s">
        <v>314</v>
      </c>
      <c r="AB4">
        <f>COUNTIF(F:F,AA4)</f>
        <v>1</v>
      </c>
      <c r="AD4">
        <v>3</v>
      </c>
      <c r="AE4">
        <v>109</v>
      </c>
      <c r="AF4">
        <f>COUNTIF(R:R,AE4)</f>
        <v>1</v>
      </c>
    </row>
    <row r="5" spans="1:32">
      <c r="A5">
        <v>2</v>
      </c>
      <c r="B5">
        <f t="shared" ca="1" si="0"/>
        <v>2</v>
      </c>
      <c r="C5" t="str">
        <f t="shared" ref="C5" ca="1" si="11">VLOOKUP(RANDBETWEEN(1,COUNTA(Z:Z)-1),Z:AA,2,0)</f>
        <v>Actor1002m</v>
      </c>
      <c r="D5" t="str">
        <f>IF(ISBLANK(F5),"",
IFERROR(VLOOKUP(F5,[2]ActorTable!$A:$H,MATCH("이름참고",[2]ActorTable!$1:$1,0),0),"캐릭터없음"))</f>
        <v>원더</v>
      </c>
      <c r="E5" t="str">
        <f t="shared" ref="E5" ca="1" si="12">IF(AND(B5&lt;=OFFSET(B5,1,0),NOT(ISBLANK(F5))),
IF(F5=OFFSET(F5,1,0),"같음",""),"")</f>
        <v/>
      </c>
      <c r="F5" t="s">
        <v>363</v>
      </c>
      <c r="G5">
        <v>3</v>
      </c>
      <c r="H5">
        <v>6</v>
      </c>
      <c r="I5">
        <v>8</v>
      </c>
      <c r="J5">
        <v>0</v>
      </c>
      <c r="K5">
        <v>7</v>
      </c>
      <c r="L5">
        <v>0</v>
      </c>
      <c r="M5">
        <v>0</v>
      </c>
      <c r="N5">
        <v>0</v>
      </c>
      <c r="O5">
        <v>0</v>
      </c>
      <c r="P5">
        <v>0</v>
      </c>
      <c r="Q5">
        <v>18</v>
      </c>
      <c r="R5">
        <v>369</v>
      </c>
      <c r="S5" t="str">
        <f>IFERROR(VLOOKUP(R5,[2]WingLookTable!$A:$B,2,0),"캐릭터없음")</f>
        <v>Wing_SkyLightningSineOtherFast</v>
      </c>
      <c r="T5">
        <f t="shared" ref="T5" ca="1" si="13">VLOOKUP(RANDBETWEEN(1,COUNTA(AD:AD)-1),AD:AE,2,0)</f>
        <v>300</v>
      </c>
      <c r="U5" t="str">
        <f t="shared" ref="U5" ca="1" si="14">IF(ROW()=2,V5,OFFSET(U5,-1,0)&amp;IF(LEN(V5)=0,"",","&amp;V5))</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v>
      </c>
      <c r="V5" t="str">
        <f t="shared" ca="1" si="6"/>
        <v>{"dy":2,"sl":2,"id":"Actor2128m","stats":{"tr":3,"trp":6,"str":8,"dex":0,"int":7,"vit":0,"train":0,"wgGr0":0,"wgGr1":0,"wgGr2":0,"wgGr3":18,"wgLk":369}}</v>
      </c>
      <c r="Z5">
        <v>4</v>
      </c>
      <c r="AA5" t="s">
        <v>315</v>
      </c>
      <c r="AB5">
        <f>COUNTIF(F:F,AA5)</f>
        <v>3</v>
      </c>
      <c r="AD5">
        <v>4</v>
      </c>
      <c r="AE5">
        <v>113</v>
      </c>
      <c r="AF5">
        <f>COUNTIF(R:R,AE5)</f>
        <v>1</v>
      </c>
    </row>
    <row r="6" spans="1:32">
      <c r="A6">
        <v>3</v>
      </c>
      <c r="B6">
        <f t="shared" ca="1" si="0"/>
        <v>1</v>
      </c>
      <c r="C6" t="str">
        <f t="shared" ref="C6" ca="1" si="15">VLOOKUP(RANDBETWEEN(1,COUNTA(Z:Z)-1),Z:AA,2,0)</f>
        <v>Actor1109m</v>
      </c>
      <c r="D6" t="str">
        <f>IF(ISBLANK(F6),"",
IFERROR(VLOOKUP(F6,[2]ActorTable!$A:$H,MATCH("이름참고",[2]ActorTable!$1:$1,0),0),"캐릭터없음"))</f>
        <v>린하이</v>
      </c>
      <c r="E6" t="str">
        <f t="shared" ref="E6" ca="1" si="16">IF(AND(B6&lt;=OFFSET(B6,1,0),NOT(ISBLANK(F6))),
IF(F6=OFFSET(F6,1,0),"같음",""),"")</f>
        <v/>
      </c>
      <c r="F6" t="s">
        <v>468</v>
      </c>
      <c r="G6">
        <v>3</v>
      </c>
      <c r="H6">
        <v>6</v>
      </c>
      <c r="I6">
        <v>0</v>
      </c>
      <c r="J6">
        <v>8</v>
      </c>
      <c r="K6">
        <v>0</v>
      </c>
      <c r="L6">
        <v>7</v>
      </c>
      <c r="M6">
        <v>0</v>
      </c>
      <c r="N6">
        <v>0</v>
      </c>
      <c r="O6">
        <v>0</v>
      </c>
      <c r="P6">
        <v>0</v>
      </c>
      <c r="Q6">
        <v>18</v>
      </c>
      <c r="R6">
        <v>309</v>
      </c>
      <c r="S6" t="str">
        <f>IFERROR(VLOOKUP(R6,[2]WingLookTable!$A:$B,2,0),"캐릭터없음")</f>
        <v>Wing_DustMultiFullStripeOtherFast</v>
      </c>
      <c r="T6">
        <f t="shared" ref="T6" ca="1" si="17">VLOOKUP(RANDBETWEEN(1,COUNTA(AD:AD)-1),AD:AE,2,0)</f>
        <v>236</v>
      </c>
      <c r="U6" t="str">
        <f t="shared" ref="U6" ca="1" si="18">IF(ROW()=2,V6,OFFSET(U6,-1,0)&amp;IF(LEN(V6)=0,"",","&amp;V6))</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v>
      </c>
      <c r="V6" t="str">
        <f t="shared" ca="1" si="6"/>
        <v>{"dy":3,"sl":1,"id":"Actor2235m","stats":{"tr":3,"trp":6,"str":0,"dex":8,"int":0,"vit":7,"train":0,"wgGr0":0,"wgGr1":0,"wgGr2":0,"wgGr3":18,"wgLk":309}}</v>
      </c>
      <c r="Z6">
        <v>5</v>
      </c>
      <c r="AA6" t="s">
        <v>316</v>
      </c>
      <c r="AB6">
        <f>COUNTIF(F:F,AA6)</f>
        <v>1</v>
      </c>
      <c r="AD6">
        <v>5</v>
      </c>
      <c r="AE6">
        <v>117</v>
      </c>
      <c r="AF6">
        <f>COUNTIF(R:R,AE6)</f>
        <v>0</v>
      </c>
    </row>
    <row r="7" spans="1:32">
      <c r="A7">
        <v>3</v>
      </c>
      <c r="B7">
        <f t="shared" ca="1" si="0"/>
        <v>2</v>
      </c>
      <c r="C7" t="str">
        <f t="shared" ref="C7" ca="1" si="19">VLOOKUP(RANDBETWEEN(1,COUNTA(Z:Z)-1),Z:AA,2,0)</f>
        <v>Actor0201m</v>
      </c>
      <c r="D7" t="str">
        <f>IF(ISBLANK(F7),"",
IFERROR(VLOOKUP(F7,[2]ActorTable!$A:$H,MATCH("이름참고",[2]ActorTable!$1:$1,0),0),"캐릭터없음"))</f>
        <v>베이</v>
      </c>
      <c r="E7" t="str">
        <f t="shared" ref="E7" ca="1" si="20">IF(AND(B7&lt;=OFFSET(B7,1,0),NOT(ISBLANK(F7))),
IF(F7=OFFSET(F7,1,0),"같음",""),"")</f>
        <v/>
      </c>
      <c r="F7" t="s">
        <v>406</v>
      </c>
      <c r="G7">
        <v>3</v>
      </c>
      <c r="H7">
        <v>6</v>
      </c>
      <c r="I7">
        <v>0</v>
      </c>
      <c r="J7">
        <v>0</v>
      </c>
      <c r="K7">
        <v>8</v>
      </c>
      <c r="L7">
        <v>7</v>
      </c>
      <c r="M7">
        <v>0</v>
      </c>
      <c r="N7">
        <v>0</v>
      </c>
      <c r="O7">
        <v>0</v>
      </c>
      <c r="P7">
        <v>0</v>
      </c>
      <c r="Q7">
        <v>18</v>
      </c>
      <c r="R7">
        <v>181</v>
      </c>
      <c r="S7" t="str">
        <f>IFERROR(VLOOKUP(R7,[2]WingLookTable!$A:$B,2,0),"캐릭터없음")</f>
        <v>Wing_DustPurpleNoiseOtherStripeSlow</v>
      </c>
      <c r="T7">
        <f t="shared" ref="T7" ca="1" si="21">VLOOKUP(RANDBETWEEN(1,COUNTA(AD:AD)-1),AD:AE,2,0)</f>
        <v>223</v>
      </c>
      <c r="U7" t="str">
        <f t="shared" ref="U7" ca="1" si="22">IF(ROW()=2,V7,OFFSET(U7,-1,0)&amp;IF(LEN(V7)=0,"",","&amp;V7))</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v>
      </c>
      <c r="V7" t="str">
        <f t="shared" ref="V7" ca="1" si="23">"{"""&amp;A$1&amp;""":"&amp;A7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{"dy":3,"sl":2,"id":"Actor0104m","stats":{"tr":3,"trp":6,"str":0,"dex":0,"int":8,"vit":7,"train":0,"wgGr0":0,"wgGr1":0,"wgGr2":0,"wgGr3":18,"wgLk":181}}</v>
      </c>
      <c r="Z7">
        <v>6</v>
      </c>
      <c r="AA7" t="s">
        <v>317</v>
      </c>
      <c r="AB7">
        <f>COUNTIF(F:F,AA7)</f>
        <v>2</v>
      </c>
      <c r="AD7">
        <v>6</v>
      </c>
      <c r="AE7">
        <v>121</v>
      </c>
      <c r="AF7">
        <f>COUNTIF(R:R,AE7)</f>
        <v>1</v>
      </c>
    </row>
    <row r="8" spans="1:32">
      <c r="A8">
        <v>3</v>
      </c>
      <c r="B8">
        <f t="shared" ref="B8" ca="1" si="24">IF(A8&lt;&gt;OFFSET(A8,-1,0),1,OFFSET(B8,-1,0)+1)</f>
        <v>3</v>
      </c>
      <c r="C8" t="str">
        <f t="shared" ref="C8" ca="1" si="25">VLOOKUP(RANDBETWEEN(1,COUNTA(Z:Z)-1),Z:AA,2,0)</f>
        <v>Actor1002m</v>
      </c>
      <c r="D8" t="str">
        <f>IF(ISBLANK(F8),"",
IFERROR(VLOOKUP(F8,[2]ActorTable!$A:$H,MATCH("이름참고",[2]ActorTable!$1:$1,0),0),"캐릭터없음"))</f>
        <v>플랜도</v>
      </c>
      <c r="E8" t="str">
        <f t="shared" ref="E8" ca="1" si="26">IF(AND(B8&lt;=OFFSET(B8,1,0),NOT(ISBLANK(F8))),
IF(F8=OFFSET(F8,1,0),"같음",""),"")</f>
        <v/>
      </c>
      <c r="F8" t="s">
        <v>456</v>
      </c>
      <c r="G8">
        <v>3</v>
      </c>
      <c r="H8">
        <v>6</v>
      </c>
      <c r="I8">
        <v>2</v>
      </c>
      <c r="J8">
        <v>5</v>
      </c>
      <c r="K8">
        <v>8</v>
      </c>
      <c r="L8">
        <v>0</v>
      </c>
      <c r="M8">
        <v>0</v>
      </c>
      <c r="N8">
        <v>0</v>
      </c>
      <c r="O8">
        <v>0</v>
      </c>
      <c r="P8">
        <v>0</v>
      </c>
      <c r="Q8">
        <v>18</v>
      </c>
      <c r="R8">
        <v>133</v>
      </c>
      <c r="S8" t="str">
        <f>IFERROR(VLOOKUP(R8,[2]WingLookTable!$A:$B,2,0),"캐릭터없음")</f>
        <v>Wing_CyanSineOtherFullFast</v>
      </c>
      <c r="T8">
        <f t="shared" ref="T8" ca="1" si="27">VLOOKUP(RANDBETWEEN(1,COUNTA(AD:AD)-1),AD:AE,2,0)</f>
        <v>214</v>
      </c>
      <c r="U8" t="str">
        <f t="shared" ref="U8" ca="1" si="28">IF(ROW()=2,V8,OFFSET(U8,-1,0)&amp;IF(LEN(V8)=0,"",","&amp;V8))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v>
      </c>
      <c r="V8" t="str">
        <f t="shared" ref="V8" ca="1" si="29">"{"""&amp;A$1&amp;""":"&amp;A8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{"dy":3,"sl":3,"id":"Actor1039m","stats":{"tr":3,"trp":6,"str":2,"dex":5,"int":8,"vit":0,"train":0,"wgGr0":0,"wgGr1":0,"wgGr2":0,"wgGr3":18,"wgLk":133}}</v>
      </c>
      <c r="Z8">
        <v>7</v>
      </c>
      <c r="AA8" t="s">
        <v>318</v>
      </c>
      <c r="AB8">
        <f>COUNTIF(F:F,AA8)</f>
        <v>2</v>
      </c>
      <c r="AD8">
        <v>7</v>
      </c>
      <c r="AE8">
        <v>125</v>
      </c>
      <c r="AF8">
        <f>COUNTIF(R:R,AE8)</f>
        <v>1</v>
      </c>
    </row>
    <row r="9" spans="1:32">
      <c r="A9">
        <v>4</v>
      </c>
      <c r="B9">
        <f t="shared" ca="1" si="0"/>
        <v>1</v>
      </c>
      <c r="C9" t="str">
        <f t="shared" ca="1" si="1"/>
        <v>Actor2103m</v>
      </c>
      <c r="D9" t="str">
        <f>IF(ISBLANK(F9),"",
IFERROR(VLOOKUP(F9,[2]ActorTable!$A:$H,MATCH("이름참고",[2]ActorTable!$1:$1,0),0),"캐릭터없음"))</f>
        <v>프리스</v>
      </c>
      <c r="E9" t="str">
        <f t="shared" ca="1" si="2"/>
        <v/>
      </c>
      <c r="F9" t="s">
        <v>367</v>
      </c>
      <c r="G9">
        <v>3</v>
      </c>
      <c r="H9">
        <v>6</v>
      </c>
      <c r="I9">
        <v>5</v>
      </c>
      <c r="J9">
        <v>5</v>
      </c>
      <c r="K9">
        <v>5</v>
      </c>
      <c r="L9">
        <v>0</v>
      </c>
      <c r="M9">
        <v>0</v>
      </c>
      <c r="N9">
        <v>0</v>
      </c>
      <c r="O9">
        <v>0</v>
      </c>
      <c r="P9">
        <v>0</v>
      </c>
      <c r="Q9">
        <v>18</v>
      </c>
      <c r="R9">
        <v>125</v>
      </c>
      <c r="S9" t="str">
        <f>IFERROR(VLOOKUP(R9,[2]WingLookTable!$A:$B,2,0),"캐릭터없음")</f>
        <v>Wing_CyanOtherBeeOtherSlow</v>
      </c>
      <c r="T9">
        <f t="shared" ca="1" si="3"/>
        <v>172</v>
      </c>
      <c r="U9"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v>
      </c>
      <c r="V9" t="str">
        <f t="shared" ca="1" si="6"/>
        <v>{"dy":4,"sl":1,"id":"Actor0125m","stats":{"tr":3,"trp":6,"str":5,"dex":5,"int":5,"vit":0,"train":0,"wgGr0":0,"wgGr1":0,"wgGr2":0,"wgGr3":18,"wgLk":125}}</v>
      </c>
      <c r="Z9">
        <v>8</v>
      </c>
      <c r="AA9" t="s">
        <v>319</v>
      </c>
      <c r="AB9">
        <f>COUNTIF(F:F,AA9)</f>
        <v>3</v>
      </c>
      <c r="AD9">
        <v>8</v>
      </c>
      <c r="AE9">
        <v>129</v>
      </c>
      <c r="AF9">
        <f>COUNTIF(R:R,AE9)</f>
        <v>0</v>
      </c>
    </row>
    <row r="10" spans="1:32">
      <c r="A10">
        <v>4</v>
      </c>
      <c r="B10">
        <f t="shared" ca="1" si="0"/>
        <v>2</v>
      </c>
      <c r="C10" t="str">
        <f t="shared" ca="1" si="1"/>
        <v>Actor3114m</v>
      </c>
      <c r="D10" t="str">
        <f>IF(ISBLANK(F10),"",
IFERROR(VLOOKUP(F10,[2]ActorTable!$A:$H,MATCH("이름참고",[2]ActorTable!$1:$1,0),0),"캐릭터없음"))</f>
        <v>무테이</v>
      </c>
      <c r="E10" t="str">
        <f t="shared" ca="1" si="2"/>
        <v/>
      </c>
      <c r="F10" t="s">
        <v>368</v>
      </c>
      <c r="G10">
        <v>3</v>
      </c>
      <c r="H10">
        <v>6</v>
      </c>
      <c r="I10">
        <v>10</v>
      </c>
      <c r="J10">
        <v>5</v>
      </c>
      <c r="K10">
        <v>0</v>
      </c>
      <c r="L10">
        <v>0</v>
      </c>
      <c r="M10">
        <v>0</v>
      </c>
      <c r="N10">
        <v>0</v>
      </c>
      <c r="O10">
        <v>0</v>
      </c>
      <c r="P10">
        <v>0</v>
      </c>
      <c r="Q10">
        <v>18</v>
      </c>
      <c r="R10">
        <v>205</v>
      </c>
      <c r="S10" t="str">
        <f>IFERROR(VLOOKUP(R10,[2]WingLookTable!$A:$B,2,0),"캐릭터없음")</f>
        <v>Wing_FirePatternPatternFullFast</v>
      </c>
      <c r="T10">
        <f t="shared" ca="1" si="3"/>
        <v>344</v>
      </c>
      <c r="U10"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v>
      </c>
      <c r="V10" t="str">
        <f t="shared" ca="1" si="6"/>
        <v>{"dy":4,"sl":2,"id":"Actor3021m","stats":{"tr":3,"trp":6,"str":10,"dex":5,"int":0,"vit":0,"train":0,"wgGr0":0,"wgGr1":0,"wgGr2":0,"wgGr3":18,"wgLk":205}}</v>
      </c>
      <c r="Z10">
        <v>9</v>
      </c>
      <c r="AA10" t="s">
        <v>320</v>
      </c>
      <c r="AB10">
        <f>COUNTIF(F:F,AA10)</f>
        <v>3</v>
      </c>
      <c r="AD10">
        <v>9</v>
      </c>
      <c r="AE10">
        <v>133</v>
      </c>
      <c r="AF10">
        <f>COUNTIF(R:R,AE10)</f>
        <v>1</v>
      </c>
    </row>
    <row r="11" spans="1:32">
      <c r="A11">
        <v>5</v>
      </c>
      <c r="B11">
        <f t="shared" ca="1" si="0"/>
        <v>1</v>
      </c>
      <c r="C11" t="str">
        <f t="shared" ref="C11" ca="1" si="30">VLOOKUP(RANDBETWEEN(1,COUNTA(Z:Z)-1),Z:AA,2,0)</f>
        <v>Actor2011m</v>
      </c>
      <c r="D11" t="str">
        <f>IF(ISBLANK(F11),"",
IFERROR(VLOOKUP(F11,[2]ActorTable!$A:$H,MATCH("이름참고",[2]ActorTable!$1:$1,0),0),"캐릭터없음"))</f>
        <v>미네락</v>
      </c>
      <c r="E11" t="str">
        <f t="shared" ref="E11" ca="1" si="31">IF(AND(B11&lt;=OFFSET(B11,1,0),NOT(ISBLANK(F11))),
IF(F11=OFFSET(F11,1,0),"같음",""),"")</f>
        <v/>
      </c>
      <c r="F11" t="s">
        <v>328</v>
      </c>
      <c r="G11">
        <v>3</v>
      </c>
      <c r="H11">
        <v>6</v>
      </c>
      <c r="I11">
        <v>5</v>
      </c>
      <c r="J11">
        <v>0</v>
      </c>
      <c r="K11">
        <v>5</v>
      </c>
      <c r="L11">
        <v>5</v>
      </c>
      <c r="M11">
        <v>0</v>
      </c>
      <c r="N11">
        <v>0</v>
      </c>
      <c r="O11">
        <v>0</v>
      </c>
      <c r="P11">
        <v>0</v>
      </c>
      <c r="Q11">
        <v>18</v>
      </c>
      <c r="R11">
        <v>202</v>
      </c>
      <c r="S11" t="str">
        <f>IFERROR(VLOOKUP(R11,[2]WingLookTable!$A:$B,2,0),"캐릭터없음")</f>
        <v>Wing_FireOtherSineFullFast</v>
      </c>
      <c r="T11">
        <f t="shared" ref="T11" ca="1" si="32">VLOOKUP(RANDBETWEEN(1,COUNTA(AD:AD)-1),AD:AE,2,0)</f>
        <v>352</v>
      </c>
      <c r="U11" t="str">
        <f t="shared" ref="U11" ca="1" si="33">IF(ROW()=2,V11,OFFSET(U11,-1,0)&amp;IF(LEN(V11)=0,"",","&amp;V11))</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v>
      </c>
      <c r="V11" t="str">
        <f t="shared" ca="1" si="6"/>
        <v>{"dy":5,"sl":1,"id":"Actor2120m","stats":{"tr":3,"trp":6,"str":5,"dex":0,"int":5,"vit":5,"train":0,"wgGr0":0,"wgGr1":0,"wgGr2":0,"wgGr3":18,"wgLk":202}}</v>
      </c>
      <c r="Z11">
        <v>10</v>
      </c>
      <c r="AA11" t="s">
        <v>321</v>
      </c>
      <c r="AB11">
        <f>COUNTIF(F:F,AA11)</f>
        <v>2</v>
      </c>
      <c r="AD11">
        <v>10</v>
      </c>
      <c r="AE11">
        <v>137</v>
      </c>
      <c r="AF11">
        <f>COUNTIF(R:R,AE11)</f>
        <v>1</v>
      </c>
    </row>
    <row r="12" spans="1:32">
      <c r="A12">
        <v>5</v>
      </c>
      <c r="B12">
        <f t="shared" ca="1" si="0"/>
        <v>2</v>
      </c>
      <c r="C12" t="str">
        <f t="shared" ref="C12" ca="1" si="34">VLOOKUP(RANDBETWEEN(1,COUNTA(Z:Z)-1),Z:AA,2,0)</f>
        <v>Actor1108m</v>
      </c>
      <c r="D12" t="str">
        <f>IF(ISBLANK(F12),"",
IFERROR(VLOOKUP(F12,[2]ActorTable!$A:$H,MATCH("이름참고",[2]ActorTable!$1:$1,0),0),"캐릭터없음"))</f>
        <v>롤라</v>
      </c>
      <c r="E12" t="str">
        <f t="shared" ref="E12" ca="1" si="35">IF(AND(B12&lt;=OFFSET(B12,1,0),NOT(ISBLANK(F12))),
IF(F12=OFFSET(F12,1,0),"같음",""),"")</f>
        <v/>
      </c>
      <c r="F12" t="s">
        <v>327</v>
      </c>
      <c r="G12">
        <v>3</v>
      </c>
      <c r="H12">
        <v>6</v>
      </c>
      <c r="I12">
        <v>0</v>
      </c>
      <c r="J12">
        <v>5</v>
      </c>
      <c r="K12">
        <v>10</v>
      </c>
      <c r="L12">
        <v>0</v>
      </c>
      <c r="M12">
        <v>0</v>
      </c>
      <c r="N12">
        <v>0</v>
      </c>
      <c r="O12">
        <v>0</v>
      </c>
      <c r="P12">
        <v>0</v>
      </c>
      <c r="Q12">
        <v>18</v>
      </c>
      <c r="R12">
        <v>288</v>
      </c>
      <c r="S12" t="str">
        <f>IFERROR(VLOOKUP(R12,[2]WingLookTable!$A:$B,2,0),"캐릭터없음")</f>
        <v>Wing_YellowStripeOtherFullFast</v>
      </c>
      <c r="T12">
        <f t="shared" ref="T12" ca="1" si="36">VLOOKUP(RANDBETWEEN(1,COUNTA(AD:AD)-1),AD:AE,2,0)</f>
        <v>356</v>
      </c>
      <c r="U12" t="str">
        <f t="shared" ref="U12" ca="1" si="37">IF(ROW()=2,V12,OFFSET(U12,-1,0)&amp;IF(LEN(V12)=0,"",","&amp;V12))</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v>
      </c>
      <c r="V12" t="str">
        <f t="shared" ca="1" si="6"/>
        <v>{"dy":5,"sl":2,"id":"Actor3019m","stats":{"tr":3,"trp":6,"str":0,"dex":5,"int":10,"vit":0,"train":0,"wgGr0":0,"wgGr1":0,"wgGr2":0,"wgGr3":18,"wgLk":288}}</v>
      </c>
      <c r="Z12">
        <v>11</v>
      </c>
      <c r="AA12" t="s">
        <v>322</v>
      </c>
      <c r="AB12">
        <f>COUNTIF(F:F,AA12)</f>
        <v>3</v>
      </c>
      <c r="AD12">
        <v>11</v>
      </c>
      <c r="AE12">
        <v>141</v>
      </c>
      <c r="AF12">
        <f>COUNTIF(R:R,AE12)</f>
        <v>1</v>
      </c>
    </row>
    <row r="13" spans="1:32">
      <c r="A13">
        <v>6</v>
      </c>
      <c r="B13">
        <f t="shared" ca="1" si="0"/>
        <v>1</v>
      </c>
      <c r="C13" t="str">
        <f t="shared" ca="1" si="1"/>
        <v>Actor3114m</v>
      </c>
      <c r="D13" t="str">
        <f>IF(ISBLANK(F13),"",
IFERROR(VLOOKUP(F13,[2]ActorTable!$A:$H,MATCH("이름참고",[2]ActorTable!$1:$1,0),0),"캐릭터없음"))</f>
        <v>슬로니카</v>
      </c>
      <c r="E13" t="str">
        <f t="shared" ca="1" si="2"/>
        <v/>
      </c>
      <c r="F13" t="s">
        <v>361</v>
      </c>
      <c r="G13">
        <v>3</v>
      </c>
      <c r="H13">
        <v>6</v>
      </c>
      <c r="I13">
        <v>0</v>
      </c>
      <c r="J13">
        <v>0</v>
      </c>
      <c r="K13">
        <v>15</v>
      </c>
      <c r="L13">
        <v>0</v>
      </c>
      <c r="M13">
        <v>0</v>
      </c>
      <c r="N13">
        <v>0</v>
      </c>
      <c r="O13">
        <v>0</v>
      </c>
      <c r="P13">
        <v>0</v>
      </c>
      <c r="Q13">
        <v>18</v>
      </c>
      <c r="R13">
        <v>272</v>
      </c>
      <c r="S13" t="str">
        <f>IFERROR(VLOOKUP(R13,[2]WingLookTable!$A:$B,2,0),"캐릭터없음")</f>
        <v>Wing_WhiteNoiseOtherFullFast</v>
      </c>
      <c r="T13">
        <f t="shared" ca="1" si="3"/>
        <v>240</v>
      </c>
      <c r="U13"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v>
      </c>
      <c r="V13" t="str">
        <f t="shared" ca="1" si="6"/>
        <v>{"dy":6,"sl":1,"id":"Actor3114m","stats":{"tr":3,"trp":6,"str":0,"dex":0,"int":15,"vit":0,"train":0,"wgGr0":0,"wgGr1":0,"wgGr2":0,"wgGr3":18,"wgLk":272}}</v>
      </c>
      <c r="Z13">
        <v>12</v>
      </c>
      <c r="AA13" t="s">
        <v>323</v>
      </c>
      <c r="AB13">
        <f>COUNTIF(F:F,AA13)</f>
        <v>3</v>
      </c>
      <c r="AD13">
        <v>12</v>
      </c>
      <c r="AE13">
        <v>145</v>
      </c>
      <c r="AF13">
        <f>COUNTIF(R:R,AE13)</f>
        <v>1</v>
      </c>
    </row>
    <row r="14" spans="1:32">
      <c r="A14">
        <v>6</v>
      </c>
      <c r="B14">
        <f t="shared" ca="1" si="0"/>
        <v>2</v>
      </c>
      <c r="C14" t="str">
        <f t="shared" ca="1" si="1"/>
        <v>Actor3022m</v>
      </c>
      <c r="D14" t="str">
        <f>IF(ISBLANK(F14),"",
IFERROR(VLOOKUP(F14,[2]ActorTable!$A:$H,MATCH("이름참고",[2]ActorTable!$1:$1,0),0),"캐릭터없음"))</f>
        <v>딘즈</v>
      </c>
      <c r="E14" t="str">
        <f t="shared" ca="1" si="2"/>
        <v/>
      </c>
      <c r="F14" t="s">
        <v>455</v>
      </c>
      <c r="G14">
        <v>3</v>
      </c>
      <c r="H14">
        <v>6</v>
      </c>
      <c r="I14">
        <v>0</v>
      </c>
      <c r="J14">
        <v>0</v>
      </c>
      <c r="K14">
        <v>10</v>
      </c>
      <c r="L14">
        <v>5</v>
      </c>
      <c r="M14">
        <v>0</v>
      </c>
      <c r="N14">
        <v>0</v>
      </c>
      <c r="O14">
        <v>0</v>
      </c>
      <c r="P14">
        <v>0</v>
      </c>
      <c r="Q14">
        <v>18</v>
      </c>
      <c r="R14">
        <v>366</v>
      </c>
      <c r="S14" t="str">
        <f>IFERROR(VLOOKUP(R14,[2]WingLookTable!$A:$B,2,0),"캐릭터없음")</f>
        <v>Wing_RedNoiseNoiseOtherFast</v>
      </c>
      <c r="T14">
        <f t="shared" ca="1" si="3"/>
        <v>145</v>
      </c>
      <c r="U14"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v>
      </c>
      <c r="V14" t="str">
        <f t="shared" ca="1" si="6"/>
        <v>{"dy":6,"sl":2,"id":"Actor3022m","stats":{"tr":3,"trp":6,"str":0,"dex":0,"int":10,"vit":5,"train":0,"wgGr0":0,"wgGr1":0,"wgGr2":0,"wgGr3":18,"wgLk":366}}</v>
      </c>
      <c r="Z14">
        <v>13</v>
      </c>
      <c r="AA14" t="s">
        <v>324</v>
      </c>
      <c r="AB14">
        <f>COUNTIF(F:F,AA14)</f>
        <v>2</v>
      </c>
      <c r="AD14">
        <v>13</v>
      </c>
      <c r="AE14">
        <v>148</v>
      </c>
      <c r="AF14">
        <f>COUNTIF(R:R,AE14)</f>
        <v>1</v>
      </c>
    </row>
    <row r="15" spans="1:32">
      <c r="A15">
        <v>7</v>
      </c>
      <c r="B15">
        <f t="shared" ca="1" si="0"/>
        <v>1</v>
      </c>
      <c r="C15" t="str">
        <f t="shared" ca="1" si="1"/>
        <v>Actor2010m</v>
      </c>
      <c r="D15" t="str">
        <f>IF(ISBLANK(F15),"",
IFERROR(VLOOKUP(F15,[2]ActorTable!$A:$H,MATCH("이름참고",[2]ActorTable!$1:$1,0),0),"캐릭터없음"))</f>
        <v>테이슨</v>
      </c>
      <c r="E15" t="str">
        <f t="shared" ca="1" si="2"/>
        <v/>
      </c>
      <c r="F15" t="s">
        <v>318</v>
      </c>
      <c r="G15">
        <v>3</v>
      </c>
      <c r="H15">
        <v>6</v>
      </c>
      <c r="I15">
        <v>5</v>
      </c>
      <c r="J15">
        <v>0</v>
      </c>
      <c r="K15">
        <v>10</v>
      </c>
      <c r="L15">
        <v>0</v>
      </c>
      <c r="M15">
        <v>0</v>
      </c>
      <c r="N15">
        <v>0</v>
      </c>
      <c r="O15">
        <v>0</v>
      </c>
      <c r="P15">
        <v>0</v>
      </c>
      <c r="Q15">
        <v>18</v>
      </c>
      <c r="R15">
        <v>252</v>
      </c>
      <c r="S15" t="str">
        <f>IFERROR(VLOOKUP(R15,[2]WingLookTable!$A:$B,2,0),"캐릭터없음")</f>
        <v>Wing_RedSineFullOtherFast</v>
      </c>
      <c r="T15">
        <f t="shared" ref="T15" ca="1" si="38">VLOOKUP(RANDBETWEEN(1,COUNTA(AD:AD)-1),AD:AE,2,0)</f>
        <v>208</v>
      </c>
      <c r="U15" t="str">
        <f t="shared" ref="U15" ca="1" si="39">IF(ROW()=2,V15,OFFSET(U15,-1,0)&amp;IF(LEN(V15)=0,"",","&amp;V15))</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v>
      </c>
      <c r="V15" t="str">
        <f t="shared" ref="V15" ca="1" si="40">"{"""&amp;A$1&amp;""":"&amp;A15
&amp;","""&amp;B$1&amp;""":"&amp;B15
&amp;IF(LEN(F15)=0,"",","""&amp;F$1&amp;""":"""&amp;F15&amp;"""")
&amp;IF(LEN(F15)=0,"",",""stats"":{")
&amp;IF(LEN(F15)=0,"",""""&amp;G$1&amp;""":"&amp;G15)
&amp;IF(LEN(F15)=0,"",","""&amp;H$1&amp;""":"&amp;H15)
&amp;IF(LEN(F15)=0,"",","""&amp;I$1&amp;""":"&amp;I15)
&amp;IF(LEN(F15)=0,"",","""&amp;J$1&amp;""":"&amp;J15)
&amp;IF(LEN(F15)=0,"",","""&amp;K$1&amp;""":"&amp;K15)
&amp;IF(LEN(F15)=0,"",","""&amp;L$1&amp;""":"&amp;L15)
&amp;IF(LEN(F15)=0,"",","""&amp;M$1&amp;""":"&amp;M15)
&amp;IF(LEN(F15)=0,"",","""&amp;N$1&amp;""":"&amp;N15)
&amp;IF(LEN(F15)=0,"",","""&amp;O$1&amp;""":"&amp;O15)
&amp;IF(LEN(F15)=0,"",","""&amp;P$1&amp;""":"&amp;P15)
&amp;IF(LEN(F15)=0,"",","""&amp;Q$1&amp;""":"&amp;Q15)
&amp;IF(LEN(F15)=0,"",","""&amp;R$1&amp;""":"&amp;R15)
&amp;IF(LEN(F15)=0,"","}")&amp;"}"</f>
        <v>{"dy":7,"sl":1,"id":"Actor1108m","stats":{"tr":3,"trp":6,"str":5,"dex":0,"int":10,"vit":0,"train":0,"wgGr0":0,"wgGr1":0,"wgGr2":0,"wgGr3":18,"wgLk":252}}</v>
      </c>
      <c r="Z15">
        <v>14</v>
      </c>
      <c r="AA15" t="s">
        <v>325</v>
      </c>
      <c r="AB15">
        <f>COUNTIF(F:F,AA15)</f>
        <v>1</v>
      </c>
      <c r="AD15">
        <v>14</v>
      </c>
      <c r="AE15">
        <v>151</v>
      </c>
      <c r="AF15">
        <f>COUNTIF(R:R,AE15)</f>
        <v>1</v>
      </c>
    </row>
    <row r="16" spans="1:32">
      <c r="A16">
        <v>7</v>
      </c>
      <c r="B16">
        <f t="shared" ref="B16" ca="1" si="41">IF(A16&lt;&gt;OFFSET(A16,-1,0),1,OFFSET(B16,-1,0)+1)</f>
        <v>2</v>
      </c>
      <c r="C16" t="str">
        <f t="shared" ref="C16" ca="1" si="42">VLOOKUP(RANDBETWEEN(1,COUNTA(Z:Z)-1),Z:AA,2,0)</f>
        <v>Actor0024m</v>
      </c>
      <c r="D16" t="str">
        <f>IF(ISBLANK(F16),"",
IFERROR(VLOOKUP(F16,[2]ActorTable!$A:$H,MATCH("이름참고",[2]ActorTable!$1:$1,0),0),"캐릭터없음"))</f>
        <v>솔</v>
      </c>
      <c r="E16" t="str">
        <f t="shared" ref="E16" ca="1" si="43">IF(AND(B16&lt;=OFFSET(B16,1,0),NOT(ISBLANK(F16))),
IF(F16=OFFSET(F16,1,0),"같음",""),"")</f>
        <v/>
      </c>
      <c r="F16" t="s">
        <v>408</v>
      </c>
      <c r="G16">
        <v>3</v>
      </c>
      <c r="H16">
        <v>6</v>
      </c>
      <c r="I16">
        <v>0</v>
      </c>
      <c r="J16">
        <v>15</v>
      </c>
      <c r="K16">
        <v>0</v>
      </c>
      <c r="L16">
        <v>0</v>
      </c>
      <c r="M16">
        <v>0</v>
      </c>
      <c r="N16">
        <v>0</v>
      </c>
      <c r="O16">
        <v>0</v>
      </c>
      <c r="P16">
        <v>0</v>
      </c>
      <c r="Q16">
        <v>18</v>
      </c>
      <c r="R16">
        <v>160</v>
      </c>
      <c r="S16" t="str">
        <f>IFERROR(VLOOKUP(R16,[2]WingLookTable!$A:$B,2,0),"캐릭터없음")</f>
        <v>Wing_DustGreenSineFullOtherFast</v>
      </c>
      <c r="T16">
        <f t="shared" ref="T16" ca="1" si="44">VLOOKUP(RANDBETWEEN(1,COUNTA(AD:AD)-1),AD:AE,2,0)</f>
        <v>137</v>
      </c>
      <c r="U16" t="str">
        <f t="shared" ref="U16" ca="1" si="45">IF(ROW()=2,V16,OFFSET(U16,-1,0)&amp;IF(LEN(V16)=0,"",","&amp;V16))</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v>
      </c>
      <c r="V16" t="str">
        <f t="shared" ref="V16" ca="1" si="46">"{"""&amp;A$1&amp;""":"&amp;A16
&amp;","""&amp;B$1&amp;""":"&amp;B16
&amp;IF(LEN(F16)=0,"",","""&amp;F$1&amp;""":"""&amp;F16&amp;"""")
&amp;IF(LEN(F16)=0,"",",""stats"":{")
&amp;IF(LEN(F16)=0,"",""""&amp;G$1&amp;""":"&amp;G16)
&amp;IF(LEN(F16)=0,"",","""&amp;H$1&amp;""":"&amp;H16)
&amp;IF(LEN(F16)=0,"",","""&amp;I$1&amp;""":"&amp;I16)
&amp;IF(LEN(F16)=0,"",","""&amp;J$1&amp;""":"&amp;J16)
&amp;IF(LEN(F16)=0,"",","""&amp;K$1&amp;""":"&amp;K16)
&amp;IF(LEN(F16)=0,"",","""&amp;L$1&amp;""":"&amp;L16)
&amp;IF(LEN(F16)=0,"",","""&amp;M$1&amp;""":"&amp;M16)
&amp;IF(LEN(F16)=0,"",","""&amp;N$1&amp;""":"&amp;N16)
&amp;IF(LEN(F16)=0,"",","""&amp;O$1&amp;""":"&amp;O16)
&amp;IF(LEN(F16)=0,"",","""&amp;P$1&amp;""":"&amp;P16)
&amp;IF(LEN(F16)=0,"",","""&amp;Q$1&amp;""":"&amp;Q16)
&amp;IF(LEN(F16)=0,"",","""&amp;R$1&amp;""":"&amp;R16)
&amp;IF(LEN(F16)=0,"","}")&amp;"}"</f>
        <v>{"dy":7,"sl":2,"id":"Actor2015m","stats":{"tr":3,"trp":6,"str":0,"dex":15,"int":0,"vit":0,"train":0,"wgGr0":0,"wgGr1":0,"wgGr2":0,"wgGr3":18,"wgLk":160}}</v>
      </c>
      <c r="Z16">
        <v>15</v>
      </c>
      <c r="AA16" t="s">
        <v>326</v>
      </c>
      <c r="AB16">
        <f>COUNTIF(F:F,AA16)</f>
        <v>3</v>
      </c>
      <c r="AD16">
        <v>15</v>
      </c>
      <c r="AE16">
        <v>154</v>
      </c>
      <c r="AF16">
        <f>COUNTIF(R:R,AE16)</f>
        <v>1</v>
      </c>
    </row>
    <row r="17" spans="1:32">
      <c r="A17">
        <v>8</v>
      </c>
      <c r="B17">
        <f t="shared" ca="1" si="0"/>
        <v>1</v>
      </c>
      <c r="C17" t="str">
        <f t="shared" ca="1" si="1"/>
        <v>Actor3114m</v>
      </c>
      <c r="D17" t="str">
        <f>IF(ISBLANK(F17),"",
IFERROR(VLOOKUP(F17,[2]ActorTable!$A:$H,MATCH("이름참고",[2]ActorTable!$1:$1,0),0),"캐릭터없음"))</f>
        <v>슬로니카</v>
      </c>
      <c r="E17" t="str">
        <f t="shared" ca="1" si="2"/>
        <v/>
      </c>
      <c r="F17" t="s">
        <v>361</v>
      </c>
      <c r="G17">
        <v>3</v>
      </c>
      <c r="H17">
        <v>6</v>
      </c>
      <c r="I17">
        <v>0</v>
      </c>
      <c r="J17">
        <v>0</v>
      </c>
      <c r="K17">
        <v>15</v>
      </c>
      <c r="L17">
        <v>0</v>
      </c>
      <c r="M17">
        <v>0</v>
      </c>
      <c r="N17">
        <v>0</v>
      </c>
      <c r="O17">
        <v>0</v>
      </c>
      <c r="P17">
        <v>0</v>
      </c>
      <c r="Q17">
        <v>18</v>
      </c>
      <c r="R17">
        <v>324</v>
      </c>
      <c r="S17" t="str">
        <f>IFERROR(VLOOKUP(R17,[2]WingLookTable!$A:$B,2,0),"캐릭터없음")</f>
        <v>Wing_DustMultiOtherSineOtherFast</v>
      </c>
      <c r="T17">
        <f t="shared" ca="1" si="3"/>
        <v>321</v>
      </c>
      <c r="U17"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v>
      </c>
      <c r="V17" t="str">
        <f t="shared" ca="1" si="6"/>
        <v>{"dy":8,"sl":1,"id":"Actor3114m","stats":{"tr":3,"trp":6,"str":0,"dex":0,"int":15,"vit":0,"train":0,"wgGr0":0,"wgGr1":0,"wgGr2":0,"wgGr3":18,"wgLk":324}}</v>
      </c>
      <c r="Z17">
        <v>16</v>
      </c>
      <c r="AA17" t="s">
        <v>327</v>
      </c>
      <c r="AB17">
        <f>COUNTIF(F:F,AA17)</f>
        <v>2</v>
      </c>
      <c r="AD17">
        <v>16</v>
      </c>
      <c r="AE17">
        <v>157</v>
      </c>
      <c r="AF17">
        <f>COUNTIF(R:R,AE17)</f>
        <v>1</v>
      </c>
    </row>
    <row r="18" spans="1:32">
      <c r="A18">
        <v>8</v>
      </c>
      <c r="B18">
        <f t="shared" ca="1" si="0"/>
        <v>2</v>
      </c>
      <c r="C18" t="str">
        <f t="shared" ref="C18" ca="1" si="47">VLOOKUP(RANDBETWEEN(1,COUNTA(Z:Z)-1),Z:AA,2,0)</f>
        <v>Actor3212m</v>
      </c>
      <c r="D18" t="str">
        <f>IF(ISBLANK(F18),"",
IFERROR(VLOOKUP(F18,[2]ActorTable!$A:$H,MATCH("이름참고",[2]ActorTable!$1:$1,0),0),"캐릭터없음"))</f>
        <v>플랜도</v>
      </c>
      <c r="E18" t="str">
        <f t="shared" ref="E18" ca="1" si="48">IF(AND(B18&lt;=OFFSET(B18,1,0),NOT(ISBLANK(F18))),
IF(F18=OFFSET(F18,1,0),"같음",""),"")</f>
        <v/>
      </c>
      <c r="F18" t="s">
        <v>456</v>
      </c>
      <c r="G18">
        <v>3</v>
      </c>
      <c r="H18">
        <v>6</v>
      </c>
      <c r="I18">
        <v>0</v>
      </c>
      <c r="J18">
        <v>15</v>
      </c>
      <c r="K18">
        <v>0</v>
      </c>
      <c r="L18">
        <v>0</v>
      </c>
      <c r="M18">
        <v>0</v>
      </c>
      <c r="N18">
        <v>0</v>
      </c>
      <c r="O18">
        <v>0</v>
      </c>
      <c r="P18">
        <v>0</v>
      </c>
      <c r="Q18">
        <v>18</v>
      </c>
      <c r="R18">
        <v>297</v>
      </c>
      <c r="S18" t="str">
        <f>IFERROR(VLOOKUP(R18,[2]WingLookTable!$A:$B,2,0),"캐릭터없음")</f>
        <v>Wing_DustBlueOtherNoiseOtherFast</v>
      </c>
      <c r="T18">
        <f t="shared" ref="T18" ca="1" si="49">VLOOKUP(RANDBETWEEN(1,COUNTA(AD:AD)-1),AD:AE,2,0)</f>
        <v>137</v>
      </c>
      <c r="U18" t="str">
        <f t="shared" ref="U18" ca="1" si="50">IF(ROW()=2,V18,OFFSET(U18,-1,0)&amp;IF(LEN(V18)=0,"",","&amp;V18))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v>
      </c>
      <c r="V18" t="str">
        <f t="shared" ca="1" si="6"/>
        <v>{"dy":8,"sl":2,"id":"Actor1039m","stats":{"tr":3,"trp":6,"str":0,"dex":15,"int":0,"vit":0,"train":0,"wgGr0":0,"wgGr1":0,"wgGr2":0,"wgGr3":18,"wgLk":297}}</v>
      </c>
      <c r="Z18">
        <v>17</v>
      </c>
      <c r="AA18" t="s">
        <v>328</v>
      </c>
      <c r="AB18">
        <f>COUNTIF(F:F,AA18)</f>
        <v>3</v>
      </c>
      <c r="AD18">
        <v>17</v>
      </c>
      <c r="AE18">
        <v>160</v>
      </c>
      <c r="AF18">
        <f>COUNTIF(R:R,AE18)</f>
        <v>1</v>
      </c>
    </row>
    <row r="19" spans="1:32">
      <c r="A19">
        <v>9</v>
      </c>
      <c r="B19">
        <f t="shared" ca="1" si="0"/>
        <v>1</v>
      </c>
      <c r="C19" t="str">
        <f t="shared" ref="C19" ca="1" si="51">VLOOKUP(RANDBETWEEN(1,COUNTA(Z:Z)-1),Z:AA,2,0)</f>
        <v>Actor0233m</v>
      </c>
      <c r="D19" t="str">
        <f>IF(ISBLANK(F19),"",
IFERROR(VLOOKUP(F19,[2]ActorTable!$A:$H,MATCH("이름참고",[2]ActorTable!$1:$1,0),0),"캐릭터없음"))</f>
        <v>베이</v>
      </c>
      <c r="E19" t="str">
        <f t="shared" ref="E19" ca="1" si="52">IF(AND(B19&lt;=OFFSET(B19,1,0),NOT(ISBLANK(F19))),
IF(F19=OFFSET(F19,1,0),"같음",""),"")</f>
        <v/>
      </c>
      <c r="F19" t="s">
        <v>406</v>
      </c>
      <c r="G19">
        <v>3</v>
      </c>
      <c r="H19">
        <v>6</v>
      </c>
      <c r="I19">
        <v>5</v>
      </c>
      <c r="J19">
        <v>0</v>
      </c>
      <c r="K19">
        <v>10</v>
      </c>
      <c r="L19">
        <v>0</v>
      </c>
      <c r="M19">
        <v>0</v>
      </c>
      <c r="N19">
        <v>0</v>
      </c>
      <c r="O19">
        <v>0</v>
      </c>
      <c r="P19">
        <v>0</v>
      </c>
      <c r="Q19">
        <v>18</v>
      </c>
      <c r="R19">
        <v>145</v>
      </c>
      <c r="S19" t="str">
        <f>IFERROR(VLOOKUP(R19,[2]WingLookTable!$A:$B,2,0),"캐릭터없음")</f>
        <v>Wing_DustBlueSinePatternFullSlow</v>
      </c>
      <c r="T19">
        <f t="shared" ca="1" si="3"/>
        <v>318</v>
      </c>
      <c r="U19"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v>
      </c>
      <c r="V19" t="str">
        <f t="shared" ca="1" si="6"/>
        <v>{"dy":9,"sl":1,"id":"Actor0104m","stats":{"tr":3,"trp":6,"str":5,"dex":0,"int":10,"vit":0,"train":0,"wgGr0":0,"wgGr1":0,"wgGr2":0,"wgGr3":18,"wgLk":145}}</v>
      </c>
      <c r="Z19">
        <v>18</v>
      </c>
      <c r="AA19" t="s">
        <v>329</v>
      </c>
      <c r="AB19">
        <f>COUNTIF(F:F,AA19)</f>
        <v>3</v>
      </c>
      <c r="AD19">
        <v>18</v>
      </c>
      <c r="AE19">
        <v>163</v>
      </c>
      <c r="AF19">
        <f>COUNTIF(R:R,AE19)</f>
        <v>1</v>
      </c>
    </row>
    <row r="20" spans="1:32">
      <c r="A20">
        <v>9</v>
      </c>
      <c r="B20">
        <f t="shared" ca="1" si="0"/>
        <v>2</v>
      </c>
      <c r="C20" t="str">
        <f t="shared" ref="C20" ca="1" si="53">VLOOKUP(RANDBETWEEN(1,COUNTA(Z:Z)-1),Z:AA,2,0)</f>
        <v>Actor2015m</v>
      </c>
      <c r="D20" t="str">
        <f>IF(ISBLANK(F20),"",
IFERROR(VLOOKUP(F20,[2]ActorTable!$A:$H,MATCH("이름참고",[2]ActorTable!$1:$1,0),0),"캐릭터없음"))</f>
        <v>소하</v>
      </c>
      <c r="E20" t="str">
        <f t="shared" ref="E20" ca="1" si="54">IF(AND(B20&lt;=OFFSET(B20,1,0),NOT(ISBLANK(F20))),
IF(F20=OFFSET(F20,1,0),"같음",""),"")</f>
        <v/>
      </c>
      <c r="F20" t="s">
        <v>422</v>
      </c>
      <c r="G20">
        <v>3</v>
      </c>
      <c r="H20">
        <v>6</v>
      </c>
      <c r="I20">
        <v>0</v>
      </c>
      <c r="J20">
        <v>10</v>
      </c>
      <c r="K20">
        <v>5</v>
      </c>
      <c r="L20">
        <v>0</v>
      </c>
      <c r="M20">
        <v>0</v>
      </c>
      <c r="N20">
        <v>0</v>
      </c>
      <c r="O20">
        <v>0</v>
      </c>
      <c r="P20">
        <v>0</v>
      </c>
      <c r="Q20">
        <v>18</v>
      </c>
      <c r="R20">
        <v>294</v>
      </c>
      <c r="S20" t="str">
        <f>IFERROR(VLOOKUP(R20,[2]WingLookTable!$A:$B,2,0),"캐릭터없음")</f>
        <v>Wing_BlueOtherFullOtherSlow</v>
      </c>
      <c r="T20">
        <f t="shared" ca="1" si="3"/>
        <v>145</v>
      </c>
      <c r="U20"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v>
      </c>
      <c r="V20" t="str">
        <f t="shared" ca="1" si="6"/>
        <v>{"dy":9,"sl":2,"id":"Actor1002m","stats":{"tr":3,"trp":6,"str":0,"dex":10,"int":5,"vit":0,"train":0,"wgGr0":0,"wgGr1":0,"wgGr2":0,"wgGr3":18,"wgLk":294}}</v>
      </c>
      <c r="Z20">
        <v>19</v>
      </c>
      <c r="AA20" t="s">
        <v>330</v>
      </c>
      <c r="AB20">
        <f>COUNTIF(F:F,AA20)</f>
        <v>2</v>
      </c>
      <c r="AD20">
        <v>19</v>
      </c>
      <c r="AE20">
        <v>166</v>
      </c>
      <c r="AF20">
        <f>COUNTIF(R:R,AE20)</f>
        <v>1</v>
      </c>
    </row>
    <row r="21" spans="1:32">
      <c r="A21">
        <v>10</v>
      </c>
      <c r="B21">
        <f t="shared" ca="1" si="0"/>
        <v>1</v>
      </c>
      <c r="C21" t="str">
        <f t="shared" ref="C21" ca="1" si="55">VLOOKUP(RANDBETWEEN(1,COUNTA(Z:Z)-1),Z:AA,2,0)</f>
        <v>Actor1109m</v>
      </c>
      <c r="D21" t="str">
        <f>IF(ISBLANK(F21),"",
IFERROR(VLOOKUP(F21,[2]ActorTable!$A:$H,MATCH("이름참고",[2]ActorTable!$1:$1,0),0),"캐릭터없음"))</f>
        <v>메릴</v>
      </c>
      <c r="E21" t="str">
        <f t="shared" ref="E21" ca="1" si="56">IF(AND(B21&lt;=OFFSET(B21,1,0),NOT(ISBLANK(F21))),
IF(F21=OFFSET(F21,1,0),"같음",""),"")</f>
        <v/>
      </c>
      <c r="F21" t="s">
        <v>425</v>
      </c>
      <c r="G21">
        <v>3</v>
      </c>
      <c r="H21">
        <v>6</v>
      </c>
      <c r="I21">
        <v>0</v>
      </c>
      <c r="J21">
        <v>15</v>
      </c>
      <c r="K21">
        <v>0</v>
      </c>
      <c r="L21">
        <v>0</v>
      </c>
      <c r="M21">
        <v>0</v>
      </c>
      <c r="N21">
        <v>0</v>
      </c>
      <c r="O21">
        <v>0</v>
      </c>
      <c r="P21">
        <v>0</v>
      </c>
      <c r="Q21">
        <v>18</v>
      </c>
      <c r="R21">
        <v>360</v>
      </c>
      <c r="S21" t="str">
        <f>IFERROR(VLOOKUP(R21,[2]WingLookTable!$A:$B,2,0),"캐릭터없음")</f>
        <v>Wing_MultiFullSineStripeSlow</v>
      </c>
      <c r="T21">
        <f t="shared" ref="T21" ca="1" si="57">VLOOKUP(RANDBETWEEN(1,COUNTA(AD:AD)-1),AD:AE,2,0)</f>
        <v>232</v>
      </c>
      <c r="U21" t="str">
        <f t="shared" ref="U21" ca="1" si="58">IF(ROW()=2,V21,OFFSET(U21,-1,0)&amp;IF(LEN(V21)=0,"",","&amp;V21))</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v>
      </c>
      <c r="V21" t="str">
        <f t="shared" ca="1" si="6"/>
        <v>{"dy":10,"sl":1,"id":"Actor3212m","stats":{"tr":3,"trp":6,"str":0,"dex":15,"int":0,"vit":0,"train":0,"wgGr0":0,"wgGr1":0,"wgGr2":0,"wgGr3":18,"wgLk":360}}</v>
      </c>
      <c r="Z21">
        <v>20</v>
      </c>
      <c r="AA21" t="s">
        <v>331</v>
      </c>
      <c r="AB21">
        <f>COUNTIF(F:F,AA21)</f>
        <v>2</v>
      </c>
      <c r="AD21">
        <v>20</v>
      </c>
      <c r="AE21">
        <v>169</v>
      </c>
      <c r="AF21">
        <f>COUNTIF(R:R,AE21)</f>
        <v>1</v>
      </c>
    </row>
    <row r="22" spans="1:32">
      <c r="A22">
        <v>10</v>
      </c>
      <c r="B22">
        <f t="shared" ca="1" si="0"/>
        <v>2</v>
      </c>
      <c r="C22" t="str">
        <f t="shared" ref="C22" ca="1" si="59">VLOOKUP(RANDBETWEEN(1,COUNTA(Z:Z)-1),Z:AA,2,0)</f>
        <v>Actor2120m</v>
      </c>
      <c r="D22" t="str">
        <f>IF(ISBLANK(F22),"",
IFERROR(VLOOKUP(F22,[2]ActorTable!$A:$H,MATCH("이름참고",[2]ActorTable!$1:$1,0),0),"캐릭터없음"))</f>
        <v>오비우스</v>
      </c>
      <c r="E22" t="str">
        <f t="shared" ref="E22" ca="1" si="60">IF(AND(B22&lt;=OFFSET(B22,1,0),NOT(ISBLANK(F22))),
IF(F22=OFFSET(F22,1,0),"같음",""),"")</f>
        <v/>
      </c>
      <c r="F22" t="s">
        <v>349</v>
      </c>
      <c r="G22">
        <v>3</v>
      </c>
      <c r="H22">
        <v>6</v>
      </c>
      <c r="I22">
        <v>0</v>
      </c>
      <c r="J22">
        <v>5</v>
      </c>
      <c r="K22">
        <v>10</v>
      </c>
      <c r="L22">
        <v>0</v>
      </c>
      <c r="M22">
        <v>0</v>
      </c>
      <c r="N22">
        <v>0</v>
      </c>
      <c r="O22">
        <v>0</v>
      </c>
      <c r="P22">
        <v>0</v>
      </c>
      <c r="Q22">
        <v>18</v>
      </c>
      <c r="R22">
        <v>199</v>
      </c>
      <c r="S22" t="str">
        <f>IFERROR(VLOOKUP(R22,[2]WingLookTable!$A:$B,2,0),"캐릭터없음")</f>
        <v>Wing_FireFullNoiseOtherSlow</v>
      </c>
      <c r="T22">
        <f t="shared" ref="T22:T24" ca="1" si="61">VLOOKUP(RANDBETWEEN(1,COUNTA(AD:AD)-1),AD:AE,2,0)</f>
        <v>145</v>
      </c>
      <c r="U22" t="str">
        <f t="shared" ref="U22:U24" ca="1" si="62">IF(ROW()=2,V22,OFFSET(U22,-1,0)&amp;IF(LEN(V22)=0,"",","&amp;V22))</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v>
      </c>
      <c r="V22" t="str">
        <f t="shared" ref="V22:V24" ca="1" si="63">"{"""&amp;A$1&amp;""":"&amp;A22
&amp;","""&amp;B$1&amp;""":"&amp;B22
&amp;IF(LEN(F22)=0,"",","""&amp;F$1&amp;""":"""&amp;F22&amp;"""")
&amp;IF(LEN(F22)=0,"",",""stats"":{")
&amp;IF(LEN(F22)=0,"",""""&amp;G$1&amp;""":"&amp;G22)
&amp;IF(LEN(F22)=0,"",","""&amp;H$1&amp;""":"&amp;H22)
&amp;IF(LEN(F22)=0,"",","""&amp;I$1&amp;""":"&amp;I22)
&amp;IF(LEN(F22)=0,"",","""&amp;J$1&amp;""":"&amp;J22)
&amp;IF(LEN(F22)=0,"",","""&amp;K$1&amp;""":"&amp;K22)
&amp;IF(LEN(F22)=0,"",","""&amp;L$1&amp;""":"&amp;L22)
&amp;IF(LEN(F22)=0,"",","""&amp;M$1&amp;""":"&amp;M22)
&amp;IF(LEN(F22)=0,"",","""&amp;N$1&amp;""":"&amp;N22)
&amp;IF(LEN(F22)=0,"",","""&amp;O$1&amp;""":"&amp;O22)
&amp;IF(LEN(F22)=0,"",","""&amp;P$1&amp;""":"&amp;P22)
&amp;IF(LEN(F22)=0,"",","""&amp;Q$1&amp;""":"&amp;Q22)
&amp;IF(LEN(F22)=0,"",","""&amp;R$1&amp;""":"&amp;R22)
&amp;IF(LEN(F22)=0,"","}")&amp;"}"</f>
        <v>{"dy":10,"sl":2,"id":"Actor1141m","stats":{"tr":3,"trp":6,"str":0,"dex":5,"int":10,"vit":0,"train":0,"wgGr0":0,"wgGr1":0,"wgGr2":0,"wgGr3":18,"wgLk":199}}</v>
      </c>
      <c r="Z22">
        <v>21</v>
      </c>
      <c r="AA22" t="s">
        <v>332</v>
      </c>
      <c r="AB22">
        <f>COUNTIF(F:F,AA22)</f>
        <v>3</v>
      </c>
      <c r="AD22">
        <v>21</v>
      </c>
      <c r="AE22">
        <v>172</v>
      </c>
      <c r="AF22">
        <f>COUNTIF(R:R,AE22)</f>
        <v>0</v>
      </c>
    </row>
    <row r="23" spans="1:32">
      <c r="A23">
        <v>10</v>
      </c>
      <c r="B23">
        <f t="shared" ref="B23" ca="1" si="64">IF(A23&lt;&gt;OFFSET(A23,-1,0),1,OFFSET(B23,-1,0)+1)</f>
        <v>3</v>
      </c>
      <c r="C23" t="str">
        <f t="shared" ref="C23" ca="1" si="65">VLOOKUP(RANDBETWEEN(1,COUNTA(Z:Z)-1),Z:AA,2,0)</f>
        <v>Actor3212m</v>
      </c>
      <c r="D23" t="str">
        <f>IF(ISBLANK(F23),"",
IFERROR(VLOOKUP(F23,[2]ActorTable!$A:$H,MATCH("이름참고",[2]ActorTable!$1:$1,0),0),"캐릭터없음"))</f>
        <v>클라크</v>
      </c>
      <c r="E23" t="str">
        <f t="shared" ref="E23" ca="1" si="66">IF(AND(B23&lt;=OFFSET(B23,1,0),NOT(ISBLANK(F23))),
IF(F23=OFFSET(F23,1,0),"같음",""),"")</f>
        <v/>
      </c>
      <c r="F23" t="s">
        <v>370</v>
      </c>
      <c r="G23">
        <v>3</v>
      </c>
      <c r="H23">
        <v>6</v>
      </c>
      <c r="I23">
        <v>0</v>
      </c>
      <c r="J23">
        <v>8</v>
      </c>
      <c r="K23">
        <v>7</v>
      </c>
      <c r="L23">
        <v>0</v>
      </c>
      <c r="M23">
        <v>0</v>
      </c>
      <c r="N23">
        <v>0</v>
      </c>
      <c r="O23">
        <v>0</v>
      </c>
      <c r="P23">
        <v>0</v>
      </c>
      <c r="Q23">
        <v>18</v>
      </c>
      <c r="R23">
        <v>190</v>
      </c>
      <c r="S23" t="str">
        <f>IFERROR(VLOOKUP(R23,[2]WingLookTable!$A:$B,2,0),"캐릭터없음")</f>
        <v>Wing_DustYellowNoisePatternStripeSlow</v>
      </c>
      <c r="T23">
        <f t="shared" ref="T23" ca="1" si="67">VLOOKUP(RANDBETWEEN(1,COUNTA(AD:AD)-1),AD:AE,2,0)</f>
        <v>369</v>
      </c>
      <c r="U23" t="str">
        <f t="shared" ref="U23" ca="1" si="68">IF(ROW()=2,V23,OFFSET(U23,-1,0)&amp;IF(LEN(V23)=0,"",","&amp;V23))</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v>
      </c>
      <c r="V23" t="str">
        <f t="shared" ref="V23" ca="1" si="69">"{"""&amp;A$1&amp;""":"&amp;A23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{"dy":10,"sl":3,"id":"Actor2011m","stats":{"tr":3,"trp":6,"str":0,"dex":8,"int":7,"vit":0,"train":0,"wgGr0":0,"wgGr1":0,"wgGr2":0,"wgGr3":18,"wgLk":190}}</v>
      </c>
      <c r="Z23">
        <v>22</v>
      </c>
      <c r="AA23" t="s">
        <v>333</v>
      </c>
      <c r="AB23">
        <f>COUNTIF(F:F,AA23)</f>
        <v>2</v>
      </c>
      <c r="AD23">
        <v>22</v>
      </c>
      <c r="AE23">
        <v>175</v>
      </c>
      <c r="AF23">
        <f>COUNTIF(R:R,AE23)</f>
        <v>1</v>
      </c>
    </row>
    <row r="24" spans="1:32">
      <c r="A24">
        <v>11</v>
      </c>
      <c r="B24">
        <f t="shared" ref="B24:B65" ca="1" si="70">IF(A24&lt;&gt;OFFSET(A24,-1,0),1,OFFSET(B24,-1,0)+1)</f>
        <v>1</v>
      </c>
      <c r="C24" t="str">
        <f t="shared" ref="C24" ca="1" si="71">VLOOKUP(RANDBETWEEN(1,COUNTA(Z:Z)-1),Z:AA,2,0)</f>
        <v>Actor3212m</v>
      </c>
      <c r="D24" t="str">
        <f>IF(ISBLANK(F24),"",
IFERROR(VLOOKUP(F24,[2]ActorTable!$A:$H,MATCH("이름참고",[2]ActorTable!$1:$1,0),0),"캐릭터없음"))</f>
        <v>니엘</v>
      </c>
      <c r="E24" t="str">
        <f t="shared" ref="E24" ca="1" si="72">IF(AND(B24&lt;=OFFSET(B24,1,0),NOT(ISBLANK(F24))),
IF(F24=OFFSET(F24,1,0),"같음",""),"")</f>
        <v/>
      </c>
      <c r="F24" t="s">
        <v>359</v>
      </c>
      <c r="G24">
        <v>3</v>
      </c>
      <c r="H24">
        <v>6</v>
      </c>
      <c r="I24">
        <v>0</v>
      </c>
      <c r="J24">
        <v>15</v>
      </c>
      <c r="K24">
        <v>0</v>
      </c>
      <c r="L24">
        <v>0</v>
      </c>
      <c r="M24">
        <v>0</v>
      </c>
      <c r="N24">
        <v>0</v>
      </c>
      <c r="O24">
        <v>0</v>
      </c>
      <c r="P24">
        <v>0</v>
      </c>
      <c r="Q24">
        <v>18</v>
      </c>
      <c r="R24">
        <v>151</v>
      </c>
      <c r="S24" t="str">
        <f>IFERROR(VLOOKUP(R24,[2]WingLookTable!$A:$B,2,0),"캐릭터없음")</f>
        <v>Wing_DustCyanSineOtherFullFast</v>
      </c>
      <c r="T24">
        <f t="shared" ca="1" si="61"/>
        <v>321</v>
      </c>
      <c r="U24" t="str">
        <f t="shared" ca="1" si="62"/>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v>
      </c>
      <c r="V24" t="str">
        <f t="shared" ca="1" si="63"/>
        <v>{"dy":11,"sl":1,"id":"Actor2238m","stats":{"tr":3,"trp":6,"str":0,"dex":15,"int":0,"vit":0,"train":0,"wgGr0":0,"wgGr1":0,"wgGr2":0,"wgGr3":18,"wgLk":151}}</v>
      </c>
      <c r="Z24">
        <v>23</v>
      </c>
      <c r="AA24" t="s">
        <v>334</v>
      </c>
      <c r="AB24">
        <f>COUNTIF(F:F,AA24)</f>
        <v>2</v>
      </c>
      <c r="AD24">
        <v>23</v>
      </c>
      <c r="AE24">
        <v>178</v>
      </c>
      <c r="AF24">
        <f>COUNTIF(R:R,AE24)</f>
        <v>0</v>
      </c>
    </row>
    <row r="25" spans="1:32">
      <c r="A25">
        <v>11</v>
      </c>
      <c r="B25">
        <f t="shared" ca="1" si="70"/>
        <v>2</v>
      </c>
      <c r="C25" t="str">
        <f t="shared" ref="C25" ca="1" si="73">VLOOKUP(RANDBETWEEN(1,COUNTA(Z:Z)-1),Z:AA,2,0)</f>
        <v>Actor1218m</v>
      </c>
      <c r="D25" t="str">
        <f>IF(ISBLANK(F25),"",
IFERROR(VLOOKUP(F25,[2]ActorTable!$A:$H,MATCH("이름참고",[2]ActorTable!$1:$1,0),0),"캐릭터없음"))</f>
        <v>오비우스</v>
      </c>
      <c r="E25" t="str">
        <f t="shared" ref="E25" ca="1" si="74">IF(AND(B25&lt;=OFFSET(B25,1,0),NOT(ISBLANK(F25))),
IF(F25=OFFSET(F25,1,0),"같음",""),"")</f>
        <v/>
      </c>
      <c r="F25" t="s">
        <v>349</v>
      </c>
      <c r="G25">
        <v>3</v>
      </c>
      <c r="H25">
        <v>6</v>
      </c>
      <c r="I25">
        <v>5</v>
      </c>
      <c r="J25">
        <v>10</v>
      </c>
      <c r="K25">
        <v>0</v>
      </c>
      <c r="L25">
        <v>0</v>
      </c>
      <c r="M25">
        <v>0</v>
      </c>
      <c r="N25">
        <v>0</v>
      </c>
      <c r="O25">
        <v>0</v>
      </c>
      <c r="P25">
        <v>0</v>
      </c>
      <c r="Q25">
        <v>18</v>
      </c>
      <c r="R25">
        <v>226</v>
      </c>
      <c r="S25" t="str">
        <f>IFERROR(VLOOKUP(R25,[2]WingLookTable!$A:$B,2,0),"캐릭터없음")</f>
        <v>Wing_MultiOtherNoiseFullFast</v>
      </c>
      <c r="T25">
        <f t="shared" ref="T25:T27" ca="1" si="75">VLOOKUP(RANDBETWEEN(1,COUNTA(AD:AD)-1),AD:AE,2,0)</f>
        <v>372</v>
      </c>
      <c r="U25" t="str">
        <f t="shared" ref="U25:U27" ca="1" si="76">IF(ROW()=2,V25,OFFSET(U25,-1,0)&amp;IF(LEN(V25)=0,"",","&amp;V25))</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v>
      </c>
      <c r="V25" t="str">
        <f t="shared" ref="V25:V26" ca="1" si="77">"{"""&amp;A$1&amp;""":"&amp;A25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{"dy":11,"sl":2,"id":"Actor1141m","stats":{"tr":3,"trp":6,"str":5,"dex":10,"int":0,"vit":0,"train":0,"wgGr0":0,"wgGr1":0,"wgGr2":0,"wgGr3":18,"wgLk":226}}</v>
      </c>
      <c r="Z25">
        <v>24</v>
      </c>
      <c r="AA25" t="s">
        <v>335</v>
      </c>
      <c r="AB25">
        <f>COUNTIF(F:F,AA25)</f>
        <v>2</v>
      </c>
      <c r="AD25">
        <v>24</v>
      </c>
      <c r="AE25">
        <v>181</v>
      </c>
      <c r="AF25">
        <f>COUNTIF(R:R,AE25)</f>
        <v>1</v>
      </c>
    </row>
    <row r="26" spans="1:32">
      <c r="A26">
        <v>11</v>
      </c>
      <c r="B26">
        <f t="shared" ca="1" si="70"/>
        <v>3</v>
      </c>
      <c r="C26" t="str">
        <f t="shared" ref="C26" ca="1" si="78">VLOOKUP(RANDBETWEEN(1,COUNTA(Z:Z)-1),Z:AA,2,0)</f>
        <v>Actor2238m</v>
      </c>
      <c r="D26" t="str">
        <f>IF(ISBLANK(F26),"",
IFERROR(VLOOKUP(F26,[2]ActorTable!$A:$H,MATCH("이름참고",[2]ActorTable!$1:$1,0),0),"캐릭터없음"))</f>
        <v>무테이</v>
      </c>
      <c r="E26" t="str">
        <f t="shared" ref="E26" ca="1" si="79">IF(AND(B26&lt;=OFFSET(B26,1,0),NOT(ISBLANK(F26))),
IF(F26=OFFSET(F26,1,0),"같음",""),"")</f>
        <v/>
      </c>
      <c r="F26" t="s">
        <v>329</v>
      </c>
      <c r="G26">
        <v>3</v>
      </c>
      <c r="H26">
        <v>6</v>
      </c>
      <c r="I26">
        <v>0</v>
      </c>
      <c r="J26">
        <v>0</v>
      </c>
      <c r="K26">
        <v>15</v>
      </c>
      <c r="L26">
        <v>0</v>
      </c>
      <c r="M26">
        <v>0</v>
      </c>
      <c r="N26">
        <v>0</v>
      </c>
      <c r="O26">
        <v>0</v>
      </c>
      <c r="P26">
        <v>0</v>
      </c>
      <c r="Q26">
        <v>18</v>
      </c>
      <c r="R26">
        <v>196</v>
      </c>
      <c r="S26" t="str">
        <f>IFERROR(VLOOKUP(R26,[2]WingLookTable!$A:$B,2,0),"캐릭터없음")</f>
        <v>Wing_FireBeeSineWingSlow</v>
      </c>
      <c r="T26">
        <f t="shared" ca="1" si="75"/>
        <v>340</v>
      </c>
      <c r="U26" t="str">
        <f t="shared" ca="1" si="76"/>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v>
      </c>
      <c r="V26" t="str">
        <f t="shared" ca="1" si="77"/>
        <v>{"dy":11,"sl":3,"id":"Actor3021m","stats":{"tr":3,"trp":6,"str":0,"dex":0,"int":15,"vit":0,"train":0,"wgGr0":0,"wgGr1":0,"wgGr2":0,"wgGr3":18,"wgLk":196}}</v>
      </c>
      <c r="Z26">
        <v>25</v>
      </c>
      <c r="AA26" t="s">
        <v>336</v>
      </c>
      <c r="AB26">
        <f>COUNTIF(F:F,AA26)</f>
        <v>1</v>
      </c>
      <c r="AD26">
        <v>25</v>
      </c>
      <c r="AE26">
        <v>184</v>
      </c>
      <c r="AF26">
        <f>COUNTIF(R:R,AE26)</f>
        <v>1</v>
      </c>
    </row>
    <row r="27" spans="1:32">
      <c r="A27">
        <v>12</v>
      </c>
      <c r="B27">
        <f t="shared" ca="1" si="70"/>
        <v>1</v>
      </c>
      <c r="C27" t="str">
        <f t="shared" ref="C27" ca="1" si="80">VLOOKUP(RANDBETWEEN(1,COUNTA(Z:Z)-1),Z:AA,2,0)</f>
        <v>Actor2103m</v>
      </c>
      <c r="D27" t="str">
        <f>IF(ISBLANK(F27),"",
IFERROR(VLOOKUP(F27,[2]ActorTable!$A:$H,MATCH("이름참고",[2]ActorTable!$1:$1,0),0),"캐릭터없음"))</f>
        <v>케이저</v>
      </c>
      <c r="E27" t="str">
        <f t="shared" ref="E27" ca="1" si="81">IF(AND(B27&lt;=OFFSET(B27,1,0),NOT(ISBLANK(F27))),
IF(F27=OFFSET(F27,1,0),"같음",""),"")</f>
        <v/>
      </c>
      <c r="F27" t="s">
        <v>322</v>
      </c>
      <c r="G27">
        <v>3</v>
      </c>
      <c r="H27">
        <v>6</v>
      </c>
      <c r="I27">
        <v>8</v>
      </c>
      <c r="J27">
        <v>0</v>
      </c>
      <c r="K27">
        <v>7</v>
      </c>
      <c r="L27">
        <v>0</v>
      </c>
      <c r="M27">
        <v>0</v>
      </c>
      <c r="N27">
        <v>0</v>
      </c>
      <c r="O27">
        <v>0</v>
      </c>
      <c r="P27">
        <v>0</v>
      </c>
      <c r="Q27">
        <v>18</v>
      </c>
      <c r="R27">
        <v>214</v>
      </c>
      <c r="S27" t="str">
        <f>IFERROR(VLOOKUP(R27,[2]WingLookTable!$A:$B,2,0),"캐릭터없음")</f>
        <v>Wing_GrayStripeSineFullFast</v>
      </c>
      <c r="T27">
        <f t="shared" ca="1" si="75"/>
        <v>348</v>
      </c>
      <c r="U27" t="str">
        <f t="shared" ca="1" si="76"/>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v>
      </c>
      <c r="V27" t="str">
        <f t="shared" ref="V27:V67" ca="1" si="82">"{"""&amp;A$1&amp;""":"&amp;A27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{"dy":12,"sl":1,"id":"Actor0113m","stats":{"tr":3,"trp":6,"str":8,"dex":0,"int":7,"vit":0,"train":0,"wgGr0":0,"wgGr1":0,"wgGr2":0,"wgGr3":18,"wgLk":214}}</v>
      </c>
      <c r="Z27">
        <v>26</v>
      </c>
      <c r="AA27" t="s">
        <v>337</v>
      </c>
      <c r="AB27">
        <f>COUNTIF(F:F,AA27)</f>
        <v>2</v>
      </c>
      <c r="AD27">
        <v>26</v>
      </c>
      <c r="AE27">
        <v>187</v>
      </c>
      <c r="AF27">
        <f>COUNTIF(R:R,AE27)</f>
        <v>1</v>
      </c>
    </row>
    <row r="28" spans="1:32">
      <c r="A28">
        <v>12</v>
      </c>
      <c r="B28">
        <f t="shared" ca="1" si="70"/>
        <v>2</v>
      </c>
      <c r="C28" t="str">
        <f t="shared" ref="C28" ca="1" si="83">VLOOKUP(RANDBETWEEN(1,COUNTA(Z:Z)-1),Z:AA,2,0)</f>
        <v>Actor2015m</v>
      </c>
      <c r="D28" t="str">
        <f>IF(ISBLANK(F28),"",
IFERROR(VLOOKUP(F28,[2]ActorTable!$A:$H,MATCH("이름참고",[2]ActorTable!$1:$1,0),0),"캐릭터없음"))</f>
        <v>그루퍼스</v>
      </c>
      <c r="E28" t="str">
        <f t="shared" ref="E28" ca="1" si="84">IF(AND(B28&lt;=OFFSET(B28,1,0),NOT(ISBLANK(F28))),
IF(F28=OFFSET(F28,1,0),"같음",""),"")</f>
        <v/>
      </c>
      <c r="F28" t="s">
        <v>320</v>
      </c>
      <c r="G28">
        <v>3</v>
      </c>
      <c r="H28">
        <v>6</v>
      </c>
      <c r="I28">
        <v>15</v>
      </c>
      <c r="J28">
        <v>0</v>
      </c>
      <c r="K28">
        <v>0</v>
      </c>
      <c r="L28">
        <v>0</v>
      </c>
      <c r="M28">
        <v>0</v>
      </c>
      <c r="N28">
        <v>0</v>
      </c>
      <c r="O28">
        <v>0</v>
      </c>
      <c r="P28">
        <v>0</v>
      </c>
      <c r="Q28">
        <v>18</v>
      </c>
      <c r="R28">
        <v>264</v>
      </c>
      <c r="S28" t="str">
        <f>IFERROR(VLOOKUP(R28,[2]WingLookTable!$A:$B,2,0),"캐릭터없음")</f>
        <v>Wing_SkySineNoneFullFast</v>
      </c>
      <c r="T28">
        <f t="shared" ref="T28" ca="1" si="85">VLOOKUP(RANDBETWEEN(1,COUNTA(AD:AD)-1),AD:AE,2,0)</f>
        <v>229</v>
      </c>
      <c r="U28" t="str">
        <f t="shared" ref="U28" ca="1" si="86">IF(ROW()=2,V28,OFFSET(U28,-1,0)&amp;IF(LEN(V28)=0,"",","&amp;V28))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v>
      </c>
      <c r="V28" t="str">
        <f t="shared" ca="1" si="82"/>
        <v>{"dy":12,"sl":2,"id":"Actor2010m","stats":{"tr":3,"trp":6,"str":15,"dex":0,"int":0,"vit":0,"train":0,"wgGr0":0,"wgGr1":0,"wgGr2":0,"wgGr3":18,"wgLk":264}}</v>
      </c>
      <c r="Z28">
        <v>27</v>
      </c>
      <c r="AA28" t="s">
        <v>338</v>
      </c>
      <c r="AB28">
        <f>COUNTIF(F:F,AA28)</f>
        <v>1</v>
      </c>
      <c r="AD28">
        <v>27</v>
      </c>
      <c r="AE28">
        <v>190</v>
      </c>
      <c r="AF28">
        <f>COUNTIF(R:R,AE28)</f>
        <v>1</v>
      </c>
    </row>
    <row r="29" spans="1:32">
      <c r="A29">
        <v>13</v>
      </c>
      <c r="B29">
        <f t="shared" ca="1" si="70"/>
        <v>1</v>
      </c>
      <c r="C29" t="str">
        <f t="shared" ca="1" si="1"/>
        <v>Actor1108m</v>
      </c>
      <c r="D29" t="str">
        <f>IF(ISBLANK(F29),"",
IFERROR(VLOOKUP(F29,[2]ActorTable!$A:$H,MATCH("이름참고",[2]ActorTable!$1:$1,0),0),"캐릭터없음"))</f>
        <v>클레타</v>
      </c>
      <c r="E29" t="str">
        <f t="shared" ca="1" si="2"/>
        <v/>
      </c>
      <c r="F29" t="s">
        <v>358</v>
      </c>
      <c r="G29">
        <v>3</v>
      </c>
      <c r="H29">
        <v>6</v>
      </c>
      <c r="I29">
        <v>10</v>
      </c>
      <c r="J29">
        <v>0</v>
      </c>
      <c r="K29">
        <v>0</v>
      </c>
      <c r="L29">
        <v>5</v>
      </c>
      <c r="M29">
        <v>0</v>
      </c>
      <c r="N29">
        <v>0</v>
      </c>
      <c r="O29">
        <v>0</v>
      </c>
      <c r="P29">
        <v>0</v>
      </c>
      <c r="Q29">
        <v>18</v>
      </c>
      <c r="R29">
        <v>344</v>
      </c>
      <c r="S29" t="str">
        <f>IFERROR(VLOOKUP(R29,[2]WingLookTable!$A:$B,2,0),"캐릭터없음")</f>
        <v>Wing_DustYellowOtherStripeFullSlow</v>
      </c>
      <c r="T29">
        <f t="shared" ca="1" si="3"/>
        <v>248</v>
      </c>
      <c r="U29"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v>
      </c>
      <c r="V29" t="str">
        <f t="shared" ca="1" si="82"/>
        <v>{"dy":13,"sl":1,"id":"Actor0240m","stats":{"tr":3,"trp":6,"str":10,"dex":0,"int":0,"vit":5,"train":0,"wgGr0":0,"wgGr1":0,"wgGr2":0,"wgGr3":18,"wgLk":344}}</v>
      </c>
      <c r="Z29">
        <v>28</v>
      </c>
      <c r="AA29" t="s">
        <v>339</v>
      </c>
      <c r="AB29">
        <f>COUNTIF(F:F,AA29)</f>
        <v>3</v>
      </c>
      <c r="AD29">
        <v>28</v>
      </c>
      <c r="AE29">
        <v>193</v>
      </c>
      <c r="AF29">
        <f>COUNTIF(R:R,AE29)</f>
        <v>1</v>
      </c>
    </row>
    <row r="30" spans="1:32">
      <c r="A30">
        <v>13</v>
      </c>
      <c r="B30">
        <f t="shared" ca="1" si="70"/>
        <v>2</v>
      </c>
      <c r="C30" t="str">
        <f t="shared" ca="1" si="1"/>
        <v>Actor1141m</v>
      </c>
      <c r="D30" t="str">
        <f>IF(ISBLANK(F30),"",
IFERROR(VLOOKUP(F30,[2]ActorTable!$A:$H,MATCH("이름참고",[2]ActorTable!$1:$1,0),0),"캐릭터없음"))</f>
        <v>미네락</v>
      </c>
      <c r="E30" t="str">
        <f t="shared" ca="1" si="2"/>
        <v/>
      </c>
      <c r="F30" t="s">
        <v>388</v>
      </c>
      <c r="G30">
        <v>3</v>
      </c>
      <c r="H30">
        <v>6</v>
      </c>
      <c r="I30">
        <v>8</v>
      </c>
      <c r="J30">
        <v>7</v>
      </c>
      <c r="K30">
        <v>0</v>
      </c>
      <c r="L30">
        <v>0</v>
      </c>
      <c r="M30">
        <v>0</v>
      </c>
      <c r="N30">
        <v>0</v>
      </c>
      <c r="O30">
        <v>0</v>
      </c>
      <c r="P30">
        <v>0</v>
      </c>
      <c r="Q30">
        <v>18</v>
      </c>
      <c r="R30">
        <v>284</v>
      </c>
      <c r="S30" t="str">
        <f>IFERROR(VLOOKUP(R30,[2]WingLookTable!$A:$B,2,0),"캐릭터없음")</f>
        <v>Wing_YellowOtherNoiseStripeFast</v>
      </c>
      <c r="T30">
        <f t="shared" ca="1" si="3"/>
        <v>113</v>
      </c>
      <c r="U30"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v>
      </c>
      <c r="V30" t="str">
        <f t="shared" ca="1" si="82"/>
        <v>{"dy":13,"sl":2,"id":"Actor2120m","stats":{"tr":3,"trp":6,"str":8,"dex":7,"int":0,"vit":0,"train":0,"wgGr0":0,"wgGr1":0,"wgGr2":0,"wgGr3":18,"wgLk":284}}</v>
      </c>
      <c r="Z30">
        <v>29</v>
      </c>
      <c r="AA30" t="s">
        <v>340</v>
      </c>
      <c r="AB30">
        <f>COUNTIF(F:F,AA30)</f>
        <v>2</v>
      </c>
      <c r="AD30">
        <v>29</v>
      </c>
      <c r="AE30">
        <v>196</v>
      </c>
      <c r="AF30">
        <f>COUNTIF(R:R,AE30)</f>
        <v>1</v>
      </c>
    </row>
    <row r="31" spans="1:32">
      <c r="A31">
        <v>14</v>
      </c>
      <c r="B31">
        <f t="shared" ca="1" si="70"/>
        <v>1</v>
      </c>
      <c r="C31" t="str">
        <f t="shared" ca="1" si="1"/>
        <v>Actor2015m</v>
      </c>
      <c r="D31" t="str">
        <f>IF(ISBLANK(F31),"",
IFERROR(VLOOKUP(F31,[2]ActorTable!$A:$H,MATCH("이름참고",[2]ActorTable!$1:$1,0),0),"캐릭터없음"))</f>
        <v>데브샤</v>
      </c>
      <c r="E31" t="str">
        <f t="shared" ca="1" si="2"/>
        <v/>
      </c>
      <c r="F31" t="s">
        <v>401</v>
      </c>
      <c r="G31">
        <v>3</v>
      </c>
      <c r="H31">
        <v>6</v>
      </c>
      <c r="I31">
        <v>0</v>
      </c>
      <c r="J31">
        <v>5</v>
      </c>
      <c r="K31">
        <v>0</v>
      </c>
      <c r="L31">
        <v>10</v>
      </c>
      <c r="M31">
        <v>0</v>
      </c>
      <c r="N31">
        <v>0</v>
      </c>
      <c r="O31">
        <v>0</v>
      </c>
      <c r="P31">
        <v>0</v>
      </c>
      <c r="Q31">
        <v>18</v>
      </c>
      <c r="R31">
        <v>148</v>
      </c>
      <c r="S31" t="str">
        <f>IFERROR(VLOOKUP(R31,[2]WingLookTable!$A:$B,2,0),"캐릭터없음")</f>
        <v>Wing_DustCyanPatternFullFullSlow</v>
      </c>
      <c r="T31">
        <f t="shared" ref="T31:T32" ca="1" si="87">VLOOKUP(RANDBETWEEN(1,COUNTA(AD:AD)-1),AD:AE,2,0)</f>
        <v>297</v>
      </c>
      <c r="U31" t="str">
        <f t="shared" ref="U31:U32" ca="1" si="88">IF(ROW()=2,V31,OFFSET(U31,-1,0)&amp;IF(LEN(V31)=0,"",","&amp;V31))</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v>
      </c>
      <c r="V31" t="str">
        <f t="shared" ref="V31:V32" ca="1" si="89">"{"""&amp;A$1&amp;""":"&amp;A31
&amp;","""&amp;B$1&amp;""":"&amp;B31
&amp;IF(LEN(F31)=0,"",","""&amp;F$1&amp;""":"""&amp;F31&amp;"""")
&amp;IF(LEN(F31)=0,"",",""stats"":{")
&amp;IF(LEN(F31)=0,"",""""&amp;G$1&amp;""":"&amp;G31)
&amp;IF(LEN(F31)=0,"",","""&amp;H$1&amp;""":"&amp;H31)
&amp;IF(LEN(F31)=0,"",","""&amp;I$1&amp;""":"&amp;I31)
&amp;IF(LEN(F31)=0,"",","""&amp;J$1&amp;""":"&amp;J31)
&amp;IF(LEN(F31)=0,"",","""&amp;K$1&amp;""":"&amp;K31)
&amp;IF(LEN(F31)=0,"",","""&amp;L$1&amp;""":"&amp;L31)
&amp;IF(LEN(F31)=0,"",","""&amp;M$1&amp;""":"&amp;M31)
&amp;IF(LEN(F31)=0,"",","""&amp;N$1&amp;""":"&amp;N31)
&amp;IF(LEN(F31)=0,"",","""&amp;O$1&amp;""":"&amp;O31)
&amp;IF(LEN(F31)=0,"",","""&amp;P$1&amp;""":"&amp;P31)
&amp;IF(LEN(F31)=0,"",","""&amp;Q$1&amp;""":"&amp;Q31)
&amp;IF(LEN(F31)=0,"",","""&amp;R$1&amp;""":"&amp;R31)
&amp;IF(LEN(F31)=0,"","}")&amp;"}"</f>
        <v>{"dy":14,"sl":1,"id":"Actor2103m","stats":{"tr":3,"trp":6,"str":0,"dex":5,"int":0,"vit":10,"train":0,"wgGr0":0,"wgGr1":0,"wgGr2":0,"wgGr3":18,"wgLk":148}}</v>
      </c>
      <c r="Z31">
        <v>30</v>
      </c>
      <c r="AA31" t="s">
        <v>341</v>
      </c>
      <c r="AB31">
        <f>COUNTIF(F:F,AA31)</f>
        <v>3</v>
      </c>
      <c r="AD31">
        <v>30</v>
      </c>
      <c r="AE31">
        <v>199</v>
      </c>
      <c r="AF31">
        <f>COUNTIF(R:R,AE31)</f>
        <v>1</v>
      </c>
    </row>
    <row r="32" spans="1:32">
      <c r="A32">
        <v>14</v>
      </c>
      <c r="B32">
        <f t="shared" ca="1" si="70"/>
        <v>2</v>
      </c>
      <c r="C32" t="str">
        <f t="shared" ref="C32" ca="1" si="90">VLOOKUP(RANDBETWEEN(1,COUNTA(Z:Z)-1),Z:AA,2,0)</f>
        <v>Actor0125m</v>
      </c>
      <c r="D32" t="str">
        <f>IF(ISBLANK(F32),"",
IFERROR(VLOOKUP(F32,[2]ActorTable!$A:$H,MATCH("이름참고",[2]ActorTable!$1:$1,0),0),"캐릭터없음"))</f>
        <v>에이잭</v>
      </c>
      <c r="E32" t="str">
        <f t="shared" ref="E32" ca="1" si="91">IF(AND(B32&lt;=OFFSET(B32,1,0),NOT(ISBLANK(F32))),
IF(F32=OFFSET(F32,1,0),"같음",""),"")</f>
        <v/>
      </c>
      <c r="F32" t="s">
        <v>405</v>
      </c>
      <c r="G32">
        <v>3</v>
      </c>
      <c r="H32">
        <v>6</v>
      </c>
      <c r="I32">
        <v>0</v>
      </c>
      <c r="J32">
        <v>5</v>
      </c>
      <c r="K32">
        <v>10</v>
      </c>
      <c r="L32">
        <v>0</v>
      </c>
      <c r="M32">
        <v>0</v>
      </c>
      <c r="N32">
        <v>0</v>
      </c>
      <c r="O32">
        <v>0</v>
      </c>
      <c r="P32">
        <v>0</v>
      </c>
      <c r="Q32">
        <v>18</v>
      </c>
      <c r="R32">
        <v>154</v>
      </c>
      <c r="S32" t="str">
        <f>IFERROR(VLOOKUP(R32,[2]WingLookTable!$A:$B,2,0),"캐릭터없음")</f>
        <v>Wing_DustFireSinePatternFullSlow</v>
      </c>
      <c r="T32">
        <f t="shared" ca="1" si="87"/>
        <v>184</v>
      </c>
      <c r="U32" t="str">
        <f t="shared" ca="1" si="88"/>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v>
      </c>
      <c r="V32" t="str">
        <f t="shared" ca="1" si="89"/>
        <v>{"dy":14,"sl":2,"id":"Actor1029m","stats":{"tr":3,"trp":6,"str":0,"dex":5,"int":10,"vit":0,"train":0,"wgGr0":0,"wgGr1":0,"wgGr2":0,"wgGr3":18,"wgLk":154}}</v>
      </c>
      <c r="Z32">
        <v>31</v>
      </c>
      <c r="AA32" t="s">
        <v>416</v>
      </c>
      <c r="AB32">
        <f>COUNTIF(F:F,AA32)</f>
        <v>1</v>
      </c>
      <c r="AD32">
        <v>31</v>
      </c>
      <c r="AE32">
        <v>202</v>
      </c>
      <c r="AF32">
        <f>COUNTIF(R:R,AE32)</f>
        <v>1</v>
      </c>
    </row>
    <row r="33" spans="1:32">
      <c r="A33">
        <v>15</v>
      </c>
      <c r="B33">
        <f t="shared" ca="1" si="70"/>
        <v>1</v>
      </c>
      <c r="C33" t="str">
        <f t="shared" ca="1" si="1"/>
        <v>Actor2235m</v>
      </c>
      <c r="D33" t="str">
        <f>IF(ISBLANK(F33),"",
IFERROR(VLOOKUP(F33,[2]ActorTable!$A:$H,MATCH("이름참고",[2]ActorTable!$1:$1,0),0),"캐릭터없음"))</f>
        <v>클레타</v>
      </c>
      <c r="E33" t="str">
        <f t="shared" ca="1" si="2"/>
        <v/>
      </c>
      <c r="F33" t="s">
        <v>358</v>
      </c>
      <c r="G33">
        <v>3</v>
      </c>
      <c r="H33">
        <v>6</v>
      </c>
      <c r="I33">
        <v>8</v>
      </c>
      <c r="J33">
        <v>0</v>
      </c>
      <c r="K33">
        <v>7</v>
      </c>
      <c r="L33">
        <v>0</v>
      </c>
      <c r="M33">
        <v>0</v>
      </c>
      <c r="N33">
        <v>0</v>
      </c>
      <c r="O33">
        <v>0</v>
      </c>
      <c r="P33">
        <v>0</v>
      </c>
      <c r="Q33">
        <v>18</v>
      </c>
      <c r="R33">
        <v>352</v>
      </c>
      <c r="S33" t="str">
        <f>IFERROR(VLOOKUP(R33,[2]WingLookTable!$A:$B,2,0),"캐릭터없음")</f>
        <v>Wing_GreenOtherOtherFullFast</v>
      </c>
      <c r="T33">
        <f t="shared" ca="1" si="3"/>
        <v>145</v>
      </c>
      <c r="U33"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v>
      </c>
      <c r="V33" t="str">
        <f t="shared" ca="1" si="82"/>
        <v>{"dy":15,"sl":1,"id":"Actor0240m","stats":{"tr":3,"trp":6,"str":8,"dex":0,"int":7,"vit":0,"train":0,"wgGr0":0,"wgGr1":0,"wgGr2":0,"wgGr3":18,"wgLk":352}}</v>
      </c>
      <c r="Z33">
        <v>32</v>
      </c>
      <c r="AA33" t="s">
        <v>425</v>
      </c>
      <c r="AB33">
        <f>COUNTIF(F:F,AA33)</f>
        <v>1</v>
      </c>
      <c r="AD33">
        <v>32</v>
      </c>
      <c r="AE33">
        <v>205</v>
      </c>
      <c r="AF33">
        <f>COUNTIF(R:R,AE33)</f>
        <v>1</v>
      </c>
    </row>
    <row r="34" spans="1:32">
      <c r="A34">
        <v>15</v>
      </c>
      <c r="B34">
        <f t="shared" ca="1" si="70"/>
        <v>2</v>
      </c>
      <c r="C34" t="str">
        <f t="shared" ca="1" si="1"/>
        <v>Actor0125m</v>
      </c>
      <c r="D34" t="str">
        <f>IF(ISBLANK(F34),"",
IFERROR(VLOOKUP(F34,[2]ActorTable!$A:$H,MATCH("이름참고",[2]ActorTable!$1:$1,0),0),"캐릭터없음"))</f>
        <v>카츄진</v>
      </c>
      <c r="E34" t="str">
        <f t="shared" ca="1" si="2"/>
        <v/>
      </c>
      <c r="F34" t="s">
        <v>354</v>
      </c>
      <c r="G34">
        <v>3</v>
      </c>
      <c r="H34">
        <v>6</v>
      </c>
      <c r="I34">
        <v>0</v>
      </c>
      <c r="J34">
        <v>0</v>
      </c>
      <c r="K34">
        <v>15</v>
      </c>
      <c r="L34">
        <v>0</v>
      </c>
      <c r="M34">
        <v>0</v>
      </c>
      <c r="N34">
        <v>0</v>
      </c>
      <c r="O34">
        <v>0</v>
      </c>
      <c r="P34">
        <v>0</v>
      </c>
      <c r="Q34">
        <v>18</v>
      </c>
      <c r="R34">
        <v>244</v>
      </c>
      <c r="S34" t="str">
        <f>IFERROR(VLOOKUP(R34,[2]WingLookTable!$A:$B,2,0),"캐릭터없음")</f>
        <v>Wing_PurpleStripeNoiseFullSlow</v>
      </c>
      <c r="T34">
        <f t="shared" ca="1" si="3"/>
        <v>309</v>
      </c>
      <c r="U34"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v>
      </c>
      <c r="V34" t="str">
        <f t="shared" ca="1" si="82"/>
        <v>{"dy":15,"sl":2,"id":"Actor3117m","stats":{"tr":3,"trp":6,"str":0,"dex":0,"int":15,"vit":0,"train":0,"wgGr0":0,"wgGr1":0,"wgGr2":0,"wgGr3":18,"wgLk":244}}</v>
      </c>
      <c r="Z34">
        <v>33</v>
      </c>
      <c r="AA34" t="s">
        <v>448</v>
      </c>
      <c r="AB34">
        <f>COUNTIF(F:F,AA34)</f>
        <v>1</v>
      </c>
      <c r="AD34">
        <v>33</v>
      </c>
      <c r="AE34">
        <v>208</v>
      </c>
      <c r="AF34">
        <f>COUNTIF(R:R,AE34)</f>
        <v>1</v>
      </c>
    </row>
    <row r="35" spans="1:32">
      <c r="A35">
        <v>15</v>
      </c>
      <c r="B35">
        <f t="shared" ref="B35" ca="1" si="92">IF(A35&lt;&gt;OFFSET(A35,-1,0),1,OFFSET(B35,-1,0)+1)</f>
        <v>3</v>
      </c>
      <c r="C35" t="str">
        <f t="shared" ref="C35" ca="1" si="93">VLOOKUP(RANDBETWEEN(1,COUNTA(Z:Z)-1),Z:AA,2,0)</f>
        <v>Actor2011m</v>
      </c>
      <c r="D35" t="str">
        <f>IF(ISBLANK(F35),"",
IFERROR(VLOOKUP(F35,[2]ActorTable!$A:$H,MATCH("이름참고",[2]ActorTable!$1:$1,0),0),"캐릭터없음"))</f>
        <v>무테이</v>
      </c>
      <c r="E35" t="str">
        <f t="shared" ref="E35" ca="1" si="94">IF(AND(B35&lt;=OFFSET(B35,1,0),NOT(ISBLANK(F35))),
IF(F35=OFFSET(F35,1,0),"같음",""),"")</f>
        <v/>
      </c>
      <c r="F35" t="s">
        <v>368</v>
      </c>
      <c r="G35">
        <v>3</v>
      </c>
      <c r="H35">
        <v>6</v>
      </c>
      <c r="I35">
        <v>7</v>
      </c>
      <c r="J35">
        <v>8</v>
      </c>
      <c r="K35">
        <v>0</v>
      </c>
      <c r="L35">
        <v>0</v>
      </c>
      <c r="M35">
        <v>0</v>
      </c>
      <c r="N35">
        <v>0</v>
      </c>
      <c r="O35">
        <v>0</v>
      </c>
      <c r="P35">
        <v>0</v>
      </c>
      <c r="Q35">
        <v>18</v>
      </c>
      <c r="R35">
        <v>280</v>
      </c>
      <c r="S35" t="str">
        <f>IFERROR(VLOOKUP(R35,[2]WingLookTable!$A:$B,2,0),"캐릭터없음")</f>
        <v>Wing_YellowFullSineStripeSlow</v>
      </c>
      <c r="T35">
        <f t="shared" ref="T35" ca="1" si="95">VLOOKUP(RANDBETWEEN(1,COUNTA(AD:AD)-1),AD:AE,2,0)</f>
        <v>226</v>
      </c>
      <c r="U35" t="str">
        <f t="shared" ref="U35" ca="1" si="96">IF(ROW()=2,V35,OFFSET(U35,-1,0)&amp;IF(LEN(V35)=0,"",","&amp;V35))</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v>
      </c>
      <c r="V35" t="str">
        <f t="shared" ref="V35" ca="1" si="97">"{"""&amp;A$1&amp;""":"&amp;A35
&amp;","""&amp;B$1&amp;""":"&amp;B35
&amp;IF(LEN(F35)=0,"",","""&amp;F$1&amp;""":"""&amp;F35&amp;"""")
&amp;IF(LEN(F35)=0,"",",""stats"":{")
&amp;IF(LEN(F35)=0,"",""""&amp;G$1&amp;""":"&amp;G35)
&amp;IF(LEN(F35)=0,"",","""&amp;H$1&amp;""":"&amp;H35)
&amp;IF(LEN(F35)=0,"",","""&amp;I$1&amp;""":"&amp;I35)
&amp;IF(LEN(F35)=0,"",","""&amp;J$1&amp;""":"&amp;J35)
&amp;IF(LEN(F35)=0,"",","""&amp;K$1&amp;""":"&amp;K35)
&amp;IF(LEN(F35)=0,"",","""&amp;L$1&amp;""":"&amp;L35)
&amp;IF(LEN(F35)=0,"",","""&amp;M$1&amp;""":"&amp;M35)
&amp;IF(LEN(F35)=0,"",","""&amp;N$1&amp;""":"&amp;N35)
&amp;IF(LEN(F35)=0,"",","""&amp;O$1&amp;""":"&amp;O35)
&amp;IF(LEN(F35)=0,"",","""&amp;P$1&amp;""":"&amp;P35)
&amp;IF(LEN(F35)=0,"",","""&amp;Q$1&amp;""":"&amp;Q35)
&amp;IF(LEN(F35)=0,"",","""&amp;R$1&amp;""":"&amp;R35)
&amp;IF(LEN(F35)=0,"","}")&amp;"}"</f>
        <v>{"dy":15,"sl":3,"id":"Actor3021m","stats":{"tr":3,"trp":6,"str":7,"dex":8,"int":0,"vit":0,"train":0,"wgGr0":0,"wgGr1":0,"wgGr2":0,"wgGr3":18,"wgLk":280}}</v>
      </c>
      <c r="Z35">
        <v>34</v>
      </c>
      <c r="AA35" t="s">
        <v>449</v>
      </c>
      <c r="AB35">
        <f>COUNTIF(F:F,AA35)</f>
        <v>2</v>
      </c>
      <c r="AD35">
        <v>34</v>
      </c>
      <c r="AE35">
        <v>211</v>
      </c>
      <c r="AF35">
        <f>COUNTIF(R:R,AE35)</f>
        <v>1</v>
      </c>
    </row>
    <row r="36" spans="1:32">
      <c r="A36">
        <v>16</v>
      </c>
      <c r="B36">
        <f t="shared" ca="1" si="70"/>
        <v>1</v>
      </c>
      <c r="C36" t="str">
        <f t="shared" ref="C36" ca="1" si="98">VLOOKUP(RANDBETWEEN(1,COUNTA(Z:Z)-1),Z:AA,2,0)</f>
        <v>Actor3212m</v>
      </c>
      <c r="D36" t="str">
        <f>IF(ISBLANK(F36),"",
IFERROR(VLOOKUP(F36,[2]ActorTable!$A:$H,MATCH("이름참고",[2]ActorTable!$1:$1,0),0),"캐릭터없음"))</f>
        <v>라무무</v>
      </c>
      <c r="E36" t="str">
        <f t="shared" ref="E36" ca="1" si="99">IF(AND(B36&lt;=OFFSET(B36,1,0),NOT(ISBLANK(F36))),
IF(F36=OFFSET(F36,1,0),"같음",""),"")</f>
        <v/>
      </c>
      <c r="F36" t="s">
        <v>366</v>
      </c>
      <c r="G36">
        <v>3</v>
      </c>
      <c r="H36">
        <v>6</v>
      </c>
      <c r="I36">
        <v>0</v>
      </c>
      <c r="J36">
        <v>8</v>
      </c>
      <c r="K36">
        <v>7</v>
      </c>
      <c r="L36">
        <v>0</v>
      </c>
      <c r="M36">
        <v>0</v>
      </c>
      <c r="N36">
        <v>0</v>
      </c>
      <c r="O36">
        <v>0</v>
      </c>
      <c r="P36">
        <v>0</v>
      </c>
      <c r="Q36">
        <v>18</v>
      </c>
      <c r="R36">
        <v>363</v>
      </c>
      <c r="S36" t="str">
        <f>IFERROR(VLOOKUP(R36,[2]WingLookTable!$A:$B,2,0),"캐릭터없음")</f>
        <v>Wing_PinkOtherFullOtherFast</v>
      </c>
      <c r="T36">
        <f t="shared" ref="T36" ca="1" si="100">VLOOKUP(RANDBETWEEN(1,COUNTA(AD:AD)-1),AD:AE,2,0)</f>
        <v>312</v>
      </c>
      <c r="U36" t="str">
        <f t="shared" ref="U36" ca="1" si="101">IF(ROW()=2,V36,OFFSET(U36,-1,0)&amp;IF(LEN(V36)=0,"",","&amp;V36))</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v>
      </c>
      <c r="V36" t="str">
        <f t="shared" ca="1" si="82"/>
        <v>{"dy":16,"sl":1,"id":"Actor3231m","stats":{"tr":3,"trp":6,"str":0,"dex":8,"int":7,"vit":0,"train":0,"wgGr0":0,"wgGr1":0,"wgGr2":0,"wgGr3":18,"wgLk":363}}</v>
      </c>
      <c r="Z36">
        <v>35</v>
      </c>
      <c r="AA36" t="s">
        <v>489</v>
      </c>
      <c r="AB36">
        <f>COUNTIF(F:F,AA36)</f>
        <v>2</v>
      </c>
      <c r="AD36">
        <v>35</v>
      </c>
      <c r="AE36">
        <v>214</v>
      </c>
      <c r="AF36">
        <f>COUNTIF(R:R,AE36)</f>
        <v>1</v>
      </c>
    </row>
    <row r="37" spans="1:32">
      <c r="A37">
        <v>16</v>
      </c>
      <c r="B37">
        <f t="shared" ca="1" si="70"/>
        <v>2</v>
      </c>
      <c r="C37" t="str">
        <f t="shared" ref="C37" ca="1" si="102">VLOOKUP(RANDBETWEEN(1,COUNTA(Z:Z)-1),Z:AA,2,0)</f>
        <v>Actor1109m</v>
      </c>
      <c r="D37" t="str">
        <f>IF(ISBLANK(F37),"",
IFERROR(VLOOKUP(F37,[2]ActorTable!$A:$H,MATCH("이름참고",[2]ActorTable!$1:$1,0),0),"캐릭터없음"))</f>
        <v>러센트</v>
      </c>
      <c r="E37" t="str">
        <f t="shared" ref="E37" ca="1" si="103">IF(AND(B37&lt;=OFFSET(B37,1,0),NOT(ISBLANK(F37))),
IF(F37=OFFSET(F37,1,0),"같음",""),"")</f>
        <v/>
      </c>
      <c r="F37" t="s">
        <v>384</v>
      </c>
      <c r="G37">
        <v>3</v>
      </c>
      <c r="H37">
        <v>6</v>
      </c>
      <c r="I37">
        <v>0</v>
      </c>
      <c r="J37">
        <v>0</v>
      </c>
      <c r="K37">
        <v>15</v>
      </c>
      <c r="L37">
        <v>0</v>
      </c>
      <c r="M37">
        <v>0</v>
      </c>
      <c r="N37">
        <v>0</v>
      </c>
      <c r="O37">
        <v>0</v>
      </c>
      <c r="P37">
        <v>0</v>
      </c>
      <c r="Q37">
        <v>18</v>
      </c>
      <c r="R37">
        <v>340</v>
      </c>
      <c r="S37" t="str">
        <f>IFERROR(VLOOKUP(R37,[2]WingLookTable!$A:$B,2,0),"캐릭터없음")</f>
        <v>Wing_DustRedStripeFullOtherSlow</v>
      </c>
      <c r="T37">
        <f t="shared" ref="T37" ca="1" si="104">VLOOKUP(RANDBETWEEN(1,COUNTA(AD:AD)-1),AD:AE,2,0)</f>
        <v>125</v>
      </c>
      <c r="U37" t="str">
        <f t="shared" ref="U37" ca="1" si="105">IF(ROW()=2,V37,OFFSET(U37,-1,0)&amp;IF(LEN(V37)=0,"",","&amp;V37))</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v>
      </c>
      <c r="V37" t="str">
        <f t="shared" ca="1" si="82"/>
        <v>{"dy":16,"sl":2,"id":"Actor0024m","stats":{"tr":3,"trp":6,"str":0,"dex":0,"int":15,"vit":0,"train":0,"wgGr0":0,"wgGr1":0,"wgGr2":0,"wgGr3":18,"wgLk":340}}</v>
      </c>
      <c r="AD37">
        <v>36</v>
      </c>
      <c r="AE37">
        <v>217</v>
      </c>
      <c r="AF37">
        <f>COUNTIF(R:R,AE37)</f>
        <v>1</v>
      </c>
    </row>
    <row r="38" spans="1:32">
      <c r="A38">
        <v>17</v>
      </c>
      <c r="B38">
        <f t="shared" ca="1" si="70"/>
        <v>1</v>
      </c>
      <c r="C38" t="str">
        <f t="shared" ref="C38" ca="1" si="106">VLOOKUP(RANDBETWEEN(1,COUNTA(Z:Z)-1),Z:AA,2,0)</f>
        <v>Actor0240m</v>
      </c>
      <c r="D38" t="str">
        <f>IF(ISBLANK(F38),"",
IFERROR(VLOOKUP(F38,[2]ActorTable!$A:$H,MATCH("이름참고",[2]ActorTable!$1:$1,0),0),"캐릭터없음"))</f>
        <v>원더</v>
      </c>
      <c r="E38" t="str">
        <f t="shared" ref="E38" ca="1" si="107">IF(AND(B38&lt;=OFFSET(B38,1,0),NOT(ISBLANK(F38))),
IF(F38=OFFSET(F38,1,0),"같음",""),"")</f>
        <v/>
      </c>
      <c r="F38" t="s">
        <v>333</v>
      </c>
      <c r="G38">
        <v>3</v>
      </c>
      <c r="H38">
        <v>6</v>
      </c>
      <c r="I38">
        <v>8</v>
      </c>
      <c r="J38">
        <v>7</v>
      </c>
      <c r="K38">
        <v>0</v>
      </c>
      <c r="L38">
        <v>0</v>
      </c>
      <c r="M38">
        <v>0</v>
      </c>
      <c r="N38">
        <v>0</v>
      </c>
      <c r="O38">
        <v>0</v>
      </c>
      <c r="P38">
        <v>0</v>
      </c>
      <c r="Q38">
        <v>18</v>
      </c>
      <c r="R38">
        <v>166</v>
      </c>
      <c r="S38" t="str">
        <f>IFERROR(VLOOKUP(R38,[2]WingLookTable!$A:$B,2,0),"캐릭터없음")</f>
        <v>Wing_DustMultiNoisePatternFullFast</v>
      </c>
      <c r="T38">
        <f t="shared" ref="T38" ca="1" si="108">VLOOKUP(RANDBETWEEN(1,COUNTA(AD:AD)-1),AD:AE,2,0)</f>
        <v>363</v>
      </c>
      <c r="U38" t="str">
        <f t="shared" ref="U38" ca="1" si="109">IF(ROW()=2,V38,OFFSET(U38,-1,0)&amp;IF(LEN(V38)=0,"",","&amp;V38))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v>
      </c>
      <c r="V38" t="str">
        <f t="shared" ca="1" si="82"/>
        <v>{"dy":17,"sl":1,"id":"Actor2128m","stats":{"tr":3,"trp":6,"str":8,"dex":7,"int":0,"vit":0,"train":0,"wgGr0":0,"wgGr1":0,"wgGr2":0,"wgGr3":18,"wgLk":166}}</v>
      </c>
      <c r="AD38">
        <v>37</v>
      </c>
      <c r="AE38">
        <v>220</v>
      </c>
      <c r="AF38">
        <f>COUNTIF(R:R,AE38)</f>
        <v>1</v>
      </c>
    </row>
    <row r="39" spans="1:32">
      <c r="A39">
        <v>17</v>
      </c>
      <c r="B39">
        <f t="shared" ca="1" si="70"/>
        <v>2</v>
      </c>
      <c r="C39" t="str">
        <f t="shared" ref="C39" ca="1" si="110">VLOOKUP(RANDBETWEEN(1,COUNTA(Z:Z)-1),Z:AA,2,0)</f>
        <v>Actor1216m</v>
      </c>
      <c r="D39" t="str">
        <f>IF(ISBLANK(F39),"",
IFERROR(VLOOKUP(F39,[2]ActorTable!$A:$H,MATCH("이름참고",[2]ActorTable!$1:$1,0),0),"캐릭터없음"))</f>
        <v>튤린</v>
      </c>
      <c r="E39" t="str">
        <f t="shared" ref="E39" ca="1" si="111">IF(AND(B39&lt;=OFFSET(B39,1,0),NOT(ISBLANK(F39))),
IF(F39=OFFSET(F39,1,0),"같음",""),"")</f>
        <v/>
      </c>
      <c r="F39" t="s">
        <v>380</v>
      </c>
      <c r="G39">
        <v>3</v>
      </c>
      <c r="H39">
        <v>6</v>
      </c>
      <c r="I39">
        <v>0</v>
      </c>
      <c r="J39">
        <v>5</v>
      </c>
      <c r="K39">
        <v>10</v>
      </c>
      <c r="L39">
        <v>0</v>
      </c>
      <c r="M39">
        <v>0</v>
      </c>
      <c r="N39">
        <v>0</v>
      </c>
      <c r="O39">
        <v>0</v>
      </c>
      <c r="P39">
        <v>0</v>
      </c>
      <c r="Q39">
        <v>18</v>
      </c>
      <c r="R39">
        <v>303</v>
      </c>
      <c r="S39" t="str">
        <f>IFERROR(VLOOKUP(R39,[2]WingLookTable!$A:$B,2,0),"캐릭터없음")</f>
        <v>Wing_DustFireOtherOtherStripeFast</v>
      </c>
      <c r="T39">
        <f t="shared" ref="T39" ca="1" si="112">VLOOKUP(RANDBETWEEN(1,COUNTA(AD:AD)-1),AD:AE,2,0)</f>
        <v>154</v>
      </c>
      <c r="U39" t="str">
        <f t="shared" ref="U39" ca="1" si="113">IF(ROW()=2,V39,OFFSET(U39,-1,0)&amp;IF(LEN(V39)=0,"",","&amp;V39))</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v>
      </c>
      <c r="V39" t="str">
        <f t="shared" ca="1" si="82"/>
        <v>{"dy":17,"sl":2,"id":"Actor0037m","stats":{"tr":3,"trp":6,"str":0,"dex":5,"int":10,"vit":0,"train":0,"wgGr0":0,"wgGr1":0,"wgGr2":0,"wgGr3":18,"wgLk":303}}</v>
      </c>
      <c r="AD39">
        <v>38</v>
      </c>
      <c r="AE39">
        <v>223</v>
      </c>
      <c r="AF39">
        <f>COUNTIF(R:R,AE39)</f>
        <v>1</v>
      </c>
    </row>
    <row r="40" spans="1:32">
      <c r="A40">
        <v>18</v>
      </c>
      <c r="B40">
        <f t="shared" ca="1" si="70"/>
        <v>1</v>
      </c>
      <c r="C40" t="str">
        <f t="shared" ref="C40:C66" ca="1" si="114">VLOOKUP(RANDBETWEEN(1,COUNTA(Z:Z)-1),Z:AA,2,0)</f>
        <v>Actor0030m</v>
      </c>
      <c r="D40" t="str">
        <f>IF(ISBLANK(F40),"",
IFERROR(VLOOKUP(F40,[2]ActorTable!$A:$H,MATCH("이름참고",[2]ActorTable!$1:$1,0),0),"캐릭터없음"))</f>
        <v>시리아</v>
      </c>
      <c r="E40" t="str">
        <f t="shared" ref="E40:E66" ca="1" si="115">IF(AND(B40&lt;=OFFSET(B40,1,0),NOT(ISBLANK(F40))),
IF(F40=OFFSET(F40,1,0),"같음",""),"")</f>
        <v/>
      </c>
      <c r="F40" t="s">
        <v>489</v>
      </c>
      <c r="G40">
        <v>3</v>
      </c>
      <c r="H40">
        <v>6</v>
      </c>
      <c r="I40">
        <v>5</v>
      </c>
      <c r="J40">
        <v>5</v>
      </c>
      <c r="K40">
        <v>0</v>
      </c>
      <c r="L40">
        <v>5</v>
      </c>
      <c r="M40">
        <v>0</v>
      </c>
      <c r="N40">
        <v>0</v>
      </c>
      <c r="O40">
        <v>0</v>
      </c>
      <c r="P40">
        <v>0</v>
      </c>
      <c r="Q40">
        <v>18</v>
      </c>
      <c r="R40">
        <v>291</v>
      </c>
      <c r="S40" t="str">
        <f>IFERROR(VLOOKUP(R40,[2]WingLookTable!$A:$B,2,0),"캐릭터없음")</f>
        <v>Wing_BlackNoiseSineOtherSlow</v>
      </c>
      <c r="T40">
        <f t="shared" ref="T40:T66" ca="1" si="116">VLOOKUP(RANDBETWEEN(1,COUNTA(AD:AD)-1),AD:AE,2,0)</f>
        <v>324</v>
      </c>
      <c r="U40"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v>
      </c>
      <c r="V40" t="str">
        <f t="shared" ca="1" si="82"/>
        <v>{"dy":18,"sl":1,"id":"Actor0233m","stats":{"tr":3,"trp":6,"str":5,"dex":5,"int":0,"vit":5,"train":0,"wgGr0":0,"wgGr1":0,"wgGr2":0,"wgGr3":18,"wgLk":291}}</v>
      </c>
      <c r="AD40">
        <v>39</v>
      </c>
      <c r="AE40">
        <v>226</v>
      </c>
      <c r="AF40">
        <f>COUNTIF(R:R,AE40)</f>
        <v>1</v>
      </c>
    </row>
    <row r="41" spans="1:32">
      <c r="A41">
        <v>18</v>
      </c>
      <c r="B41">
        <f t="shared" ca="1" si="70"/>
        <v>2</v>
      </c>
      <c r="C41" t="str">
        <f t="shared" ca="1" si="114"/>
        <v>Actor0240m</v>
      </c>
      <c r="D41" t="str">
        <f>IF(ISBLANK(F41),"",
IFERROR(VLOOKUP(F41,[2]ActorTable!$A:$H,MATCH("이름참고",[2]ActorTable!$1:$1,0),0),"캐릭터없음"))</f>
        <v>미네락</v>
      </c>
      <c r="E41" t="str">
        <f t="shared" ca="1" si="115"/>
        <v/>
      </c>
      <c r="F41" t="s">
        <v>388</v>
      </c>
      <c r="G41">
        <v>3</v>
      </c>
      <c r="H41">
        <v>6</v>
      </c>
      <c r="I41">
        <v>5</v>
      </c>
      <c r="J41">
        <v>5</v>
      </c>
      <c r="K41">
        <v>0</v>
      </c>
      <c r="L41">
        <v>5</v>
      </c>
      <c r="M41">
        <v>0</v>
      </c>
      <c r="N41">
        <v>0</v>
      </c>
      <c r="O41">
        <v>0</v>
      </c>
      <c r="P41">
        <v>0</v>
      </c>
      <c r="Q41">
        <v>18</v>
      </c>
      <c r="R41">
        <v>187</v>
      </c>
      <c r="S41" t="str">
        <f>IFERROR(VLOOKUP(R41,[2]WingLookTable!$A:$B,2,0),"캐릭터없음")</f>
        <v>Wing_DustPurpleSinePatternFullFast</v>
      </c>
      <c r="T41">
        <f t="shared" ca="1" si="116"/>
        <v>372</v>
      </c>
      <c r="U41"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v>
      </c>
      <c r="V41" t="str">
        <f t="shared" ca="1" si="82"/>
        <v>{"dy":18,"sl":2,"id":"Actor2120m","stats":{"tr":3,"trp":6,"str":5,"dex":5,"int":0,"vit":5,"train":0,"wgGr0":0,"wgGr1":0,"wgGr2":0,"wgGr3":18,"wgLk":187}}</v>
      </c>
      <c r="AD41">
        <v>40</v>
      </c>
      <c r="AE41">
        <v>229</v>
      </c>
      <c r="AF41">
        <f>COUNTIF(R:R,AE41)</f>
        <v>1</v>
      </c>
    </row>
    <row r="42" spans="1:32">
      <c r="A42">
        <v>18</v>
      </c>
      <c r="B42">
        <f t="shared" ref="B42" ca="1" si="117">IF(A42&lt;&gt;OFFSET(A42,-1,0),1,OFFSET(B42,-1,0)+1)</f>
        <v>3</v>
      </c>
      <c r="C42" t="str">
        <f t="shared" ref="C42" ca="1" si="118">VLOOKUP(RANDBETWEEN(1,COUNTA(Z:Z)-1),Z:AA,2,0)</f>
        <v>Actor2238m</v>
      </c>
      <c r="D42" t="str">
        <f>IF(ISBLANK(F42),"",
IFERROR(VLOOKUP(F42,[2]ActorTable!$A:$H,MATCH("이름참고",[2]ActorTable!$1:$1,0),0),"캐릭터없음"))</f>
        <v>도스로프</v>
      </c>
      <c r="E42" t="str">
        <f t="shared" ref="E42" ca="1" si="119">IF(AND(B42&lt;=OFFSET(B42,1,0),NOT(ISBLANK(F42))),
IF(F42=OFFSET(F42,1,0),"같음",""),"")</f>
        <v/>
      </c>
      <c r="F42" t="s">
        <v>389</v>
      </c>
      <c r="G42">
        <v>3</v>
      </c>
      <c r="H42">
        <v>6</v>
      </c>
      <c r="I42">
        <v>0</v>
      </c>
      <c r="J42">
        <v>0</v>
      </c>
      <c r="K42">
        <v>0</v>
      </c>
      <c r="L42">
        <v>15</v>
      </c>
      <c r="M42">
        <v>0</v>
      </c>
      <c r="N42">
        <v>0</v>
      </c>
      <c r="O42">
        <v>0</v>
      </c>
      <c r="P42">
        <v>0</v>
      </c>
      <c r="Q42">
        <v>18</v>
      </c>
      <c r="R42">
        <v>256</v>
      </c>
      <c r="S42" t="str">
        <f>IFERROR(VLOOKUP(R42,[2]WingLookTable!$A:$B,2,0),"캐릭터없음")</f>
        <v>Wing_SkyFullNoiseOtherFast</v>
      </c>
      <c r="T42">
        <f t="shared" ref="T42" ca="1" si="120">VLOOKUP(RANDBETWEEN(1,COUNTA(AD:AD)-1),AD:AE,2,0)</f>
        <v>336</v>
      </c>
      <c r="U42" t="str">
        <f t="shared" ref="U42" ca="1" si="121">IF(ROW()=2,V42,OFFSET(U42,-1,0)&amp;IF(LEN(V42)=0,"",","&amp;V42))</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v>
      </c>
      <c r="V42" t="str">
        <f t="shared" ref="V42" ca="1" si="122">"{"""&amp;A$1&amp;""":"&amp;A42
&amp;","""&amp;B$1&amp;""":"&amp;B42
&amp;IF(LEN(F42)=0,"",","""&amp;F$1&amp;""":"""&amp;F42&amp;"""")
&amp;IF(LEN(F42)=0,"",",""stats"":{")
&amp;IF(LEN(F42)=0,"",""""&amp;G$1&amp;""":"&amp;G42)
&amp;IF(LEN(F42)=0,"",","""&amp;H$1&amp;""":"&amp;H42)
&amp;IF(LEN(F42)=0,"",","""&amp;I$1&amp;""":"&amp;I42)
&amp;IF(LEN(F42)=0,"",","""&amp;J$1&amp;""":"&amp;J42)
&amp;IF(LEN(F42)=0,"",","""&amp;K$1&amp;""":"&amp;K42)
&amp;IF(LEN(F42)=0,"",","""&amp;L$1&amp;""":"&amp;L42)
&amp;IF(LEN(F42)=0,"",","""&amp;M$1&amp;""":"&amp;M42)
&amp;IF(LEN(F42)=0,"",","""&amp;N$1&amp;""":"&amp;N42)
&amp;IF(LEN(F42)=0,"",","""&amp;O$1&amp;""":"&amp;O42)
&amp;IF(LEN(F42)=0,"",","""&amp;P$1&amp;""":"&amp;P42)
&amp;IF(LEN(F42)=0,"",","""&amp;Q$1&amp;""":"&amp;Q42)
&amp;IF(LEN(F42)=0,"",","""&amp;R$1&amp;""":"&amp;R42)
&amp;IF(LEN(F42)=0,"","}")&amp;"}"</f>
        <v>{"dy":18,"sl":3,"id":"Actor0030m","stats":{"tr":3,"trp":6,"str":0,"dex":0,"int":0,"vit":15,"train":0,"wgGr0":0,"wgGr1":0,"wgGr2":0,"wgGr3":18,"wgLk":256}}</v>
      </c>
      <c r="AD42">
        <v>41</v>
      </c>
      <c r="AE42">
        <v>232</v>
      </c>
      <c r="AF42">
        <f>COUNTIF(R:R,AE42)</f>
        <v>1</v>
      </c>
    </row>
    <row r="43" spans="1:32">
      <c r="A43">
        <v>19</v>
      </c>
      <c r="B43">
        <f t="shared" ca="1" si="70"/>
        <v>1</v>
      </c>
      <c r="C43" t="str">
        <f t="shared" ref="C43:C44" ca="1" si="123">VLOOKUP(RANDBETWEEN(1,COUNTA(Z:Z)-1),Z:AA,2,0)</f>
        <v>Actor1005m</v>
      </c>
      <c r="D43" t="str">
        <f>IF(ISBLANK(F43),"",
IFERROR(VLOOKUP(F43,[2]ActorTable!$A:$H,MATCH("이름참고",[2]ActorTable!$1:$1,0),0),"캐릭터없음"))</f>
        <v>닉스</v>
      </c>
      <c r="E43" t="str">
        <f t="shared" ref="E43:E44" ca="1" si="124">IF(AND(B43&lt;=OFFSET(B43,1,0),NOT(ISBLANK(F43))),
IF(F43=OFFSET(F43,1,0),"같음",""),"")</f>
        <v/>
      </c>
      <c r="F43" t="s">
        <v>362</v>
      </c>
      <c r="G43">
        <v>3</v>
      </c>
      <c r="H43">
        <v>6</v>
      </c>
      <c r="I43">
        <v>0</v>
      </c>
      <c r="J43">
        <v>8</v>
      </c>
      <c r="K43">
        <v>7</v>
      </c>
      <c r="L43">
        <v>0</v>
      </c>
      <c r="M43">
        <v>0</v>
      </c>
      <c r="N43">
        <v>0</v>
      </c>
      <c r="O43">
        <v>0</v>
      </c>
      <c r="P43">
        <v>0</v>
      </c>
      <c r="Q43">
        <v>18</v>
      </c>
      <c r="R43">
        <v>276</v>
      </c>
      <c r="S43" t="str">
        <f>IFERROR(VLOOKUP(R43,[2]WingLookTable!$A:$B,2,0),"캐릭터없음")</f>
        <v>Wing_WhiteSineNoiseFullFast</v>
      </c>
      <c r="T43">
        <f t="shared" ref="T43:T44" ca="1" si="125">VLOOKUP(RANDBETWEEN(1,COUNTA(AD:AD)-1),AD:AE,2,0)</f>
        <v>172</v>
      </c>
      <c r="U43" t="str">
        <f t="shared" ref="U43:U44" ca="1" si="126">IF(ROW()=2,V43,OFFSET(U43,-1,0)&amp;IF(LEN(V43)=0,"",","&amp;V43))</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v>
      </c>
      <c r="V43" t="str">
        <f t="shared" ca="1" si="82"/>
        <v>{"dy":19,"sl":1,"id":"Actor1109m","stats":{"tr":3,"trp":6,"str":0,"dex":8,"int":7,"vit":0,"train":0,"wgGr0":0,"wgGr1":0,"wgGr2":0,"wgGr3":18,"wgLk":276}}</v>
      </c>
      <c r="AD43">
        <v>42</v>
      </c>
      <c r="AE43">
        <v>236</v>
      </c>
      <c r="AF43">
        <f>COUNTIF(R:R,AE43)</f>
        <v>0</v>
      </c>
    </row>
    <row r="44" spans="1:32">
      <c r="A44">
        <v>19</v>
      </c>
      <c r="B44">
        <f t="shared" ca="1" si="70"/>
        <v>2</v>
      </c>
      <c r="C44" t="str">
        <f t="shared" ca="1" si="123"/>
        <v>Actor1216m</v>
      </c>
      <c r="D44" t="str">
        <f>IF(ISBLANK(F44),"",
IFERROR(VLOOKUP(F44,[2]ActorTable!$A:$H,MATCH("이름참고",[2]ActorTable!$1:$1,0),0),"캐릭터없음"))</f>
        <v>솔</v>
      </c>
      <c r="E44" t="str">
        <f t="shared" ca="1" si="124"/>
        <v/>
      </c>
      <c r="F44" t="s">
        <v>408</v>
      </c>
      <c r="G44">
        <v>3</v>
      </c>
      <c r="H44">
        <v>6</v>
      </c>
      <c r="I44">
        <v>0</v>
      </c>
      <c r="J44">
        <v>7</v>
      </c>
      <c r="K44">
        <v>8</v>
      </c>
      <c r="L44">
        <v>0</v>
      </c>
      <c r="M44">
        <v>0</v>
      </c>
      <c r="N44">
        <v>0</v>
      </c>
      <c r="O44">
        <v>0</v>
      </c>
      <c r="P44">
        <v>0</v>
      </c>
      <c r="Q44">
        <v>18</v>
      </c>
      <c r="R44">
        <v>101</v>
      </c>
      <c r="S44" t="str">
        <f>IFERROR(VLOOKUP(R44,[2]WingLookTable!$A:$B,2,0),"캐릭터없음")</f>
        <v>Wing_BlackFullSineStripeFast</v>
      </c>
      <c r="T44">
        <f t="shared" ca="1" si="125"/>
        <v>300</v>
      </c>
      <c r="U44" t="str">
        <f t="shared" ca="1" si="126"/>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v>
      </c>
      <c r="V44" t="str">
        <f t="shared" ca="1" si="82"/>
        <v>{"dy":19,"sl":2,"id":"Actor2015m","stats":{"tr":3,"trp":6,"str":0,"dex":7,"int":8,"vit":0,"train":0,"wgGr0":0,"wgGr1":0,"wgGr2":0,"wgGr3":18,"wgLk":101}}</v>
      </c>
      <c r="AD44">
        <v>43</v>
      </c>
      <c r="AE44">
        <v>240</v>
      </c>
      <c r="AF44">
        <f>COUNTIF(R:R,AE44)</f>
        <v>1</v>
      </c>
    </row>
    <row r="45" spans="1:32">
      <c r="A45">
        <v>20</v>
      </c>
      <c r="B45">
        <f t="shared" ca="1" si="70"/>
        <v>1</v>
      </c>
      <c r="C45" t="str">
        <f t="shared" ca="1" si="114"/>
        <v>Actor0037m</v>
      </c>
      <c r="D45" t="str">
        <f>IF(ISBLANK(F45),"",
IFERROR(VLOOKUP(F45,[2]ActorTable!$A:$H,MATCH("이름참고",[2]ActorTable!$1:$1,0),0),"캐릭터없음"))</f>
        <v>프로토27</v>
      </c>
      <c r="E45" t="str">
        <f t="shared" ca="1" si="115"/>
        <v/>
      </c>
      <c r="F45" t="s">
        <v>364</v>
      </c>
      <c r="G45">
        <v>3</v>
      </c>
      <c r="H45">
        <v>6</v>
      </c>
      <c r="I45">
        <v>0</v>
      </c>
      <c r="J45">
        <v>10</v>
      </c>
      <c r="K45">
        <v>5</v>
      </c>
      <c r="L45">
        <v>0</v>
      </c>
      <c r="M45">
        <v>0</v>
      </c>
      <c r="N45">
        <v>0</v>
      </c>
      <c r="O45">
        <v>0</v>
      </c>
      <c r="P45">
        <v>0</v>
      </c>
      <c r="Q45">
        <v>18</v>
      </c>
      <c r="R45">
        <v>184</v>
      </c>
      <c r="S45" t="str">
        <f>IFERROR(VLOOKUP(R45,[2]WingLookTable!$A:$B,2,0),"캐릭터없음")</f>
        <v>Wing_DustPurpleOtherSineFullSlow</v>
      </c>
      <c r="T45">
        <f t="shared" ca="1" si="116"/>
        <v>172</v>
      </c>
      <c r="U45"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v>
      </c>
      <c r="V45" t="str">
        <f t="shared" ca="1" si="82"/>
        <v>{"dy":20,"sl":1,"id":"Actor1216m","stats":{"tr":3,"trp":6,"str":0,"dex":10,"int":5,"vit":0,"train":0,"wgGr0":0,"wgGr1":0,"wgGr2":0,"wgGr3":18,"wgLk":184}}</v>
      </c>
      <c r="AD45">
        <v>44</v>
      </c>
      <c r="AE45">
        <v>244</v>
      </c>
      <c r="AF45">
        <f>COUNTIF(R:R,AE45)</f>
        <v>1</v>
      </c>
    </row>
    <row r="46" spans="1:32">
      <c r="A46">
        <v>20</v>
      </c>
      <c r="B46">
        <f t="shared" ca="1" si="70"/>
        <v>2</v>
      </c>
      <c r="C46" t="str">
        <f t="shared" ca="1" si="114"/>
        <v>Actor0201m</v>
      </c>
      <c r="D46" t="str">
        <f>IF(ISBLANK(F46),"",
IFERROR(VLOOKUP(F46,[2]ActorTable!$A:$H,MATCH("이름참고",[2]ActorTable!$1:$1,0),0),"캐릭터없음"))</f>
        <v>튤린</v>
      </c>
      <c r="E46" t="str">
        <f t="shared" ca="1" si="115"/>
        <v/>
      </c>
      <c r="F46" t="s">
        <v>380</v>
      </c>
      <c r="G46">
        <v>3</v>
      </c>
      <c r="H46">
        <v>6</v>
      </c>
      <c r="I46">
        <v>10</v>
      </c>
      <c r="J46">
        <v>5</v>
      </c>
      <c r="K46">
        <v>0</v>
      </c>
      <c r="L46">
        <v>0</v>
      </c>
      <c r="M46">
        <v>0</v>
      </c>
      <c r="N46">
        <v>0</v>
      </c>
      <c r="O46">
        <v>0</v>
      </c>
      <c r="P46">
        <v>0</v>
      </c>
      <c r="Q46">
        <v>18</v>
      </c>
      <c r="R46">
        <v>300</v>
      </c>
      <c r="S46" t="str">
        <f>IFERROR(VLOOKUP(R46,[2]WingLookTable!$A:$B,2,0),"캐릭터없음")</f>
        <v>Wing_DustBlueOtherOtherStripeSlow</v>
      </c>
      <c r="T46">
        <f t="shared" ca="1" si="116"/>
        <v>268</v>
      </c>
      <c r="U46"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v>
      </c>
      <c r="V46" t="str">
        <f t="shared" ca="1" si="82"/>
        <v>{"dy":20,"sl":2,"id":"Actor0037m","stats":{"tr":3,"trp":6,"str":10,"dex":5,"int":0,"vit":0,"train":0,"wgGr0":0,"wgGr1":0,"wgGr2":0,"wgGr3":18,"wgLk":300}}</v>
      </c>
      <c r="AD46">
        <v>45</v>
      </c>
      <c r="AE46">
        <v>248</v>
      </c>
      <c r="AF46">
        <f>COUNTIF(R:R,AE46)</f>
        <v>0</v>
      </c>
    </row>
    <row r="47" spans="1:32">
      <c r="A47">
        <v>21</v>
      </c>
      <c r="B47">
        <f t="shared" ca="1" si="70"/>
        <v>1</v>
      </c>
      <c r="C47" t="str">
        <f t="shared" ca="1" si="114"/>
        <v>Actor2103m</v>
      </c>
      <c r="D47" t="str">
        <f>IF(ISBLANK(F47),"",
IFERROR(VLOOKUP(F47,[2]ActorTable!$A:$H,MATCH("이름참고",[2]ActorTable!$1:$1,0),0),"캐릭터없음"))</f>
        <v>린하이</v>
      </c>
      <c r="E47" t="str">
        <f t="shared" ca="1" si="115"/>
        <v/>
      </c>
      <c r="F47" t="s">
        <v>468</v>
      </c>
      <c r="G47">
        <v>3</v>
      </c>
      <c r="H47">
        <v>6</v>
      </c>
      <c r="I47">
        <v>15</v>
      </c>
      <c r="J47">
        <v>0</v>
      </c>
      <c r="K47">
        <v>0</v>
      </c>
      <c r="L47">
        <v>0</v>
      </c>
      <c r="M47">
        <v>0</v>
      </c>
      <c r="N47">
        <v>0</v>
      </c>
      <c r="O47">
        <v>0</v>
      </c>
      <c r="P47">
        <v>0</v>
      </c>
      <c r="Q47">
        <v>18</v>
      </c>
      <c r="R47">
        <v>121</v>
      </c>
      <c r="S47" t="str">
        <f>IFERROR(VLOOKUP(R47,[2]WingLookTable!$A:$B,2,0),"캐릭터없음")</f>
        <v>Wing_BlueSinePatternFullSlow</v>
      </c>
      <c r="T47">
        <f t="shared" ca="1" si="116"/>
        <v>154</v>
      </c>
      <c r="U47"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v>
      </c>
      <c r="V47" t="str">
        <f t="shared" ca="1" si="82"/>
        <v>{"dy":21,"sl":1,"id":"Actor2235m","stats":{"tr":3,"trp":6,"str":15,"dex":0,"int":0,"vit":0,"train":0,"wgGr0":0,"wgGr1":0,"wgGr2":0,"wgGr3":18,"wgLk":121}}</v>
      </c>
      <c r="AD47">
        <v>46</v>
      </c>
      <c r="AE47">
        <v>252</v>
      </c>
      <c r="AF47">
        <f>COUNTIF(R:R,AE47)</f>
        <v>1</v>
      </c>
    </row>
    <row r="48" spans="1:32">
      <c r="A48">
        <v>21</v>
      </c>
      <c r="B48">
        <f t="shared" ca="1" si="70"/>
        <v>2</v>
      </c>
      <c r="C48" t="str">
        <f t="shared" ref="C48" ca="1" si="127">VLOOKUP(RANDBETWEEN(1,COUNTA(Z:Z)-1),Z:AA,2,0)</f>
        <v>Actor0125m</v>
      </c>
      <c r="D48" t="str">
        <f>IF(ISBLANK(F48),"",
IFERROR(VLOOKUP(F48,[2]ActorTable!$A:$H,MATCH("이름참고",[2]ActorTable!$1:$1,0),0),"캐릭터없음"))</f>
        <v>케이저</v>
      </c>
      <c r="E48" t="str">
        <f t="shared" ref="E48" ca="1" si="128">IF(AND(B48&lt;=OFFSET(B48,1,0),NOT(ISBLANK(F48))),
IF(F48=OFFSET(F48,1,0),"같음",""),"")</f>
        <v/>
      </c>
      <c r="F48" t="s">
        <v>371</v>
      </c>
      <c r="G48">
        <v>3</v>
      </c>
      <c r="H48">
        <v>6</v>
      </c>
      <c r="I48">
        <v>0</v>
      </c>
      <c r="J48">
        <v>5</v>
      </c>
      <c r="K48">
        <v>10</v>
      </c>
      <c r="L48">
        <v>0</v>
      </c>
      <c r="M48">
        <v>0</v>
      </c>
      <c r="N48">
        <v>0</v>
      </c>
      <c r="O48">
        <v>0</v>
      </c>
      <c r="P48">
        <v>0</v>
      </c>
      <c r="Q48">
        <v>18</v>
      </c>
      <c r="R48">
        <v>169</v>
      </c>
      <c r="S48" t="str">
        <f>IFERROR(VLOOKUP(R48,[2]WingLookTable!$A:$B,2,0),"캐릭터없음")</f>
        <v>Wing_DustMultiOtherOtherFullFast</v>
      </c>
      <c r="T48">
        <f t="shared" ref="T48" ca="1" si="129">VLOOKUP(RANDBETWEEN(1,COUNTA(AD:AD)-1),AD:AE,2,0)</f>
        <v>332</v>
      </c>
      <c r="U48" t="str">
        <f t="shared" ref="U48" ca="1" si="130">IF(ROW()=2,V48,OFFSET(U48,-1,0)&amp;IF(LEN(V48)=0,"",","&amp;V48))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v>
      </c>
      <c r="V48" t="str">
        <f t="shared" ca="1" si="82"/>
        <v>{"dy":21,"sl":2,"id":"Actor0113m","stats":{"tr":3,"trp":6,"str":0,"dex":5,"int":10,"vit":0,"train":0,"wgGr0":0,"wgGr1":0,"wgGr2":0,"wgGr3":18,"wgLk":169}}</v>
      </c>
      <c r="AD48">
        <v>47</v>
      </c>
      <c r="AE48">
        <v>256</v>
      </c>
      <c r="AF48">
        <f>COUNTIF(R:R,AE48)</f>
        <v>1</v>
      </c>
    </row>
    <row r="49" spans="1:32">
      <c r="A49">
        <v>21</v>
      </c>
      <c r="B49">
        <f t="shared" ref="B49" ca="1" si="131">IF(A49&lt;&gt;OFFSET(A49,-1,0),1,OFFSET(B49,-1,0)+1)</f>
        <v>3</v>
      </c>
      <c r="C49" t="str">
        <f t="shared" ref="C49" ca="1" si="132">VLOOKUP(RANDBETWEEN(1,COUNTA(Z:Z)-1),Z:AA,2,0)</f>
        <v>Actor2120m</v>
      </c>
      <c r="D49" t="str">
        <f>IF(ISBLANK(F49),"",
IFERROR(VLOOKUP(F49,[2]ActorTable!$A:$H,MATCH("이름참고",[2]ActorTable!$1:$1,0),0),"캐릭터없음"))</f>
        <v>플랜도</v>
      </c>
      <c r="E49" t="str">
        <f t="shared" ref="E49" ca="1" si="133">IF(AND(B49&lt;=OFFSET(B49,1,0),NOT(ISBLANK(F49))),
IF(F49=OFFSET(F49,1,0),"같음",""),"")</f>
        <v/>
      </c>
      <c r="F49" t="s">
        <v>339</v>
      </c>
      <c r="G49">
        <v>3</v>
      </c>
      <c r="H49">
        <v>6</v>
      </c>
      <c r="I49">
        <v>7</v>
      </c>
      <c r="J49">
        <v>8</v>
      </c>
      <c r="K49">
        <v>0</v>
      </c>
      <c r="L49">
        <v>0</v>
      </c>
      <c r="M49">
        <v>0</v>
      </c>
      <c r="N49">
        <v>0</v>
      </c>
      <c r="O49">
        <v>0</v>
      </c>
      <c r="P49">
        <v>0</v>
      </c>
      <c r="Q49">
        <v>18</v>
      </c>
      <c r="R49">
        <v>157</v>
      </c>
      <c r="S49" t="str">
        <f>IFERROR(VLOOKUP(R49,[2]WingLookTable!$A:$B,2,0),"캐릭터없음")</f>
        <v>Wing_DustGreenPatternPatternStripeSlow</v>
      </c>
      <c r="T49">
        <f t="shared" ref="T49" ca="1" si="134">VLOOKUP(RANDBETWEEN(1,COUNTA(AD:AD)-1),AD:AE,2,0)</f>
        <v>223</v>
      </c>
      <c r="U49" t="str">
        <f t="shared" ref="U49" ca="1" si="135">IF(ROW()=2,V49,OFFSET(U49,-1,0)&amp;IF(LEN(V49)=0,"",","&amp;V49))</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v>
      </c>
      <c r="V49" t="str">
        <f t="shared" ref="V49" ca="1" si="136">"{"""&amp;A$1&amp;""":"&amp;A49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{"dy":21,"sl":3,"id":"Actor1039m","stats":{"tr":3,"trp":6,"str":7,"dex":8,"int":0,"vit":0,"train":0,"wgGr0":0,"wgGr1":0,"wgGr2":0,"wgGr3":18,"wgLk":157}}</v>
      </c>
      <c r="AD49">
        <v>48</v>
      </c>
      <c r="AE49">
        <v>260</v>
      </c>
      <c r="AF49">
        <f>COUNTIF(R:R,AE49)</f>
        <v>0</v>
      </c>
    </row>
    <row r="50" spans="1:32">
      <c r="A50">
        <v>22</v>
      </c>
      <c r="B50">
        <f t="shared" ca="1" si="70"/>
        <v>1</v>
      </c>
      <c r="C50" t="str">
        <f t="shared" ref="C50" ca="1" si="137">VLOOKUP(RANDBETWEEN(1,COUNTA(Z:Z)-1),Z:AA,2,0)</f>
        <v>Actor2120m</v>
      </c>
      <c r="D50" t="str">
        <f>IF(ISBLANK(F50),"",
IFERROR(VLOOKUP(F50,[2]ActorTable!$A:$H,MATCH("이름참고",[2]ActorTable!$1:$1,0),0),"캐릭터없음"))</f>
        <v>프리스</v>
      </c>
      <c r="E50" t="str">
        <f t="shared" ref="E50" ca="1" si="138">IF(AND(B50&lt;=OFFSET(B50,1,0),NOT(ISBLANK(F50))),
IF(F50=OFFSET(F50,1,0),"같음",""),"")</f>
        <v/>
      </c>
      <c r="F50" t="s">
        <v>367</v>
      </c>
      <c r="G50">
        <v>3</v>
      </c>
      <c r="H50">
        <v>6</v>
      </c>
      <c r="I50">
        <v>8</v>
      </c>
      <c r="J50">
        <v>7</v>
      </c>
      <c r="K50">
        <v>0</v>
      </c>
      <c r="L50">
        <v>0</v>
      </c>
      <c r="M50">
        <v>0</v>
      </c>
      <c r="N50">
        <v>0</v>
      </c>
      <c r="O50">
        <v>0</v>
      </c>
      <c r="P50">
        <v>0</v>
      </c>
      <c r="Q50">
        <v>18</v>
      </c>
      <c r="R50">
        <v>372</v>
      </c>
      <c r="S50" t="str">
        <f>IFERROR(VLOOKUP(R50,[2]WingLookTable!$A:$B,2,0),"캐릭터없음")</f>
        <v>Wing_WhiteFullNoiseOtherFast</v>
      </c>
      <c r="T50">
        <f t="shared" ref="T50" ca="1" si="139">VLOOKUP(RANDBETWEEN(1,COUNTA(AD:AD)-1),AD:AE,2,0)</f>
        <v>154</v>
      </c>
      <c r="U50" t="str">
        <f t="shared" ref="U50" ca="1" si="140">IF(ROW()=2,V50,OFFSET(U50,-1,0)&amp;IF(LEN(V50)=0,"",","&amp;V50))</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v>
      </c>
      <c r="V50" t="str">
        <f t="shared" ca="1" si="82"/>
        <v>{"dy":22,"sl":1,"id":"Actor0125m","stats":{"tr":3,"trp":6,"str":8,"dex":7,"int":0,"vit":0,"train":0,"wgGr0":0,"wgGr1":0,"wgGr2":0,"wgGr3":18,"wgLk":372}}</v>
      </c>
      <c r="AD50">
        <v>49</v>
      </c>
      <c r="AE50">
        <v>264</v>
      </c>
      <c r="AF50">
        <f>COUNTIF(R:R,AE50)</f>
        <v>1</v>
      </c>
    </row>
    <row r="51" spans="1:32">
      <c r="A51">
        <v>22</v>
      </c>
      <c r="B51">
        <f t="shared" ca="1" si="70"/>
        <v>2</v>
      </c>
      <c r="C51" t="str">
        <f t="shared" ref="C51" ca="1" si="141">VLOOKUP(RANDBETWEEN(1,COUNTA(Z:Z)-1),Z:AA,2,0)</f>
        <v>Actor2015m</v>
      </c>
      <c r="D51" t="str">
        <f>IF(ISBLANK(F51),"",
IFERROR(VLOOKUP(F51,[2]ActorTable!$A:$H,MATCH("이름참고",[2]ActorTable!$1:$1,0),0),"캐릭터없음"))</f>
        <v>젤리아</v>
      </c>
      <c r="E51" t="str">
        <f t="shared" ref="E51" ca="1" si="142">IF(AND(B51&lt;=OFFSET(B51,1,0),NOT(ISBLANK(F51))),
IF(F51=OFFSET(F51,1,0),"같음",""),"")</f>
        <v/>
      </c>
      <c r="F51" t="s">
        <v>383</v>
      </c>
      <c r="G51">
        <v>3</v>
      </c>
      <c r="H51">
        <v>6</v>
      </c>
      <c r="I51">
        <v>8</v>
      </c>
      <c r="J51">
        <v>0</v>
      </c>
      <c r="K51">
        <v>7</v>
      </c>
      <c r="L51">
        <v>0</v>
      </c>
      <c r="M51">
        <v>0</v>
      </c>
      <c r="N51">
        <v>0</v>
      </c>
      <c r="O51">
        <v>0</v>
      </c>
      <c r="P51">
        <v>0</v>
      </c>
      <c r="Q51">
        <v>18</v>
      </c>
      <c r="R51">
        <v>321</v>
      </c>
      <c r="S51" t="str">
        <f>IFERROR(VLOOKUP(R51,[2]WingLookTable!$A:$B,2,0),"캐릭터없음")</f>
        <v>Wing_DustMultiOtherOtherOtherSlow</v>
      </c>
      <c r="T51">
        <f t="shared" ref="T51" ca="1" si="143">VLOOKUP(RANDBETWEEN(1,COUNTA(AD:AD)-1),AD:AE,2,0)</f>
        <v>226</v>
      </c>
      <c r="U51" t="str">
        <f t="shared" ref="U51" ca="1" si="144">IF(ROW()=2,V51,OFFSET(U51,-1,0)&amp;IF(LEN(V51)=0,"",","&amp;V51))</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v>
      </c>
      <c r="V51" t="str">
        <f t="shared" ca="1" si="82"/>
        <v>{"dy":22,"sl":2,"id":"Actor1005m","stats":{"tr":3,"trp":6,"str":8,"dex":0,"int":7,"vit":0,"train":0,"wgGr0":0,"wgGr1":0,"wgGr2":0,"wgGr3":18,"wgLk":321}}</v>
      </c>
      <c r="AD51">
        <v>50</v>
      </c>
      <c r="AE51">
        <v>268</v>
      </c>
      <c r="AF51">
        <f>COUNTIF(R:R,AE51)</f>
        <v>0</v>
      </c>
    </row>
    <row r="52" spans="1:32">
      <c r="A52">
        <v>23</v>
      </c>
      <c r="B52">
        <f t="shared" ca="1" si="70"/>
        <v>1</v>
      </c>
      <c r="C52" t="str">
        <f t="shared" ref="C52" ca="1" si="145">VLOOKUP(RANDBETWEEN(1,COUNTA(Z:Z)-1),Z:AA,2,0)</f>
        <v>Actor2011m</v>
      </c>
      <c r="D52" t="str">
        <f>IF(ISBLANK(F52),"",
IFERROR(VLOOKUP(F52,[2]ActorTable!$A:$H,MATCH("이름참고",[2]ActorTable!$1:$1,0),0),"캐릭터없음"))</f>
        <v>오비우스</v>
      </c>
      <c r="E52" t="str">
        <f t="shared" ref="E52" ca="1" si="146">IF(AND(B52&lt;=OFFSET(B52,1,0),NOT(ISBLANK(F52))),
IF(F52=OFFSET(F52,1,0),"같음",""),"")</f>
        <v/>
      </c>
      <c r="F52" t="s">
        <v>349</v>
      </c>
      <c r="G52">
        <v>3</v>
      </c>
      <c r="H52">
        <v>6</v>
      </c>
      <c r="I52">
        <v>0</v>
      </c>
      <c r="J52">
        <v>15</v>
      </c>
      <c r="K52">
        <v>0</v>
      </c>
      <c r="L52">
        <v>0</v>
      </c>
      <c r="M52">
        <v>0</v>
      </c>
      <c r="N52">
        <v>0</v>
      </c>
      <c r="O52">
        <v>0</v>
      </c>
      <c r="P52">
        <v>0</v>
      </c>
      <c r="Q52">
        <v>18</v>
      </c>
      <c r="R52">
        <v>336</v>
      </c>
      <c r="S52" t="str">
        <f>IFERROR(VLOOKUP(R52,[2]WingLookTable!$A:$B,2,0),"캐릭터없음")</f>
        <v>Wing_DustRedSineNoiseOtherSlow</v>
      </c>
      <c r="T52">
        <f t="shared" ref="T52" ca="1" si="147">VLOOKUP(RANDBETWEEN(1,COUNTA(AD:AD)-1),AD:AE,2,0)</f>
        <v>154</v>
      </c>
      <c r="U52" t="str">
        <f t="shared" ref="U52" ca="1" si="148">IF(ROW()=2,V52,OFFSET(U52,-1,0)&amp;IF(LEN(V52)=0,"",","&amp;V52))</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v>
      </c>
      <c r="V52" t="str">
        <f t="shared" ca="1" si="82"/>
        <v>{"dy":23,"sl":1,"id":"Actor1141m","stats":{"tr":3,"trp":6,"str":0,"dex":15,"int":0,"vit":0,"train":0,"wgGr0":0,"wgGr1":0,"wgGr2":0,"wgGr3":18,"wgLk":336}}</v>
      </c>
      <c r="AD52">
        <v>51</v>
      </c>
      <c r="AE52">
        <v>272</v>
      </c>
      <c r="AF52">
        <f>COUNTIF(R:R,AE52)</f>
        <v>1</v>
      </c>
    </row>
    <row r="53" spans="1:32">
      <c r="A53">
        <v>23</v>
      </c>
      <c r="B53">
        <f t="shared" ca="1" si="70"/>
        <v>2</v>
      </c>
      <c r="C53" t="str">
        <f t="shared" ref="C53" ca="1" si="149">VLOOKUP(RANDBETWEEN(1,COUNTA(Z:Z)-1),Z:AA,2,0)</f>
        <v>Actor0037m</v>
      </c>
      <c r="D53" t="str">
        <f>IF(ISBLANK(F53),"",
IFERROR(VLOOKUP(F53,[2]ActorTable!$A:$H,MATCH("이름참고",[2]ActorTable!$1:$1,0),0),"캐릭터없음"))</f>
        <v>도스로프</v>
      </c>
      <c r="E53" t="str">
        <f t="shared" ref="E53" ca="1" si="150">IF(AND(B53&lt;=OFFSET(B53,1,0),NOT(ISBLANK(F53))),
IF(F53=OFFSET(F53,1,0),"같음",""),"")</f>
        <v/>
      </c>
      <c r="F53" t="s">
        <v>389</v>
      </c>
      <c r="G53">
        <v>3</v>
      </c>
      <c r="H53">
        <v>6</v>
      </c>
      <c r="I53">
        <v>0</v>
      </c>
      <c r="J53">
        <v>0</v>
      </c>
      <c r="K53">
        <v>15</v>
      </c>
      <c r="L53">
        <v>0</v>
      </c>
      <c r="M53">
        <v>0</v>
      </c>
      <c r="N53">
        <v>0</v>
      </c>
      <c r="O53">
        <v>0</v>
      </c>
      <c r="P53">
        <v>0</v>
      </c>
      <c r="Q53">
        <v>18</v>
      </c>
      <c r="R53">
        <v>163</v>
      </c>
      <c r="S53" t="str">
        <f>IFERROR(VLOOKUP(R53,[2]WingLookTable!$A:$B,2,0),"캐릭터없음")</f>
        <v>Wing_DustGreenSineOtherFullFast</v>
      </c>
      <c r="T53">
        <f t="shared" ref="T53" ca="1" si="151">VLOOKUP(RANDBETWEEN(1,COUNTA(AD:AD)-1),AD:AE,2,0)</f>
        <v>154</v>
      </c>
      <c r="U53" t="str">
        <f t="shared" ref="U53" ca="1" si="152">IF(ROW()=2,V53,OFFSET(U53,-1,0)&amp;IF(LEN(V53)=0,"",","&amp;V53))</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v>
      </c>
      <c r="V53" t="str">
        <f t="shared" ca="1" si="82"/>
        <v>{"dy":23,"sl":2,"id":"Actor0030m","stats":{"tr":3,"trp":6,"str":0,"dex":0,"int":15,"vit":0,"train":0,"wgGr0":0,"wgGr1":0,"wgGr2":0,"wgGr3":18,"wgLk":163}}</v>
      </c>
      <c r="AD53">
        <v>52</v>
      </c>
      <c r="AE53">
        <v>276</v>
      </c>
      <c r="AF53">
        <f>COUNTIF(R:R,AE53)</f>
        <v>1</v>
      </c>
    </row>
    <row r="54" spans="1:32">
      <c r="A54">
        <v>24</v>
      </c>
      <c r="B54">
        <f t="shared" ca="1" si="70"/>
        <v>1</v>
      </c>
      <c r="C54" t="str">
        <f t="shared" ca="1" si="114"/>
        <v>Actor0125m</v>
      </c>
      <c r="D54" t="str">
        <f>IF(ISBLANK(F54),"",
IFERROR(VLOOKUP(F54,[2]ActorTable!$A:$H,MATCH("이름참고",[2]ActorTable!$1:$1,0),0),"캐릭터없음"))</f>
        <v>카츄진</v>
      </c>
      <c r="E54" t="str">
        <f t="shared" ca="1" si="115"/>
        <v/>
      </c>
      <c r="F54" t="s">
        <v>354</v>
      </c>
      <c r="G54">
        <v>3</v>
      </c>
      <c r="H54">
        <v>6</v>
      </c>
      <c r="I54">
        <v>7</v>
      </c>
      <c r="J54">
        <v>8</v>
      </c>
      <c r="K54">
        <v>0</v>
      </c>
      <c r="L54">
        <v>0</v>
      </c>
      <c r="M54">
        <v>0</v>
      </c>
      <c r="N54">
        <v>0</v>
      </c>
      <c r="O54">
        <v>0</v>
      </c>
      <c r="P54">
        <v>0</v>
      </c>
      <c r="Q54">
        <v>18</v>
      </c>
      <c r="R54">
        <v>105</v>
      </c>
      <c r="S54" t="str">
        <f>IFERROR(VLOOKUP(R54,[2]WingLookTable!$A:$B,2,0),"캐릭터없음")</f>
        <v>Wing_BlueNoisePatternFullFast</v>
      </c>
      <c r="T54">
        <f t="shared" ca="1" si="116"/>
        <v>372</v>
      </c>
      <c r="U54" t="str">
        <f t="shared" ref="U54" ca="1" si="153">IF(ROW()=2,V54,OFFSET(U54,-1,0)&amp;IF(LEN(V54)=0,"",","&amp;V54))</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v>
      </c>
      <c r="V54" t="str">
        <f t="shared" ref="V54" ca="1" si="154">"{"""&amp;A$1&amp;""":"&amp;A54
&amp;","""&amp;B$1&amp;""":"&amp;B54
&amp;IF(LEN(F54)=0,"",","""&amp;F$1&amp;""":"""&amp;F54&amp;"""")
&amp;IF(LEN(F54)=0,"",",""stats"":{")
&amp;IF(LEN(F54)=0,"",""""&amp;G$1&amp;""":"&amp;G54)
&amp;IF(LEN(F54)=0,"",","""&amp;H$1&amp;""":"&amp;H54)
&amp;IF(LEN(F54)=0,"",","""&amp;I$1&amp;""":"&amp;I54)
&amp;IF(LEN(F54)=0,"",","""&amp;J$1&amp;""":"&amp;J54)
&amp;IF(LEN(F54)=0,"",","""&amp;K$1&amp;""":"&amp;K54)
&amp;IF(LEN(F54)=0,"",","""&amp;L$1&amp;""":"&amp;L54)
&amp;IF(LEN(F54)=0,"",","""&amp;M$1&amp;""":"&amp;M54)
&amp;IF(LEN(F54)=0,"",","""&amp;N$1&amp;""":"&amp;N54)
&amp;IF(LEN(F54)=0,"",","""&amp;O$1&amp;""":"&amp;O54)
&amp;IF(LEN(F54)=0,"",","""&amp;P$1&amp;""":"&amp;P54)
&amp;IF(LEN(F54)=0,"",","""&amp;Q$1&amp;""":"&amp;Q54)
&amp;IF(LEN(F54)=0,"",","""&amp;R$1&amp;""":"&amp;R54)
&amp;IF(LEN(F54)=0,"","}")&amp;"}"</f>
        <v>{"dy":24,"sl":1,"id":"Actor3117m","stats":{"tr":3,"trp":6,"str":7,"dex":8,"int":0,"vit":0,"train":0,"wgGr0":0,"wgGr1":0,"wgGr2":0,"wgGr3":18,"wgLk":105}}</v>
      </c>
      <c r="AD54">
        <v>53</v>
      </c>
      <c r="AE54">
        <v>280</v>
      </c>
      <c r="AF54">
        <f>COUNTIF(R:R,AE54)</f>
        <v>1</v>
      </c>
    </row>
    <row r="55" spans="1:32">
      <c r="A55">
        <v>24</v>
      </c>
      <c r="B55">
        <f t="shared" ca="1" si="70"/>
        <v>2</v>
      </c>
      <c r="C55" t="str">
        <f t="shared" ref="C55" ca="1" si="155">VLOOKUP(RANDBETWEEN(1,COUNTA(Z:Z)-1),Z:AA,2,0)</f>
        <v>Actor3019m</v>
      </c>
      <c r="D55" t="str">
        <f>IF(ISBLANK(F55),"",
IFERROR(VLOOKUP(F55,[2]ActorTable!$A:$H,MATCH("이름참고",[2]ActorTable!$1:$1,0),0),"캐릭터없음"))</f>
        <v>헤르윈</v>
      </c>
      <c r="E55" t="str">
        <f t="shared" ref="E55" ca="1" si="156">IF(AND(B55&lt;=OFFSET(B55,1,0),NOT(ISBLANK(F55))),
IF(F55=OFFSET(F55,1,0),"같음",""),"")</f>
        <v/>
      </c>
      <c r="F55" t="s">
        <v>365</v>
      </c>
      <c r="G55">
        <v>3</v>
      </c>
      <c r="H55">
        <v>6</v>
      </c>
      <c r="I55">
        <v>0</v>
      </c>
      <c r="J55">
        <v>8</v>
      </c>
      <c r="K55">
        <v>7</v>
      </c>
      <c r="L55">
        <v>0</v>
      </c>
      <c r="M55">
        <v>0</v>
      </c>
      <c r="N55">
        <v>0</v>
      </c>
      <c r="O55">
        <v>0</v>
      </c>
      <c r="P55">
        <v>0</v>
      </c>
      <c r="Q55">
        <v>18</v>
      </c>
      <c r="R55">
        <v>315</v>
      </c>
      <c r="S55" t="str">
        <f>IFERROR(VLOOKUP(R55,[2]WingLookTable!$A:$B,2,0),"캐릭터없음")</f>
        <v>Wing_DustMultiNoiseOtherOtherSlow</v>
      </c>
      <c r="T55">
        <f t="shared" ref="T55" ca="1" si="157">VLOOKUP(RANDBETWEEN(1,COUNTA(AD:AD)-1),AD:AE,2,0)</f>
        <v>344</v>
      </c>
      <c r="U55" t="str">
        <f t="shared" ref="U55" ca="1" si="158">IF(ROW()=2,V55,OFFSET(U55,-1,0)&amp;IF(LEN(V55)=0,"",","&amp;V55))</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v>
      </c>
      <c r="V55" t="str">
        <f t="shared" ref="V55" ca="1" si="159">"{"""&amp;A$1&amp;""":"&amp;A55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{"dy":24,"sl":2,"id":"Actor0007m","stats":{"tr":3,"trp":6,"str":0,"dex":8,"int":7,"vit":0,"train":0,"wgGr0":0,"wgGr1":0,"wgGr2":0,"wgGr3":18,"wgLk":315}}</v>
      </c>
      <c r="AD55">
        <v>54</v>
      </c>
      <c r="AE55">
        <v>284</v>
      </c>
      <c r="AF55">
        <f>COUNTIF(R:R,AE55)</f>
        <v>1</v>
      </c>
    </row>
    <row r="56" spans="1:32">
      <c r="A56">
        <v>25</v>
      </c>
      <c r="B56">
        <f t="shared" ca="1" si="70"/>
        <v>1</v>
      </c>
      <c r="C56" t="str">
        <f t="shared" ca="1" si="114"/>
        <v>Actor0104m</v>
      </c>
      <c r="D56" t="str">
        <f>IF(ISBLANK(F56),"",
IFERROR(VLOOKUP(F56,[2]ActorTable!$A:$H,MATCH("이름참고",[2]ActorTable!$1:$1,0),0),"캐릭터없음"))</f>
        <v>닉스</v>
      </c>
      <c r="E56" t="str">
        <f t="shared" ca="1" si="115"/>
        <v/>
      </c>
      <c r="F56" t="s">
        <v>319</v>
      </c>
      <c r="G56">
        <v>3</v>
      </c>
      <c r="H56">
        <v>6</v>
      </c>
      <c r="I56">
        <v>8</v>
      </c>
      <c r="J56">
        <v>7</v>
      </c>
      <c r="K56">
        <v>0</v>
      </c>
      <c r="L56">
        <v>0</v>
      </c>
      <c r="M56">
        <v>0</v>
      </c>
      <c r="N56">
        <v>0</v>
      </c>
      <c r="O56">
        <v>0</v>
      </c>
      <c r="P56">
        <v>0</v>
      </c>
      <c r="Q56">
        <v>18</v>
      </c>
      <c r="R56">
        <v>220</v>
      </c>
      <c r="S56" t="str">
        <f>IFERROR(VLOOKUP(R56,[2]WingLookTable!$A:$B,2,0),"캐릭터없음")</f>
        <v>Wing_GreenPatternPatternFullSlow</v>
      </c>
      <c r="T56">
        <f t="shared" ca="1" si="116"/>
        <v>214</v>
      </c>
      <c r="U56"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v>
      </c>
      <c r="V56" t="str">
        <f t="shared" ca="1" si="82"/>
        <v>{"dy":25,"sl":1,"id":"Actor1109m","stats":{"tr":3,"trp":6,"str":8,"dex":7,"int":0,"vit":0,"train":0,"wgGr0":0,"wgGr1":0,"wgGr2":0,"wgGr3":18,"wgLk":220}}</v>
      </c>
      <c r="AD56">
        <v>55</v>
      </c>
      <c r="AE56">
        <v>288</v>
      </c>
      <c r="AF56">
        <f>COUNTIF(R:R,AE56)</f>
        <v>1</v>
      </c>
    </row>
    <row r="57" spans="1:32">
      <c r="A57">
        <v>25</v>
      </c>
      <c r="B57">
        <f t="shared" ca="1" si="70"/>
        <v>2</v>
      </c>
      <c r="C57" t="str">
        <f t="shared" ref="C57" ca="1" si="160">VLOOKUP(RANDBETWEEN(1,COUNTA(Z:Z)-1),Z:AA,2,0)</f>
        <v>Actor1218m</v>
      </c>
      <c r="D57" t="str">
        <f>IF(ISBLANK(F57),"",
IFERROR(VLOOKUP(F57,[2]ActorTable!$A:$H,MATCH("이름참고",[2]ActorTable!$1:$1,0),0),"캐릭터없음"))</f>
        <v>러센트</v>
      </c>
      <c r="E57" t="str">
        <f t="shared" ref="E57" ca="1" si="161">IF(AND(B57&lt;=OFFSET(B57,1,0),NOT(ISBLANK(F57))),
IF(F57=OFFSET(F57,1,0),"같음",""),"")</f>
        <v/>
      </c>
      <c r="F57" t="s">
        <v>384</v>
      </c>
      <c r="G57">
        <v>3</v>
      </c>
      <c r="H57">
        <v>6</v>
      </c>
      <c r="I57">
        <v>7</v>
      </c>
      <c r="J57">
        <v>0</v>
      </c>
      <c r="K57">
        <v>0</v>
      </c>
      <c r="L57">
        <v>8</v>
      </c>
      <c r="M57">
        <v>0</v>
      </c>
      <c r="N57">
        <v>0</v>
      </c>
      <c r="O57">
        <v>0</v>
      </c>
      <c r="P57">
        <v>0</v>
      </c>
      <c r="Q57">
        <v>18</v>
      </c>
      <c r="R57">
        <v>312</v>
      </c>
      <c r="S57" t="str">
        <f>IFERROR(VLOOKUP(R57,[2]WingLookTable!$A:$B,2,0),"캐릭터없음")</f>
        <v>Wing_DustMultiNoiseOtherFullFast</v>
      </c>
      <c r="T57">
        <f t="shared" ref="T57" ca="1" si="162">VLOOKUP(RANDBETWEEN(1,COUNTA(AD:AD)-1),AD:AE,2,0)</f>
        <v>223</v>
      </c>
      <c r="U57" t="str">
        <f t="shared" ref="U57" ca="1" si="163">IF(ROW()=2,V57,OFFSET(U57,-1,0)&amp;IF(LEN(V57)=0,"",","&amp;V57))</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v>
      </c>
      <c r="V57" t="str">
        <f t="shared" ca="1" si="82"/>
        <v>{"dy":25,"sl":2,"id":"Actor0024m","stats":{"tr":3,"trp":6,"str":7,"dex":0,"int":0,"vit":8,"train":0,"wgGr0":0,"wgGr1":0,"wgGr2":0,"wgGr3":18,"wgLk":312}}</v>
      </c>
      <c r="AD57">
        <v>56</v>
      </c>
      <c r="AE57">
        <v>291</v>
      </c>
      <c r="AF57">
        <f>COUNTIF(R:R,AE57)</f>
        <v>1</v>
      </c>
    </row>
    <row r="58" spans="1:32">
      <c r="A58">
        <v>26</v>
      </c>
      <c r="B58">
        <f t="shared" ca="1" si="70"/>
        <v>1</v>
      </c>
      <c r="C58" t="str">
        <f t="shared" ref="C58" ca="1" si="164">VLOOKUP(RANDBETWEEN(1,COUNTA(Z:Z)-1),Z:AA,2,0)</f>
        <v>Actor0037m</v>
      </c>
      <c r="D58" t="str">
        <f>IF(ISBLANK(F58),"",
IFERROR(VLOOKUP(F58,[2]ActorTable!$A:$H,MATCH("이름참고",[2]ActorTable!$1:$1,0),0),"캐릭터없음"))</f>
        <v>베이</v>
      </c>
      <c r="E58" t="str">
        <f t="shared" ref="E58" ca="1" si="165">IF(AND(B58&lt;=OFFSET(B58,1,0),NOT(ISBLANK(F58))),
IF(F58=OFFSET(F58,1,0),"같음",""),"")</f>
        <v/>
      </c>
      <c r="F58" t="s">
        <v>315</v>
      </c>
      <c r="G58">
        <v>3</v>
      </c>
      <c r="H58">
        <v>6</v>
      </c>
      <c r="I58">
        <v>15</v>
      </c>
      <c r="J58">
        <v>0</v>
      </c>
      <c r="K58">
        <v>0</v>
      </c>
      <c r="L58">
        <v>0</v>
      </c>
      <c r="M58">
        <v>0</v>
      </c>
      <c r="N58">
        <v>0</v>
      </c>
      <c r="O58">
        <v>0</v>
      </c>
      <c r="P58">
        <v>0</v>
      </c>
      <c r="Q58">
        <v>18</v>
      </c>
      <c r="R58">
        <v>328</v>
      </c>
      <c r="S58" t="str">
        <f>IFERROR(VLOOKUP(R58,[2]WingLookTable!$A:$B,2,0),"캐릭터없음")</f>
        <v>Wing_DustRedFullBeeOtherSlow</v>
      </c>
      <c r="T58">
        <f t="shared" ref="T58" ca="1" si="166">VLOOKUP(RANDBETWEEN(1,COUNTA(AD:AD)-1),AD:AE,2,0)</f>
        <v>214</v>
      </c>
      <c r="U58" t="str">
        <f t="shared" ref="U58" ca="1" si="167">IF(ROW()=2,V58,OFFSET(U58,-1,0)&amp;IF(LEN(V58)=0,"",","&amp;V58))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v>
      </c>
      <c r="V58" t="str">
        <f t="shared" ca="1" si="82"/>
        <v>{"dy":26,"sl":1,"id":"Actor0104m","stats":{"tr":3,"trp":6,"str":15,"dex":0,"int":0,"vit":0,"train":0,"wgGr0":0,"wgGr1":0,"wgGr2":0,"wgGr3":18,"wgLk":328}}</v>
      </c>
      <c r="AD58">
        <v>57</v>
      </c>
      <c r="AE58">
        <v>294</v>
      </c>
      <c r="AF58">
        <f>COUNTIF(R:R,AE58)</f>
        <v>1</v>
      </c>
    </row>
    <row r="59" spans="1:32">
      <c r="A59">
        <v>26</v>
      </c>
      <c r="B59">
        <f t="shared" ca="1" si="70"/>
        <v>2</v>
      </c>
      <c r="C59" t="str">
        <f t="shared" ref="C59" ca="1" si="168">VLOOKUP(RANDBETWEEN(1,COUNTA(Z:Z)-1),Z:AA,2,0)</f>
        <v>Actor0037m</v>
      </c>
      <c r="D59" t="str">
        <f>IF(ISBLANK(F59),"",
IFERROR(VLOOKUP(F59,[2]ActorTable!$A:$H,MATCH("이름참고",[2]ActorTable!$1:$1,0),0),"캐릭터없음"))</f>
        <v>딘즈</v>
      </c>
      <c r="E59" t="str">
        <f t="shared" ref="E59" ca="1" si="169">IF(AND(B59&lt;=OFFSET(B59,1,0),NOT(ISBLANK(F59))),
IF(F59=OFFSET(F59,1,0),"같음",""),"")</f>
        <v/>
      </c>
      <c r="F59" t="s">
        <v>455</v>
      </c>
      <c r="G59">
        <v>3</v>
      </c>
      <c r="H59">
        <v>6</v>
      </c>
      <c r="I59">
        <v>7</v>
      </c>
      <c r="J59">
        <v>0</v>
      </c>
      <c r="K59">
        <v>8</v>
      </c>
      <c r="L59">
        <v>0</v>
      </c>
      <c r="M59">
        <v>0</v>
      </c>
      <c r="N59">
        <v>0</v>
      </c>
      <c r="O59">
        <v>0</v>
      </c>
      <c r="P59">
        <v>0</v>
      </c>
      <c r="Q59">
        <v>18</v>
      </c>
      <c r="R59">
        <v>229</v>
      </c>
      <c r="S59" t="str">
        <f>IFERROR(VLOOKUP(R59,[2]WingLookTable!$A:$B,2,0),"캐릭터없음")</f>
        <v>Wing_MultiOtherOtherOtherFast</v>
      </c>
      <c r="T59">
        <f t="shared" ref="T59" ca="1" si="170">VLOOKUP(RANDBETWEEN(1,COUNTA(AD:AD)-1),AD:AE,2,0)</f>
        <v>252</v>
      </c>
      <c r="U59" t="str">
        <f t="shared" ref="U59" ca="1" si="171">IF(ROW()=2,V59,OFFSET(U59,-1,0)&amp;IF(LEN(V59)=0,"",","&amp;V59))</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v>
      </c>
      <c r="V59" t="str">
        <f t="shared" ca="1" si="82"/>
        <v>{"dy":26,"sl":2,"id":"Actor3022m","stats":{"tr":3,"trp":6,"str":7,"dex":0,"int":8,"vit":0,"train":0,"wgGr0":0,"wgGr1":0,"wgGr2":0,"wgGr3":18,"wgLk":229}}</v>
      </c>
      <c r="AD59">
        <v>58</v>
      </c>
      <c r="AE59">
        <v>297</v>
      </c>
      <c r="AF59">
        <f>COUNTIF(R:R,AE59)</f>
        <v>1</v>
      </c>
    </row>
    <row r="60" spans="1:32">
      <c r="A60">
        <v>27</v>
      </c>
      <c r="B60">
        <f t="shared" ca="1" si="70"/>
        <v>1</v>
      </c>
      <c r="C60" t="str">
        <f t="shared" ca="1" si="114"/>
        <v>Actor2015m</v>
      </c>
      <c r="D60" t="str">
        <f>IF(ISBLANK(F60),"",
IFERROR(VLOOKUP(F60,[2]ActorTable!$A:$H,MATCH("이름참고",[2]ActorTable!$1:$1,0),0),"캐릭터없음"))</f>
        <v>시리아</v>
      </c>
      <c r="E60" t="str">
        <f t="shared" ca="1" si="115"/>
        <v/>
      </c>
      <c r="F60" t="s">
        <v>489</v>
      </c>
      <c r="G60">
        <v>3</v>
      </c>
      <c r="H60">
        <v>6</v>
      </c>
      <c r="I60">
        <v>0</v>
      </c>
      <c r="J60">
        <v>10</v>
      </c>
      <c r="K60">
        <v>5</v>
      </c>
      <c r="L60">
        <v>0</v>
      </c>
      <c r="M60">
        <v>0</v>
      </c>
      <c r="N60">
        <v>0</v>
      </c>
      <c r="O60">
        <v>0</v>
      </c>
      <c r="P60">
        <v>0</v>
      </c>
      <c r="Q60">
        <v>18</v>
      </c>
      <c r="R60">
        <v>193</v>
      </c>
      <c r="S60" t="str">
        <f>IFERROR(VLOOKUP(R60,[2]WingLookTable!$A:$B,2,0),"캐릭터없음")</f>
        <v>Wing_DustYellowOtherNoiseOtherSlow</v>
      </c>
      <c r="T60">
        <f t="shared" ref="T60:T64" ca="1" si="172">VLOOKUP(RANDBETWEEN(1,COUNTA(AD:AD)-1),AD:AE,2,0)</f>
        <v>211</v>
      </c>
      <c r="U60" t="str">
        <f t="shared" ref="U60:U64" ca="1" si="173">IF(ROW()=2,V60,OFFSET(U60,-1,0)&amp;IF(LEN(V60)=0,"",","&amp;V60))</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v>
      </c>
      <c r="V60" t="str">
        <f t="shared" ca="1" si="82"/>
        <v>{"dy":27,"sl":1,"id":"Actor0233m","stats":{"tr":3,"trp":6,"str":0,"dex":10,"int":5,"vit":0,"train":0,"wgGr0":0,"wgGr1":0,"wgGr2":0,"wgGr3":18,"wgLk":193}}</v>
      </c>
      <c r="AD60">
        <v>59</v>
      </c>
      <c r="AE60">
        <v>300</v>
      </c>
      <c r="AF60">
        <f>COUNTIF(R:R,AE60)</f>
        <v>1</v>
      </c>
    </row>
    <row r="61" spans="1:32">
      <c r="A61">
        <v>27</v>
      </c>
      <c r="B61">
        <f t="shared" ca="1" si="70"/>
        <v>2</v>
      </c>
      <c r="C61" t="str">
        <f t="shared" ref="C61:C63" ca="1" si="174">VLOOKUP(RANDBETWEEN(1,COUNTA(Z:Z)-1),Z:AA,2,0)</f>
        <v>Actor2011m</v>
      </c>
      <c r="D61" t="str">
        <f>IF(ISBLANK(F61),"",
IFERROR(VLOOKUP(F61,[2]ActorTable!$A:$H,MATCH("이름참고",[2]ActorTable!$1:$1,0),0),"캐릭터없음"))</f>
        <v>테이슨</v>
      </c>
      <c r="E61" t="str">
        <f t="shared" ref="E61:E63" ca="1" si="175">IF(AND(B61&lt;=OFFSET(B61,1,0),NOT(ISBLANK(F61))),
IF(F61=OFFSET(F61,1,0),"같음",""),"")</f>
        <v/>
      </c>
      <c r="F61" t="s">
        <v>360</v>
      </c>
      <c r="G61">
        <v>3</v>
      </c>
      <c r="H61">
        <v>6</v>
      </c>
      <c r="I61">
        <v>15</v>
      </c>
      <c r="J61">
        <v>0</v>
      </c>
      <c r="K61">
        <v>0</v>
      </c>
      <c r="L61">
        <v>0</v>
      </c>
      <c r="M61">
        <v>0</v>
      </c>
      <c r="N61">
        <v>0</v>
      </c>
      <c r="O61">
        <v>0</v>
      </c>
      <c r="P61">
        <v>0</v>
      </c>
      <c r="Q61">
        <v>18</v>
      </c>
      <c r="R61">
        <v>318</v>
      </c>
      <c r="S61" t="str">
        <f>IFERROR(VLOOKUP(R61,[2]WingLookTable!$A:$B,2,0),"캐릭터없음")</f>
        <v>Wing_DustMultiOtherOtherOtherFast</v>
      </c>
      <c r="T61">
        <f t="shared" ca="1" si="172"/>
        <v>284</v>
      </c>
      <c r="U61" t="str">
        <f t="shared" ca="1" si="173"/>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v>
      </c>
      <c r="V61" t="str">
        <f t="shared" ca="1" si="82"/>
        <v>{"dy":27,"sl":2,"id":"Actor1108m","stats":{"tr":3,"trp":6,"str":15,"dex":0,"int":0,"vit":0,"train":0,"wgGr0":0,"wgGr1":0,"wgGr2":0,"wgGr3":18,"wgLk":318}}</v>
      </c>
      <c r="AD61">
        <v>60</v>
      </c>
      <c r="AE61">
        <v>303</v>
      </c>
      <c r="AF61">
        <f>COUNTIF(R:R,AE61)</f>
        <v>1</v>
      </c>
    </row>
    <row r="62" spans="1:32">
      <c r="A62">
        <v>27</v>
      </c>
      <c r="B62">
        <f t="shared" ref="B62" ca="1" si="176">IF(A62&lt;&gt;OFFSET(A62,-1,0),1,OFFSET(B62,-1,0)+1)</f>
        <v>3</v>
      </c>
      <c r="C62" t="str">
        <f t="shared" ref="C62" ca="1" si="177">VLOOKUP(RANDBETWEEN(1,COUNTA(Z:Z)-1),Z:AA,2,0)</f>
        <v>Actor3019m</v>
      </c>
      <c r="D62" t="str">
        <f>IF(ISBLANK(F62),"",
IFERROR(VLOOKUP(F62,[2]ActorTable!$A:$H,MATCH("이름참고",[2]ActorTable!$1:$1,0),0),"캐릭터없음"))</f>
        <v>롤라</v>
      </c>
      <c r="E62" t="str">
        <f t="shared" ref="E62" ca="1" si="178">IF(AND(B62&lt;=OFFSET(B62,1,0),NOT(ISBLANK(F62))),
IF(F62=OFFSET(F62,1,0),"같음",""),"")</f>
        <v/>
      </c>
      <c r="F62" t="s">
        <v>327</v>
      </c>
      <c r="G62">
        <v>3</v>
      </c>
      <c r="H62">
        <v>6</v>
      </c>
      <c r="I62">
        <v>0</v>
      </c>
      <c r="J62">
        <v>0</v>
      </c>
      <c r="K62">
        <v>0</v>
      </c>
      <c r="L62">
        <v>15</v>
      </c>
      <c r="M62">
        <v>0</v>
      </c>
      <c r="N62">
        <v>0</v>
      </c>
      <c r="O62">
        <v>0</v>
      </c>
      <c r="P62">
        <v>0</v>
      </c>
      <c r="Q62">
        <v>18</v>
      </c>
      <c r="R62">
        <v>109</v>
      </c>
      <c r="S62" t="str">
        <f>IFERROR(VLOOKUP(R62,[2]WingLookTable!$A:$B,2,0),"캐릭터없음")</f>
        <v>Wing_BlueOtherNoiseFullFast</v>
      </c>
      <c r="T62">
        <f t="shared" ref="T62" ca="1" si="179">VLOOKUP(RANDBETWEEN(1,COUNTA(AD:AD)-1),AD:AE,2,0)</f>
        <v>199</v>
      </c>
      <c r="U62" t="str">
        <f t="shared" ref="U62" ca="1" si="180">IF(ROW()=2,V62,OFFSET(U62,-1,0)&amp;IF(LEN(V62)=0,"",","&amp;V62))</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v>
      </c>
      <c r="V62" t="str">
        <f t="shared" ref="V62" ca="1" si="181">"{"""&amp;A$1&amp;""":"&amp;A62
&amp;","""&amp;B$1&amp;""":"&amp;B62
&amp;IF(LEN(F62)=0,"",","""&amp;F$1&amp;""":"""&amp;F62&amp;"""")
&amp;IF(LEN(F62)=0,"",",""stats"":{")
&amp;IF(LEN(F62)=0,"",""""&amp;G$1&amp;""":"&amp;G62)
&amp;IF(LEN(F62)=0,"",","""&amp;H$1&amp;""":"&amp;H62)
&amp;IF(LEN(F62)=0,"",","""&amp;I$1&amp;""":"&amp;I62)
&amp;IF(LEN(F62)=0,"",","""&amp;J$1&amp;""":"&amp;J62)
&amp;IF(LEN(F62)=0,"",","""&amp;K$1&amp;""":"&amp;K62)
&amp;IF(LEN(F62)=0,"",","""&amp;L$1&amp;""":"&amp;L62)
&amp;IF(LEN(F62)=0,"",","""&amp;M$1&amp;""":"&amp;M62)
&amp;IF(LEN(F62)=0,"",","""&amp;N$1&amp;""":"&amp;N62)
&amp;IF(LEN(F62)=0,"",","""&amp;O$1&amp;""":"&amp;O62)
&amp;IF(LEN(F62)=0,"",","""&amp;P$1&amp;""":"&amp;P62)
&amp;IF(LEN(F62)=0,"",","""&amp;Q$1&amp;""":"&amp;Q62)
&amp;IF(LEN(F62)=0,"",","""&amp;R$1&amp;""":"&amp;R62)
&amp;IF(LEN(F62)=0,"","}")&amp;"}"</f>
        <v>{"dy":27,"sl":3,"id":"Actor3019m","stats":{"tr":3,"trp":6,"str":0,"dex":0,"int":0,"vit":15,"train":0,"wgGr0":0,"wgGr1":0,"wgGr2":0,"wgGr3":18,"wgLk":109}}</v>
      </c>
      <c r="AD62">
        <v>61</v>
      </c>
      <c r="AE62">
        <v>306</v>
      </c>
      <c r="AF62">
        <f>COUNTIF(R:R,AE62)</f>
        <v>1</v>
      </c>
    </row>
    <row r="63" spans="1:32">
      <c r="A63">
        <v>28</v>
      </c>
      <c r="B63">
        <f t="shared" ref="B63" ca="1" si="182">IF(A63&lt;&gt;OFFSET(A63,-1,0),1,OFFSET(B63,-1,0)+1)</f>
        <v>1</v>
      </c>
      <c r="C63" t="str">
        <f t="shared" ca="1" si="174"/>
        <v>Actor1108m</v>
      </c>
      <c r="D63" t="str">
        <f>IF(ISBLANK(F63),"",
IFERROR(VLOOKUP(F63,[2]ActorTable!$A:$H,MATCH("이름참고",[2]ActorTable!$1:$1,0),0),"캐릭터없음"))</f>
        <v>나인</v>
      </c>
      <c r="E63" t="str">
        <f t="shared" ca="1" si="175"/>
        <v/>
      </c>
      <c r="F63" t="s">
        <v>450</v>
      </c>
      <c r="G63">
        <v>3</v>
      </c>
      <c r="H63">
        <v>6</v>
      </c>
      <c r="I63">
        <v>8</v>
      </c>
      <c r="J63">
        <v>7</v>
      </c>
      <c r="K63">
        <v>0</v>
      </c>
      <c r="L63">
        <v>0</v>
      </c>
      <c r="M63">
        <v>0</v>
      </c>
      <c r="N63">
        <v>0</v>
      </c>
      <c r="O63">
        <v>0</v>
      </c>
      <c r="P63">
        <v>0</v>
      </c>
      <c r="Q63">
        <v>18</v>
      </c>
      <c r="R63">
        <v>232</v>
      </c>
      <c r="S63" t="str">
        <f>IFERROR(VLOOKUP(R63,[2]WingLookTable!$A:$B,2,0),"캐릭터없음")</f>
        <v>Wing_MultiOtherOtherStripeSlow</v>
      </c>
      <c r="T63">
        <f t="shared" ref="T63" ca="1" si="183">VLOOKUP(RANDBETWEEN(1,COUNTA(AD:AD)-1),AD:AE,2,0)</f>
        <v>272</v>
      </c>
      <c r="U63" t="str">
        <f t="shared" ref="U63" ca="1" si="184">IF(ROW()=2,V63,OFFSET(U63,-1,0)&amp;IF(LEN(V63)=0,"",","&amp;V63))</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v>
      </c>
      <c r="V63" t="str">
        <f t="shared" ref="V63" ca="1" si="185">"{"""&amp;A$1&amp;""":"&amp;A63
&amp;","""&amp;B$1&amp;""":"&amp;B63
&amp;IF(LEN(F63)=0,"",","""&amp;F$1&amp;""":"""&amp;F63&amp;"""")
&amp;IF(LEN(F63)=0,"",",""stats"":{")
&amp;IF(LEN(F63)=0,"",""""&amp;G$1&amp;""":"&amp;G63)
&amp;IF(LEN(F63)=0,"",","""&amp;H$1&amp;""":"&amp;H63)
&amp;IF(LEN(F63)=0,"",","""&amp;I$1&amp;""":"&amp;I63)
&amp;IF(LEN(F63)=0,"",","""&amp;J$1&amp;""":"&amp;J63)
&amp;IF(LEN(F63)=0,"",","""&amp;K$1&amp;""":"&amp;K63)
&amp;IF(LEN(F63)=0,"",","""&amp;L$1&amp;""":"&amp;L63)
&amp;IF(LEN(F63)=0,"",","""&amp;M$1&amp;""":"&amp;M63)
&amp;IF(LEN(F63)=0,"",","""&amp;N$1&amp;""":"&amp;N63)
&amp;IF(LEN(F63)=0,"",","""&amp;O$1&amp;""":"&amp;O63)
&amp;IF(LEN(F63)=0,"",","""&amp;P$1&amp;""":"&amp;P63)
&amp;IF(LEN(F63)=0,"",","""&amp;Q$1&amp;""":"&amp;Q63)
&amp;IF(LEN(F63)=0,"",","""&amp;R$1&amp;""":"&amp;R63)
&amp;IF(LEN(F63)=0,"","}")&amp;"}"</f>
        <v>{"dy":28,"sl":1,"id":"Actor0236m","stats":{"tr":3,"trp":6,"str":8,"dex":7,"int":0,"vit":0,"train":0,"wgGr0":0,"wgGr1":0,"wgGr2":0,"wgGr3":18,"wgLk":232}}</v>
      </c>
      <c r="AD63">
        <v>62</v>
      </c>
      <c r="AE63">
        <v>309</v>
      </c>
      <c r="AF63">
        <f>COUNTIF(R:R,AE63)</f>
        <v>1</v>
      </c>
    </row>
    <row r="64" spans="1:32">
      <c r="A64">
        <v>28</v>
      </c>
      <c r="B64">
        <f t="shared" ca="1" si="70"/>
        <v>2</v>
      </c>
      <c r="C64" t="str">
        <f t="shared" ref="C64" ca="1" si="186">VLOOKUP(RANDBETWEEN(1,COUNTA(Z:Z)-1),Z:AA,2,0)</f>
        <v>Actor0030m</v>
      </c>
      <c r="D64" t="str">
        <f>IF(ISBLANK(F64),"",
IFERROR(VLOOKUP(F64,[2]ActorTable!$A:$H,MATCH("이름참고",[2]ActorTable!$1:$1,0),0),"캐릭터없음"))</f>
        <v>카츄진</v>
      </c>
      <c r="E64" t="str">
        <f t="shared" ref="E64" ca="1" si="187">IF(AND(B64&lt;=OFFSET(B64,1,0),NOT(ISBLANK(F64))),
IF(F64=OFFSET(F64,1,0),"같음",""),"")</f>
        <v/>
      </c>
      <c r="F64" t="s">
        <v>326</v>
      </c>
      <c r="G64">
        <v>3</v>
      </c>
      <c r="H64">
        <v>6</v>
      </c>
      <c r="I64">
        <v>0</v>
      </c>
      <c r="J64">
        <v>15</v>
      </c>
      <c r="K64">
        <v>0</v>
      </c>
      <c r="L64">
        <v>0</v>
      </c>
      <c r="M64">
        <v>0</v>
      </c>
      <c r="N64">
        <v>0</v>
      </c>
      <c r="O64">
        <v>0</v>
      </c>
      <c r="P64">
        <v>0</v>
      </c>
      <c r="Q64">
        <v>18</v>
      </c>
      <c r="R64">
        <v>208</v>
      </c>
      <c r="S64" t="str">
        <f>IFERROR(VLOOKUP(R64,[2]WingLookTable!$A:$B,2,0),"캐릭터없음")</f>
        <v>Wing_FireSineBeeFullSlow</v>
      </c>
      <c r="T64">
        <f t="shared" ca="1" si="172"/>
        <v>348</v>
      </c>
      <c r="U64" t="str">
        <f t="shared" ca="1" si="173"/>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v>
      </c>
      <c r="V64" t="str">
        <f t="shared" ca="1" si="82"/>
        <v>{"dy":28,"sl":2,"id":"Actor3117m","stats":{"tr":3,"trp":6,"str":0,"dex":15,"int":0,"vit":0,"train":0,"wgGr0":0,"wgGr1":0,"wgGr2":0,"wgGr3":18,"wgLk":208}}</v>
      </c>
      <c r="AD64">
        <v>63</v>
      </c>
      <c r="AE64">
        <v>312</v>
      </c>
      <c r="AF64">
        <f>COUNTIF(R:R,AE64)</f>
        <v>1</v>
      </c>
    </row>
    <row r="65" spans="1:32">
      <c r="A65">
        <v>28</v>
      </c>
      <c r="B65">
        <f t="shared" ca="1" si="70"/>
        <v>3</v>
      </c>
      <c r="C65" t="str">
        <f t="shared" ref="C65" ca="1" si="188">VLOOKUP(RANDBETWEEN(1,COUNTA(Z:Z)-1),Z:AA,2,0)</f>
        <v>Actor1218m</v>
      </c>
      <c r="D65" t="str">
        <f>IF(ISBLANK(F65),"",
IFERROR(VLOOKUP(F65,[2]ActorTable!$A:$H,MATCH("이름참고",[2]ActorTable!$1:$1,0),0),"캐릭터없음"))</f>
        <v>헤르윈</v>
      </c>
      <c r="E65" t="str">
        <f t="shared" ref="E65" ca="1" si="189">IF(AND(B65&lt;=OFFSET(B65,1,0),NOT(ISBLANK(F65))),
IF(F65=OFFSET(F65,1,0),"같음",""),"")</f>
        <v/>
      </c>
      <c r="F65" t="s">
        <v>365</v>
      </c>
      <c r="G65">
        <v>3</v>
      </c>
      <c r="H65">
        <v>6</v>
      </c>
      <c r="I65">
        <v>0</v>
      </c>
      <c r="J65">
        <v>8</v>
      </c>
      <c r="K65">
        <v>7</v>
      </c>
      <c r="L65">
        <v>0</v>
      </c>
      <c r="M65">
        <v>0</v>
      </c>
      <c r="N65">
        <v>0</v>
      </c>
      <c r="O65">
        <v>0</v>
      </c>
      <c r="P65">
        <v>0</v>
      </c>
      <c r="Q65">
        <v>18</v>
      </c>
      <c r="R65">
        <v>348</v>
      </c>
      <c r="S65" t="str">
        <f>IFERROR(VLOOKUP(R65,[2]WingLookTable!$A:$B,2,0),"캐릭터없음")</f>
        <v>Wing_DustYellowSineSineOtherFast</v>
      </c>
      <c r="T65">
        <f t="shared" ref="T65" ca="1" si="190">VLOOKUP(RANDBETWEEN(1,COUNTA(AD:AD)-1),AD:AE,2,0)</f>
        <v>248</v>
      </c>
      <c r="U65" t="str">
        <f t="shared" ref="U65" ca="1" si="191">IF(ROW()=2,V65,OFFSET(U65,-1,0)&amp;IF(LEN(V65)=0,"",","&amp;V65))</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v>
      </c>
      <c r="V65" t="str">
        <f t="shared" ca="1" si="82"/>
        <v>{"dy":28,"sl":3,"id":"Actor0007m","stats":{"tr":3,"trp":6,"str":0,"dex":8,"int":7,"vit":0,"train":0,"wgGr0":0,"wgGr1":0,"wgGr2":0,"wgGr3":18,"wgLk":348}}</v>
      </c>
      <c r="AD65">
        <v>64</v>
      </c>
      <c r="AE65">
        <v>315</v>
      </c>
      <c r="AF65">
        <f>COUNTIF(R:R,AE65)</f>
        <v>1</v>
      </c>
    </row>
    <row r="66" spans="1:32">
      <c r="A66">
        <v>29</v>
      </c>
      <c r="B66">
        <f t="shared" ref="B66:B71" ca="1" si="192">IF(A66&lt;&gt;OFFSET(A66,-1,0),1,OFFSET(B66,-1,0)+1)</f>
        <v>1</v>
      </c>
      <c r="C66" t="str">
        <f t="shared" ca="1" si="114"/>
        <v>Actor2120m</v>
      </c>
      <c r="D66" t="str">
        <f>IF(ISBLANK(F66),"",
IFERROR(VLOOKUP(F66,[2]ActorTable!$A:$H,MATCH("이름참고",[2]ActorTable!$1:$1,0),0),"캐릭터없음"))</f>
        <v>프리스</v>
      </c>
      <c r="E66" t="str">
        <f t="shared" ca="1" si="115"/>
        <v/>
      </c>
      <c r="F66" t="s">
        <v>332</v>
      </c>
      <c r="G66">
        <v>3</v>
      </c>
      <c r="H66">
        <v>6</v>
      </c>
      <c r="I66">
        <v>0</v>
      </c>
      <c r="J66">
        <v>0</v>
      </c>
      <c r="K66">
        <v>7</v>
      </c>
      <c r="L66">
        <v>8</v>
      </c>
      <c r="M66">
        <v>0</v>
      </c>
      <c r="N66">
        <v>0</v>
      </c>
      <c r="O66">
        <v>0</v>
      </c>
      <c r="P66">
        <v>0</v>
      </c>
      <c r="Q66">
        <v>18</v>
      </c>
      <c r="R66">
        <v>217</v>
      </c>
      <c r="S66" t="str">
        <f>IFERROR(VLOOKUP(R66,[2]WingLookTable!$A:$B,2,0),"캐릭터없음")</f>
        <v>Wing_GreenOtherSineFullFast</v>
      </c>
      <c r="T66">
        <f t="shared" ca="1" si="116"/>
        <v>166</v>
      </c>
      <c r="U66" t="str">
        <f t="shared" ca="1" si="4"/>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v>
      </c>
      <c r="V66" t="str">
        <f t="shared" ca="1" si="82"/>
        <v>{"dy":29,"sl":1,"id":"Actor0125m","stats":{"tr":3,"trp":6,"str":0,"dex":0,"int":7,"vit":8,"train":0,"wgGr0":0,"wgGr1":0,"wgGr2":0,"wgGr3":18,"wgLk":217}}</v>
      </c>
      <c r="AD66">
        <v>65</v>
      </c>
      <c r="AE66">
        <v>318</v>
      </c>
      <c r="AF66">
        <f>COUNTIF(R:R,AE66)</f>
        <v>1</v>
      </c>
    </row>
    <row r="67" spans="1:32">
      <c r="A67">
        <v>29</v>
      </c>
      <c r="B67">
        <f t="shared" ca="1" si="192"/>
        <v>2</v>
      </c>
      <c r="C67" t="str">
        <f t="shared" ref="C67" ca="1" si="193">VLOOKUP(RANDBETWEEN(1,COUNTA(Z:Z)-1),Z:AA,2,0)</f>
        <v>Actor3021m</v>
      </c>
      <c r="D67" t="str">
        <f>IF(ISBLANK(F67),"",
IFERROR(VLOOKUP(F67,[2]ActorTable!$A:$H,MATCH("이름참고",[2]ActorTable!$1:$1,0),0),"캐릭터없음"))</f>
        <v>그루퍼스</v>
      </c>
      <c r="E67" t="str">
        <f t="shared" ref="E67" ca="1" si="194">IF(AND(B67&lt;=OFFSET(B67,1,0),NOT(ISBLANK(F67))),
IF(F67=OFFSET(F67,1,0),"같음",""),"")</f>
        <v/>
      </c>
      <c r="F67" t="s">
        <v>320</v>
      </c>
      <c r="G67">
        <v>3</v>
      </c>
      <c r="H67">
        <v>6</v>
      </c>
      <c r="I67">
        <v>15</v>
      </c>
      <c r="J67">
        <v>0</v>
      </c>
      <c r="K67">
        <v>0</v>
      </c>
      <c r="L67">
        <v>0</v>
      </c>
      <c r="M67">
        <v>0</v>
      </c>
      <c r="N67">
        <v>0</v>
      </c>
      <c r="O67">
        <v>0</v>
      </c>
      <c r="P67">
        <v>0</v>
      </c>
      <c r="Q67">
        <v>18</v>
      </c>
      <c r="R67">
        <v>137</v>
      </c>
      <c r="S67" t="str">
        <f>IFERROR(VLOOKUP(R67,[2]WingLookTable!$A:$B,2,0),"캐릭터없음")</f>
        <v>Wing_CyanStripePatternFullFast</v>
      </c>
      <c r="T67">
        <f t="shared" ref="T67" ca="1" si="195">VLOOKUP(RANDBETWEEN(1,COUNTA(AD:AD)-1),AD:AE,2,0)</f>
        <v>166</v>
      </c>
      <c r="U67" t="str">
        <f t="shared" ref="U67" ca="1" si="196">IF(ROW()=2,V67,OFFSET(U67,-1,0)&amp;IF(LEN(V67)=0,"",","&amp;V67))</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v>
      </c>
      <c r="V67" t="str">
        <f t="shared" ca="1" si="82"/>
        <v>{"dy":29,"sl":2,"id":"Actor2010m","stats":{"tr":3,"trp":6,"str":15,"dex":0,"int":0,"vit":0,"train":0,"wgGr0":0,"wgGr1":0,"wgGr2":0,"wgGr3":18,"wgLk":137}}</v>
      </c>
      <c r="AD67">
        <v>66</v>
      </c>
      <c r="AE67">
        <v>321</v>
      </c>
      <c r="AF67">
        <f>COUNTIF(R:R,AE67)</f>
        <v>1</v>
      </c>
    </row>
    <row r="68" spans="1:32">
      <c r="A68">
        <v>30</v>
      </c>
      <c r="B68">
        <f t="shared" ca="1" si="192"/>
        <v>1</v>
      </c>
      <c r="C68" t="str">
        <f t="shared" ref="C68" ca="1" si="197">VLOOKUP(RANDBETWEEN(1,COUNTA(Z:Z)-1),Z:AA,2,0)</f>
        <v>Actor2235m</v>
      </c>
      <c r="D68" t="str">
        <f>IF(ISBLANK(F68),"",
IFERROR(VLOOKUP(F68,[2]ActorTable!$A:$H,MATCH("이름참고",[2]ActorTable!$1:$1,0),0),"캐릭터없음"))</f>
        <v>케이저</v>
      </c>
      <c r="E68" t="str">
        <f t="shared" ref="E68" ca="1" si="198">IF(AND(B68&lt;=OFFSET(B68,1,0),NOT(ISBLANK(F68))),
IF(F68=OFFSET(F68,1,0),"같음",""),"")</f>
        <v/>
      </c>
      <c r="F68" t="s">
        <v>371</v>
      </c>
      <c r="G68">
        <v>3</v>
      </c>
      <c r="H68">
        <v>6</v>
      </c>
      <c r="I68">
        <v>8</v>
      </c>
      <c r="J68">
        <v>0</v>
      </c>
      <c r="K68">
        <v>7</v>
      </c>
      <c r="L68">
        <v>0</v>
      </c>
      <c r="M68">
        <v>0</v>
      </c>
      <c r="N68">
        <v>0</v>
      </c>
      <c r="O68">
        <v>0</v>
      </c>
      <c r="P68">
        <v>0</v>
      </c>
      <c r="Q68">
        <v>18</v>
      </c>
      <c r="R68">
        <v>175</v>
      </c>
      <c r="S68" t="str">
        <f>IFERROR(VLOOKUP(R68,[2]WingLookTable!$A:$B,2,0),"캐릭터없음")</f>
        <v>Wing_DustMultiSineOtherFullSlow2</v>
      </c>
      <c r="T68">
        <f t="shared" ref="T68:T70" ca="1" si="199">VLOOKUP(RANDBETWEEN(1,COUNTA(AD:AD)-1),AD:AE,2,0)</f>
        <v>113</v>
      </c>
      <c r="U68" t="str">
        <f t="shared" ref="U68:U70" ca="1" si="200">IF(ROW()=2,V68,OFFSET(U68,-1,0)&amp;IF(LEN(V68)=0,"",","&amp;V68))</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dy":30,"sl":1,"id":"Actor0113m","stats":{"tr":3,"trp":6,"str":8,"dex":0,"int":7,"vit":0,"train":0,"wgGr0":0,"wgGr1":0,"wgGr2":0,"wgGr3":18,"wgLk":175}}</v>
      </c>
      <c r="V68" t="str">
        <f t="shared" ref="V68:V70" ca="1" si="201">"{"""&amp;A$1&amp;""":"&amp;A68
&amp;","""&amp;B$1&amp;""":"&amp;B68
&amp;IF(LEN(F68)=0,"",","""&amp;F$1&amp;""":"""&amp;F68&amp;"""")
&amp;IF(LEN(F68)=0,"",",""stats"":{")
&amp;IF(LEN(F68)=0,"",""""&amp;G$1&amp;""":"&amp;G68)
&amp;IF(LEN(F68)=0,"",","""&amp;H$1&amp;""":"&amp;H68)
&amp;IF(LEN(F68)=0,"",","""&amp;I$1&amp;""":"&amp;I68)
&amp;IF(LEN(F68)=0,"",","""&amp;J$1&amp;""":"&amp;J68)
&amp;IF(LEN(F68)=0,"",","""&amp;K$1&amp;""":"&amp;K68)
&amp;IF(LEN(F68)=0,"",","""&amp;L$1&amp;""":"&amp;L68)
&amp;IF(LEN(F68)=0,"",","""&amp;M$1&amp;""":"&amp;M68)
&amp;IF(LEN(F68)=0,"",","""&amp;N$1&amp;""":"&amp;N68)
&amp;IF(LEN(F68)=0,"",","""&amp;O$1&amp;""":"&amp;O68)
&amp;IF(LEN(F68)=0,"",","""&amp;P$1&amp;""":"&amp;P68)
&amp;IF(LEN(F68)=0,"",","""&amp;Q$1&amp;""":"&amp;Q68)
&amp;IF(LEN(F68)=0,"",","""&amp;R$1&amp;""":"&amp;R68)
&amp;IF(LEN(F68)=0,"","}")&amp;"}"</f>
        <v>{"dy":30,"sl":1,"id":"Actor0113m","stats":{"tr":3,"trp":6,"str":8,"dex":0,"int":7,"vit":0,"train":0,"wgGr0":0,"wgGr1":0,"wgGr2":0,"wgGr3":18,"wgLk":175}}</v>
      </c>
      <c r="AD68">
        <v>67</v>
      </c>
      <c r="AE68">
        <v>324</v>
      </c>
      <c r="AF68">
        <f>COUNTIF(R:R,AE68)</f>
        <v>1</v>
      </c>
    </row>
    <row r="69" spans="1:32">
      <c r="A69">
        <v>30</v>
      </c>
      <c r="B69">
        <f t="shared" ref="B69" ca="1" si="202">IF(A69&lt;&gt;OFFSET(A69,-1,0),1,OFFSET(B69,-1,0)+1)</f>
        <v>2</v>
      </c>
      <c r="C69" t="str">
        <f t="shared" ref="C69" ca="1" si="203">VLOOKUP(RANDBETWEEN(1,COUNTA(Z:Z)-1),Z:AA,2,0)</f>
        <v>Actor2128m</v>
      </c>
      <c r="D69" t="str">
        <f>IF(ISBLANK(F69),"",
IFERROR(VLOOKUP(F69,[2]ActorTable!$A:$H,MATCH("이름참고",[2]ActorTable!$1:$1,0),0),"캐릭터없음"))</f>
        <v>에이잭</v>
      </c>
      <c r="E69" t="str">
        <f t="shared" ref="E69" ca="1" si="204">IF(AND(B69&lt;=OFFSET(B69,1,0),NOT(ISBLANK(F69))),
IF(F69=OFFSET(F69,1,0),"같음",""),"")</f>
        <v/>
      </c>
      <c r="F69" t="s">
        <v>405</v>
      </c>
      <c r="G69">
        <v>3</v>
      </c>
      <c r="H69">
        <v>6</v>
      </c>
      <c r="I69">
        <v>0</v>
      </c>
      <c r="J69">
        <v>0</v>
      </c>
      <c r="K69">
        <v>15</v>
      </c>
      <c r="L69">
        <v>0</v>
      </c>
      <c r="M69">
        <v>0</v>
      </c>
      <c r="N69">
        <v>0</v>
      </c>
      <c r="O69">
        <v>0</v>
      </c>
      <c r="P69">
        <v>0</v>
      </c>
      <c r="Q69">
        <v>18</v>
      </c>
      <c r="R69">
        <v>141</v>
      </c>
      <c r="S69" t="str">
        <f>IFERROR(VLOOKUP(R69,[2]WingLookTable!$A:$B,2,0),"캐릭터없음")</f>
        <v>Wing_DustBlueOtherFullOtherFast</v>
      </c>
      <c r="T69">
        <f t="shared" ca="1" si="199"/>
        <v>294</v>
      </c>
      <c r="U69" t="str">
        <f t="shared" ca="1" si="200"/>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v>
      </c>
      <c r="V69" t="str">
        <f t="shared" ca="1" si="201"/>
        <v>{"dy":30,"sl":2,"id":"Actor1029m","stats":{"tr":3,"trp":6,"str":0,"dex":0,"int":15,"vit":0,"train":0,"wgGr0":0,"wgGr1":0,"wgGr2":0,"wgGr3":18,"wgLk":141}}</v>
      </c>
      <c r="AD69">
        <v>68</v>
      </c>
      <c r="AE69">
        <v>328</v>
      </c>
      <c r="AF69">
        <f>COUNTIF(R:R,AE69)</f>
        <v>1</v>
      </c>
    </row>
    <row r="70" spans="1:32">
      <c r="A70">
        <v>31</v>
      </c>
      <c r="B70">
        <f t="shared" ca="1" si="192"/>
        <v>1</v>
      </c>
      <c r="C70" t="str">
        <f t="shared" ref="C70" ca="1" si="205">VLOOKUP(RANDBETWEEN(1,COUNTA(Z:Z)-1),Z:AA,2,0)</f>
        <v>Actor3212m</v>
      </c>
      <c r="D70" t="str">
        <f>IF(ISBLANK(F70),"",
IFERROR(VLOOKUP(F70,[2]ActorTable!$A:$H,MATCH("이름참고",[2]ActorTable!$1:$1,0),0),"캐릭터없음"))</f>
        <v>간파울</v>
      </c>
      <c r="E70" t="str">
        <f t="shared" ref="E70" ca="1" si="206">IF(AND(B70&lt;=OFFSET(B70,1,0),NOT(ISBLANK(F70))),
IF(F70=OFFSET(F70,1,0),"같음",""),"")</f>
        <v/>
      </c>
      <c r="F70" t="s">
        <v>407</v>
      </c>
      <c r="G70">
        <v>3</v>
      </c>
      <c r="H70">
        <v>6</v>
      </c>
      <c r="I70">
        <v>15</v>
      </c>
      <c r="J70">
        <v>0</v>
      </c>
      <c r="K70">
        <v>0</v>
      </c>
      <c r="L70">
        <v>0</v>
      </c>
      <c r="M70">
        <v>0</v>
      </c>
      <c r="N70">
        <v>0</v>
      </c>
      <c r="O70">
        <v>0</v>
      </c>
      <c r="P70">
        <v>0</v>
      </c>
      <c r="Q70">
        <v>18</v>
      </c>
      <c r="R70">
        <v>356</v>
      </c>
      <c r="S70" t="str">
        <f>IFERROR(VLOOKUP(R70,[2]WingLookTable!$A:$B,2,0),"캐릭터없음")</f>
        <v>Wing_GreenOtherPatternOtherFast</v>
      </c>
      <c r="T70">
        <f t="shared" ca="1" si="199"/>
        <v>133</v>
      </c>
      <c r="U70" t="str">
        <f t="shared" ca="1" si="200"/>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v>
      </c>
      <c r="V70" t="str">
        <f t="shared" ca="1" si="201"/>
        <v>{"dy":31,"sl":1,"id":"Actor0201m","stats":{"tr":3,"trp":6,"str":15,"dex":0,"int":0,"vit":0,"train":0,"wgGr0":0,"wgGr1":0,"wgGr2":0,"wgGr3":18,"wgLk":356}}</v>
      </c>
      <c r="AD70">
        <v>69</v>
      </c>
      <c r="AE70">
        <v>332</v>
      </c>
      <c r="AF70">
        <f>COUNTIF(R:R,AE70)</f>
        <v>0</v>
      </c>
    </row>
    <row r="71" spans="1:32">
      <c r="A71">
        <v>31</v>
      </c>
      <c r="B71">
        <f t="shared" ca="1" si="192"/>
        <v>2</v>
      </c>
      <c r="C71" t="str">
        <f t="shared" ref="C71" ca="1" si="207">VLOOKUP(RANDBETWEEN(1,COUNTA(Z:Z)-1),Z:AA,2,0)</f>
        <v>Actor2238m</v>
      </c>
      <c r="D71" t="str">
        <f>IF(ISBLANK(F71),"",
IFERROR(VLOOKUP(F71,[2]ActorTable!$A:$H,MATCH("이름참고",[2]ActorTable!$1:$1,0),0),"캐릭터없음"))</f>
        <v>슬로니카</v>
      </c>
      <c r="E71" t="str">
        <f t="shared" ref="E71" ca="1" si="208">IF(AND(B71&lt;=OFFSET(B71,1,0),NOT(ISBLANK(F71))),
IF(F71=OFFSET(F71,1,0),"같음",""),"")</f>
        <v/>
      </c>
      <c r="F71" t="s">
        <v>361</v>
      </c>
      <c r="G71">
        <v>3</v>
      </c>
      <c r="H71">
        <v>6</v>
      </c>
      <c r="I71">
        <v>0</v>
      </c>
      <c r="J71">
        <v>7</v>
      </c>
      <c r="K71">
        <v>8</v>
      </c>
      <c r="L71">
        <v>0</v>
      </c>
      <c r="M71">
        <v>0</v>
      </c>
      <c r="N71">
        <v>0</v>
      </c>
      <c r="O71">
        <v>0</v>
      </c>
      <c r="P71">
        <v>0</v>
      </c>
      <c r="Q71">
        <v>18</v>
      </c>
      <c r="R71">
        <v>240</v>
      </c>
      <c r="S71" t="str">
        <f>IFERROR(VLOOKUP(R71,[2]WingLookTable!$A:$B,2,0),"캐릭터없음")</f>
        <v>Wing_MultiStripeOtherOtherSlow</v>
      </c>
      <c r="T71">
        <f t="shared" ref="T71:T72" ca="1" si="209">VLOOKUP(RANDBETWEEN(1,COUNTA(AD:AD)-1),AD:AE,2,0)</f>
        <v>187</v>
      </c>
      <c r="U71" t="str">
        <f t="shared" ref="U71:U72" ca="1" si="210">IF(ROW()=2,V71,OFFSET(U71,-1,0)&amp;IF(LEN(V71)=0,"",","&amp;V71))</f>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dy":31,"sl":2,"id":"Actor3114m","stats":{"tr":3,"trp":6,"str":0,"dex":7,"int":8,"vit":0,"train":0,"wgGr0":0,"wgGr1":0,"wgGr2":0,"wgGr3":18,"wgLk":240}}</v>
      </c>
      <c r="V71" t="str">
        <f t="shared" ref="V71:V72" ca="1" si="211">"{"""&amp;A$1&amp;""":"&amp;A71
&amp;","""&amp;B$1&amp;""":"&amp;B71
&amp;IF(LEN(F71)=0,"",","""&amp;F$1&amp;""":"""&amp;F71&amp;"""")
&amp;IF(LEN(F71)=0,"",",""stats"":{")
&amp;IF(LEN(F71)=0,"",""""&amp;G$1&amp;""":"&amp;G71)
&amp;IF(LEN(F71)=0,"",","""&amp;H$1&amp;""":"&amp;H71)
&amp;IF(LEN(F71)=0,"",","""&amp;I$1&amp;""":"&amp;I71)
&amp;IF(LEN(F71)=0,"",","""&amp;J$1&amp;""":"&amp;J71)
&amp;IF(LEN(F71)=0,"",","""&amp;K$1&amp;""":"&amp;K71)
&amp;IF(LEN(F71)=0,"",","""&amp;L$1&amp;""":"&amp;L71)
&amp;IF(LEN(F71)=0,"",","""&amp;M$1&amp;""":"&amp;M71)
&amp;IF(LEN(F71)=0,"",","""&amp;N$1&amp;""":"&amp;N71)
&amp;IF(LEN(F71)=0,"",","""&amp;O$1&amp;""":"&amp;O71)
&amp;IF(LEN(F71)=0,"",","""&amp;P$1&amp;""":"&amp;P71)
&amp;IF(LEN(F71)=0,"",","""&amp;Q$1&amp;""":"&amp;Q71)
&amp;IF(LEN(F71)=0,"",","""&amp;R$1&amp;""":"&amp;R71)
&amp;IF(LEN(F71)=0,"","}")&amp;"}"</f>
        <v>{"dy":31,"sl":2,"id":"Actor3114m","stats":{"tr":3,"trp":6,"str":0,"dex":7,"int":8,"vit":0,"train":0,"wgGr0":0,"wgGr1":0,"wgGr2":0,"wgGr3":18,"wgLk":240}}</v>
      </c>
      <c r="AD71">
        <v>70</v>
      </c>
      <c r="AE71">
        <v>336</v>
      </c>
      <c r="AF71">
        <f>COUNTIF(R:R,AE71)</f>
        <v>1</v>
      </c>
    </row>
    <row r="72" spans="1:32">
      <c r="A72">
        <v>31</v>
      </c>
      <c r="B72">
        <f t="shared" ref="B72" ca="1" si="212">IF(A72&lt;&gt;OFFSET(A72,-1,0),1,OFFSET(B72,-1,0)+1)</f>
        <v>3</v>
      </c>
      <c r="C72" t="str">
        <f t="shared" ref="C72" ca="1" si="213">VLOOKUP(RANDBETWEEN(1,COUNTA(Z:Z)-1),Z:AA,2,0)</f>
        <v>Actor0104m</v>
      </c>
      <c r="D72" t="str">
        <f>IF(ISBLANK(F72),"",
IFERROR(VLOOKUP(F72,[2]ActorTable!$A:$H,MATCH("이름참고",[2]ActorTable!$1:$1,0),0),"캐릭터없음"))</f>
        <v>클라크</v>
      </c>
      <c r="E72" t="str">
        <f t="shared" ref="E72" ca="1" si="214">IF(AND(B72&lt;=OFFSET(B72,1,0),NOT(ISBLANK(F72))),
IF(F72=OFFSET(F72,1,0),"같음",""),"")</f>
        <v/>
      </c>
      <c r="F72" t="s">
        <v>370</v>
      </c>
      <c r="G72">
        <v>3</v>
      </c>
      <c r="H72">
        <v>6</v>
      </c>
      <c r="I72">
        <v>8</v>
      </c>
      <c r="J72">
        <v>0</v>
      </c>
      <c r="K72">
        <v>7</v>
      </c>
      <c r="L72">
        <v>0</v>
      </c>
      <c r="M72">
        <v>0</v>
      </c>
      <c r="N72">
        <v>0</v>
      </c>
      <c r="O72">
        <v>0</v>
      </c>
      <c r="P72">
        <v>0</v>
      </c>
      <c r="Q72">
        <v>18</v>
      </c>
      <c r="R72">
        <v>223</v>
      </c>
      <c r="S72" t="str">
        <f>IFERROR(VLOOKUP(R72,[2]WingLookTable!$A:$B,2,0),"캐릭터없음")</f>
        <v>Wing_MultiFullOtherFullFast</v>
      </c>
      <c r="T72">
        <f t="shared" ca="1" si="209"/>
        <v>166</v>
      </c>
      <c r="U72" t="str">
        <f t="shared" ca="1" si="210"/>
        <v>{"dy":1,"sl":1,"id":"Actor1109m","stats":{"tr":3,"trp":6,"str":15,"dex":0,"int":0,"vit":0,"train":0,"wgGr0":0,"wgGr1":0,"wgGr2":0,"wgGr3":18,"wgLk":113}},{"dy":1,"sl":2,"id":"Actor2010m","stats":{"tr":3,"trp":6,"str":10,"dex":5,"int":0,"vit":0,"train":0,"wgGr0":0,"wgGr1":0,"wgGr2":0,"wgGr3":18,"wgLk":211}},{"dy":2,"sl":1,"id":"Actor1218m","stats":{"tr":3,"trp":6,"str":10,"dex":0,"int":5,"vit":0,"train":0,"wgGr0":0,"wgGr1":0,"wgGr2":0,"wgGr3":18,"wgLk":306}},{"dy":2,"sl":2,"id":"Actor2128m","stats":{"tr":3,"trp":6,"str":8,"dex":0,"int":7,"vit":0,"train":0,"wgGr0":0,"wgGr1":0,"wgGr2":0,"wgGr3":18,"wgLk":369}},{"dy":3,"sl":1,"id":"Actor2235m","stats":{"tr":3,"trp":6,"str":0,"dex":8,"int":0,"vit":7,"train":0,"wgGr0":0,"wgGr1":0,"wgGr2":0,"wgGr3":18,"wgLk":309}},{"dy":3,"sl":2,"id":"Actor0104m","stats":{"tr":3,"trp":6,"str":0,"dex":0,"int":8,"vit":7,"train":0,"wgGr0":0,"wgGr1":0,"wgGr2":0,"wgGr3":18,"wgLk":181}},{"dy":3,"sl":3,"id":"Actor1039m","stats":{"tr":3,"trp":6,"str":2,"dex":5,"int":8,"vit":0,"train":0,"wgGr0":0,"wgGr1":0,"wgGr2":0,"wgGr3":18,"wgLk":133}},{"dy":4,"sl":1,"id":"Actor0125m","stats":{"tr":3,"trp":6,"str":5,"dex":5,"int":5,"vit":0,"train":0,"wgGr0":0,"wgGr1":0,"wgGr2":0,"wgGr3":18,"wgLk":125}},{"dy":4,"sl":2,"id":"Actor3021m","stats":{"tr":3,"trp":6,"str":10,"dex":5,"int":0,"vit":0,"train":0,"wgGr0":0,"wgGr1":0,"wgGr2":0,"wgGr3":18,"wgLk":205}},{"dy":5,"sl":1,"id":"Actor2120m","stats":{"tr":3,"trp":6,"str":5,"dex":0,"int":5,"vit":5,"train":0,"wgGr0":0,"wgGr1":0,"wgGr2":0,"wgGr3":18,"wgLk":202}},{"dy":5,"sl":2,"id":"Actor3019m","stats":{"tr":3,"trp":6,"str":0,"dex":5,"int":10,"vit":0,"train":0,"wgGr0":0,"wgGr1":0,"wgGr2":0,"wgGr3":18,"wgLk":288}},{"dy":6,"sl":1,"id":"Actor3114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0104m","stats":{"tr":3,"trp":6,"str":5,"dex":0,"int":10,"vit":0,"train":0,"wgGr0":0,"wgGr1":0,"wgGr2":0,"wgGr3":18,"wgLk":145}},{"dy":9,"sl":2,"id":"Actor1002m","stats":{"tr":3,"trp":6,"str":0,"dex":10,"int":5,"vit":0,"train":0,"wgGr0":0,"wgGr1":0,"wgGr2":0,"wgGr3":18,"wgLk":294}},{"dy":10,"sl":1,"id":"Actor3212m","stats":{"tr":3,"trp":6,"str":0,"dex":15,"int":0,"vit":0,"train":0,"wgGr0":0,"wgGr1":0,"wgGr2":0,"wgGr3":18,"wgLk":360}},{"dy":10,"sl":2,"id":"Actor1141m","stats":{"tr":3,"trp":6,"str":0,"dex":5,"int":10,"vit":0,"train":0,"wgGr0":0,"wgGr1":0,"wgGr2":0,"wgGr3":18,"wgLk":199}},{"dy":10,"sl":3,"id":"Actor2011m","stats":{"tr":3,"trp":6,"str":0,"dex":8,"int":7,"vit":0,"train":0,"wgGr0":0,"wgGr1":0,"wgGr2":0,"wgGr3":18,"wgLk":190}},{"dy":11,"sl":1,"id":"Actor2238m","stats":{"tr":3,"trp":6,"str":0,"dex":15,"int":0,"vit":0,"train":0,"wgGr0":0,"wgGr1":0,"wgGr2":0,"wgGr3":18,"wgLk":151}},{"dy":11,"sl":2,"id":"Actor1141m","stats":{"tr":3,"trp":6,"str":5,"dex":10,"int":0,"vit":0,"train":0,"wgGr0":0,"wgGr1":0,"wgGr2":0,"wgGr3":18,"wgLk":226}},{"dy":11,"sl":3,"id":"Actor3021m","stats":{"tr":3,"trp":6,"str":0,"dex":0,"int":15,"vit":0,"train":0,"wgGr0":0,"wgGr1":0,"wgGr2":0,"wgGr3":18,"wgLk":196}},{"dy":12,"sl":1,"id":"Actor0113m","stats":{"tr":3,"trp":6,"str":8,"dex":0,"int":7,"vit":0,"train":0,"wgGr0":0,"wgGr1":0,"wgGr2":0,"wgGr3":18,"wgLk":214}},{"dy":12,"sl":2,"id":"Actor2010m","stats":{"tr":3,"trp":6,"str":15,"dex":0,"int":0,"vit":0,"train":0,"wgGr0":0,"wgGr1":0,"wgGr2":0,"wgGr3":18,"wgLk":264}},{"dy":13,"sl":1,"id":"Actor0240m","stats":{"tr":3,"trp":6,"str":10,"dex":0,"int":0,"vit":5,"train":0,"wgGr0":0,"wgGr1":0,"wgGr2":0,"wgGr3":18,"wgLk":344}},{"dy":13,"sl":2,"id":"Actor2120m","stats":{"tr":3,"trp":6,"str":8,"dex":7,"int":0,"vit":0,"train":0,"wgGr0":0,"wgGr1":0,"wgGr2":0,"wgGr3":18,"wgLk":284}},{"dy":14,"sl":1,"id":"Actor2103m","stats":{"tr":3,"trp":6,"str":0,"dex":5,"int":0,"vit":10,"train":0,"wgGr0":0,"wgGr1":0,"wgGr2":0,"wgGr3":18,"wgLk":148}},{"dy":14,"sl":2,"id":"Actor1029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5,"dex":5,"int":0,"vit":5,"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300}},{"dy":21,"sl":1,"id":"Actor2235m","stats":{"tr":3,"trp":6,"str":15,"dex":0,"int":0,"vit":0,"train":0,"wgGr0":0,"wgGr1":0,"wgGr2":0,"wgGr3":18,"wgLk":121}},{"dy":21,"sl":2,"id":"Actor0113m","stats":{"tr":3,"trp":6,"str":0,"dex":5,"int":10,"vit":0,"train":0,"wgGr0":0,"wgGr1":0,"wgGr2":0,"wgGr3":18,"wgLk":169}},{"dy":21,"sl":3,"id":"Actor1039m","stats":{"tr":3,"trp":6,"str":7,"dex":8,"int":0,"vit":0,"train":0,"wgGr0":0,"wgGr1":0,"wgGr2":0,"wgGr3":18,"wgLk":157}},{"dy":22,"sl":1,"id":"Actor0125m","stats":{"tr":3,"trp":6,"str":8,"dex":7,"int":0,"vit":0,"train":0,"wgGr0":0,"wgGr1":0,"wgGr2":0,"wgGr3":18,"wgLk":372}},{"dy":22,"sl":2,"id":"Actor1005m","stats":{"tr":3,"trp":6,"str":8,"dex":0,"int":7,"vit":0,"train":0,"wgGr0":0,"wgGr1":0,"wgGr2":0,"wgGr3":18,"wgLk":321}},{"dy":23,"sl":1,"id":"Actor1141m","stats":{"tr":3,"trp":6,"str":0,"dex":15,"int":0,"vit":0,"train":0,"wgGr0":0,"wgGr1":0,"wgGr2":0,"wgGr3":18,"wgLk":336}},{"dy":23,"sl":2,"id":"Actor0030m","stats":{"tr":3,"trp":6,"str":0,"dex":0,"int":15,"vit":0,"train":0,"wgGr0":0,"wgGr1":0,"wgGr2":0,"wgGr3":18,"wgLk":163}},{"dy":24,"sl":1,"id":"Actor3117m","stats":{"tr":3,"trp":6,"str":7,"dex":8,"int":0,"vit":0,"train":0,"wgGr0":0,"wgGr1":0,"wgGr2":0,"wgGr3":18,"wgLk":105}},{"dy":24,"sl":2,"id":"Actor0007m","stats":{"tr":3,"trp":6,"str":0,"dex":8,"int":7,"vit":0,"train":0,"wgGr0":0,"wgGr1":0,"wgGr2":0,"wgGr3":18,"wgLk":315}},{"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0233m","stats":{"tr":3,"trp":6,"str":0,"dex":10,"int":5,"vit":0,"train":0,"wgGr0":0,"wgGr1":0,"wgGr2":0,"wgGr3":18,"wgLk":193}},{"dy":27,"sl":2,"id":"Actor1108m","stats":{"tr":3,"trp":6,"str":15,"dex":0,"int":0,"vit":0,"train":0,"wgGr0":0,"wgGr1":0,"wgGr2":0,"wgGr3":18,"wgLk":318}},{"dy":27,"sl":3,"id":"Actor3019m","stats":{"tr":3,"trp":6,"str":0,"dex":0,"int":0,"vit":15,"train":0,"wgGr0":0,"wgGr1":0,"wgGr2":0,"wgGr3":18,"wgLk":109}},{"dy":28,"sl":1,"id":"Actor0236m","stats":{"tr":3,"trp":6,"str":8,"dex":7,"int":0,"vit":0,"train":0,"wgGr0":0,"wgGr1":0,"wgGr2":0,"wgGr3":18,"wgLk":232}},{"dy":28,"sl":2,"id":"Actor3117m","stats":{"tr":3,"trp":6,"str":0,"dex":15,"int":0,"vit":0,"train":0,"wgGr0":0,"wgGr1":0,"wgGr2":0,"wgGr3":18,"wgLk":208}},{"dy":28,"sl":3,"id":"Actor0007m","stats":{"tr":3,"trp":6,"str":0,"dex":8,"int":7,"vit":0,"train":0,"wgGr0":0,"wgGr1":0,"wgGr2":0,"wgGr3":18,"wgLk":348}},{"dy":29,"sl":1,"id":"Actor0125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dy":31,"sl":2,"id":"Actor3114m","stats":{"tr":3,"trp":6,"str":0,"dex":7,"int":8,"vit":0,"train":0,"wgGr0":0,"wgGr1":0,"wgGr2":0,"wgGr3":18,"wgLk":240}},{"dy":31,"sl":3,"id":"Actor2011m","stats":{"tr":3,"trp":6,"str":8,"dex":0,"int":7,"vit":0,"train":0,"wgGr0":0,"wgGr1":0,"wgGr2":0,"wgGr3":18,"wgLk":223}}</v>
      </c>
      <c r="V72" t="str">
        <f t="shared" ca="1" si="211"/>
        <v>{"dy":31,"sl":3,"id":"Actor2011m","stats":{"tr":3,"trp":6,"str":8,"dex":0,"int":7,"vit":0,"train":0,"wgGr0":0,"wgGr1":0,"wgGr2":0,"wgGr3":18,"wgLk":223}}</v>
      </c>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2022-08-19T06:05:24Z</dcterms:modified>
</cp:coreProperties>
</file>