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74A3CE0-D580-452D-8C61-9896B74261B6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2" l="1"/>
  <c r="S100" i="2"/>
  <c r="O100" i="2"/>
  <c r="N100" i="2"/>
  <c r="J100" i="2"/>
  <c r="I100" i="2"/>
  <c r="S99" i="2"/>
  <c r="O99" i="2"/>
  <c r="N99" i="2"/>
  <c r="J99" i="2"/>
  <c r="I99" i="2"/>
  <c r="B99" i="2"/>
  <c r="E99" i="2"/>
  <c r="E100" i="2"/>
  <c r="V100" i="2" l="1"/>
  <c r="V99" i="2"/>
  <c r="S88" i="2" l="1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M8" i="1"/>
  <c r="J8" i="1"/>
  <c r="I8" i="1"/>
  <c r="H8" i="1"/>
  <c r="G8" i="1"/>
  <c r="F8" i="1"/>
  <c r="E8" i="1"/>
  <c r="R8" i="1" s="1"/>
  <c r="D8" i="1"/>
  <c r="E84" i="2"/>
  <c r="E82" i="2"/>
  <c r="E87" i="2"/>
  <c r="E86" i="2"/>
  <c r="E85" i="2"/>
  <c r="E88" i="2"/>
  <c r="E83" i="2"/>
  <c r="V83" i="2" l="1"/>
  <c r="V87" i="2"/>
  <c r="V82" i="2"/>
  <c r="V84" i="2"/>
  <c r="V86" i="2"/>
  <c r="V88" i="2"/>
  <c r="V85" i="2"/>
  <c r="S98" i="2" l="1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E98" i="2"/>
  <c r="E97" i="2"/>
  <c r="E96" i="2"/>
  <c r="V97" i="2" l="1"/>
  <c r="V96" i="2"/>
  <c r="V98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J50" i="2"/>
  <c r="E46" i="2"/>
  <c r="E40" i="2"/>
  <c r="E42" i="2"/>
  <c r="E49" i="2"/>
  <c r="E41" i="2"/>
  <c r="E43" i="2"/>
  <c r="E44" i="2"/>
  <c r="E47" i="2"/>
  <c r="E50" i="2"/>
  <c r="E45" i="2"/>
  <c r="E48" i="2"/>
  <c r="V50" i="2" l="1"/>
  <c r="V46" i="2"/>
  <c r="V48" i="2"/>
  <c r="V42" i="2"/>
  <c r="V44" i="2"/>
  <c r="V41" i="2"/>
  <c r="V43" i="2"/>
  <c r="V45" i="2"/>
  <c r="V47" i="2"/>
  <c r="V49" i="2"/>
  <c r="V40" i="2"/>
  <c r="V95" i="2" l="1"/>
  <c r="V94" i="2"/>
  <c r="V93" i="2"/>
  <c r="V92" i="2"/>
  <c r="V91" i="2"/>
  <c r="V90" i="2"/>
  <c r="V89" i="2"/>
  <c r="S81" i="2"/>
  <c r="O81" i="2"/>
  <c r="N81" i="2"/>
  <c r="J81" i="2"/>
  <c r="S80" i="2"/>
  <c r="O80" i="2"/>
  <c r="N80" i="2"/>
  <c r="J80" i="2"/>
  <c r="S79" i="2"/>
  <c r="O79" i="2"/>
  <c r="N79" i="2"/>
  <c r="J79" i="2"/>
  <c r="S78" i="2"/>
  <c r="O78" i="2"/>
  <c r="N78" i="2"/>
  <c r="J78" i="2"/>
  <c r="S77" i="2"/>
  <c r="O77" i="2"/>
  <c r="N77" i="2"/>
  <c r="J77" i="2"/>
  <c r="S76" i="2"/>
  <c r="O76" i="2"/>
  <c r="N76" i="2"/>
  <c r="J76" i="2"/>
  <c r="S75" i="2"/>
  <c r="O75" i="2"/>
  <c r="N75" i="2"/>
  <c r="J75" i="2"/>
  <c r="S74" i="2"/>
  <c r="O74" i="2"/>
  <c r="N74" i="2"/>
  <c r="J74" i="2"/>
  <c r="S73" i="2"/>
  <c r="O73" i="2"/>
  <c r="N73" i="2"/>
  <c r="J73" i="2"/>
  <c r="S72" i="2"/>
  <c r="O72" i="2"/>
  <c r="N72" i="2"/>
  <c r="J7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J64" i="2"/>
  <c r="S63" i="2"/>
  <c r="O63" i="2"/>
  <c r="N63" i="2"/>
  <c r="J63" i="2"/>
  <c r="S62" i="2"/>
  <c r="O62" i="2"/>
  <c r="N62" i="2"/>
  <c r="J62" i="2"/>
  <c r="S61" i="2"/>
  <c r="O61" i="2"/>
  <c r="N61" i="2"/>
  <c r="J61" i="2"/>
  <c r="I89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E62" i="2"/>
  <c r="E75" i="2"/>
  <c r="E70" i="2"/>
  <c r="E63" i="2"/>
  <c r="E78" i="2"/>
  <c r="E76" i="2"/>
  <c r="E66" i="2"/>
  <c r="E69" i="2"/>
  <c r="E64" i="2"/>
  <c r="E67" i="2"/>
  <c r="E61" i="2"/>
  <c r="E80" i="2"/>
  <c r="E68" i="2"/>
  <c r="E74" i="2"/>
  <c r="E65" i="2"/>
  <c r="E77" i="2"/>
  <c r="E73" i="2"/>
  <c r="E72" i="2"/>
  <c r="E71" i="2"/>
  <c r="E81" i="2"/>
  <c r="E79" i="2"/>
  <c r="V76" i="2" l="1"/>
  <c r="V71" i="2"/>
  <c r="V66" i="2"/>
  <c r="V72" i="2"/>
  <c r="V78" i="2"/>
  <c r="V61" i="2"/>
  <c r="V67" i="2"/>
  <c r="V73" i="2"/>
  <c r="V79" i="2"/>
  <c r="V64" i="2"/>
  <c r="V80" i="2"/>
  <c r="V70" i="2"/>
  <c r="V65" i="2"/>
  <c r="V77" i="2"/>
  <c r="V62" i="2"/>
  <c r="V68" i="2"/>
  <c r="V74" i="2"/>
  <c r="V63" i="2"/>
  <c r="V69" i="2"/>
  <c r="V75" i="2"/>
  <c r="V81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S91" i="2"/>
  <c r="O91" i="2"/>
  <c r="N91" i="2"/>
  <c r="J91" i="2"/>
  <c r="I91" i="2"/>
  <c r="B91" i="2"/>
  <c r="S90" i="2"/>
  <c r="O90" i="2"/>
  <c r="N90" i="2"/>
  <c r="J90" i="2"/>
  <c r="I90" i="2"/>
  <c r="B90" i="2"/>
  <c r="S89" i="2"/>
  <c r="O89" i="2"/>
  <c r="N89" i="2"/>
  <c r="J89" i="2"/>
  <c r="B89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7" i="2"/>
  <c r="E26" i="2"/>
  <c r="E58" i="2"/>
  <c r="E56" i="2"/>
  <c r="E32" i="2"/>
  <c r="E90" i="2"/>
  <c r="E51" i="2"/>
  <c r="E89" i="2"/>
  <c r="E91" i="2"/>
  <c r="E53" i="2"/>
  <c r="E57" i="2"/>
  <c r="E94" i="2"/>
  <c r="E30" i="2"/>
  <c r="E93" i="2"/>
  <c r="E38" i="2"/>
  <c r="E95" i="2"/>
  <c r="E52" i="2"/>
  <c r="E54" i="2"/>
  <c r="E25" i="2"/>
  <c r="E31" i="2"/>
  <c r="E27" i="2"/>
  <c r="E92" i="2"/>
  <c r="E60" i="2"/>
  <c r="E28" i="2"/>
  <c r="E39" i="2"/>
  <c r="E33" i="2"/>
  <c r="E55" i="2"/>
  <c r="E34" i="2"/>
  <c r="E29" i="2"/>
  <c r="E36" i="2"/>
  <c r="E24" i="2"/>
  <c r="E23" i="2"/>
  <c r="E59" i="2"/>
  <c r="E35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0" i="2"/>
  <c r="E21" i="2"/>
  <c r="J22" i="2"/>
  <c r="E19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8" i="2"/>
  <c r="E13" i="2"/>
  <c r="E14" i="2"/>
  <c r="E17" i="2"/>
  <c r="E12" i="2"/>
  <c r="E16" i="2"/>
  <c r="E15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11" i="2"/>
  <c r="E4" i="2"/>
  <c r="E9" i="2"/>
  <c r="E6" i="2"/>
  <c r="E3" i="2"/>
  <c r="E2" i="2"/>
  <c r="E10" i="2"/>
  <c r="E7" i="2"/>
  <c r="E5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82" i="2" l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Q2" i="1"/>
  <c r="Q3" i="1" s="1"/>
  <c r="Q4" i="1" s="1"/>
  <c r="Q5" i="1" s="1"/>
  <c r="AA2" i="2" l="1"/>
  <c r="Q6" i="1"/>
  <c r="Q7" i="1" s="1"/>
  <c r="D3" i="1"/>
  <c r="Q8" i="1" l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<sst xmlns="http://schemas.openxmlformats.org/spreadsheetml/2006/main" count="368" uniqueCount="103">
  <si>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</si>
  <si>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</si>
  <si>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</si>
  <si>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</si>
  <si>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</si>
  <si>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</si>
  <si>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</si>
  <si>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</si>
  <si>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</si>
  <si>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</si>
  <si>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</si>
  <si>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</si>
  <si>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</si>
  <si>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</si>
  <si>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</si>
  <si>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</si>
  <si>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</si>
  <si>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</si>
  <si>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</si>
  <si>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</si>
  <si>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</si>
  <si>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</si>
  <si>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</si>
  <si>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</si>
  <si>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</si>
  <si>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</si>
  <si>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</si>
  <si>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</si>
  <si>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</si>
  <si>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</si>
  <si>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</si>
  <si>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</si>
  <si>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</si>
  <si>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</si>
  <si>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</si>
  <si>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</si>
  <si>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</si>
  <si>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</si>
  <si>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</si>
  <si>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</si>
  <si>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</si>
  <si>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</si>
  <si>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</si>
  <si>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</si>
  <si>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</si>
  <si>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</si>
  <si>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</si>
  <si>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</si>
  <si>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</si>
  <si>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</si>
  <si>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</si>
  <si>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</si>
  <si>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</si>
  <si>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</si>
  <si>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</si>
  <si>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</si>
  <si>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</si>
  <si>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</si>
  <si>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</si>
  <si>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</si>
  <si>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</si>
  <si>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</si>
  <si>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</si>
  <si>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</si>
  <si>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</si>
  <si>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</si>
  <si>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</si>
  <si>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</si>
  <si>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</si>
  <si>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</si>
  <si>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</si>
  <si>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</si>
  <si>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</si>
  <si>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</si>
  <si>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</si>
  <si>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</si>
  <si>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</si>
  <si>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</si>
  <si>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</si>
  <si>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</si>
  <si>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</si>
  <si>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</si>
  <si>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sl</t>
  </si>
  <si>
    <t>DI</t>
  </si>
  <si>
    <t>GO</t>
  </si>
  <si>
    <t>Equip1401</t>
    <phoneticPr fontId="1" type="noConversion"/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</si>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</sst>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91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8","sd":"8","ey":"2021","em":"9","ed":"2","td":21},{"id":"so","sy":"2021","sm":"7","sd":"7","ey":"2021","em":"8","ed":"14","td":31},{"id":"ps","sy":"2021","sm":"8","sd":"11","ey":"2021","em":"8","ed":"29","td":0,"cc":"2"},{"id":"rv","sy":"2021","sm":"8","sd":"7","ey":"2021","em":"9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8</v>
      </c>
      <c r="G6">
        <f t="shared" si="4"/>
        <v>8</v>
      </c>
      <c r="H6">
        <f t="shared" si="5"/>
        <v>2021</v>
      </c>
      <c r="I6">
        <f t="shared" si="6"/>
        <v>9</v>
      </c>
      <c r="J6">
        <f t="shared" si="7"/>
        <v>2</v>
      </c>
      <c r="K6" s="1">
        <v>44416</v>
      </c>
      <c r="L6" s="1">
        <v>44440</v>
      </c>
      <c r="M6" s="7">
        <f>L6-K6+1</f>
        <v>25</v>
      </c>
      <c r="N6">
        <v>21</v>
      </c>
      <c r="P6">
        <v>1</v>
      </c>
      <c r="Q6" t="str">
        <f t="shared" ca="1" si="10"/>
        <v>{"id":"na","td":7},{"id":"no","td":10},{"id":"co","td":4},{"id":"sl","sy":"2021","sm":"8","sd":"8","ey":"2021","em":"9","ed":"2","td":21}</v>
      </c>
      <c r="R6" t="str">
        <f t="shared" si="8"/>
        <v>{"id":"sl","sy":"2021","sm":"8","sd":"8","ey":"2021","em":"9","ed":"2","td":21}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7</v>
      </c>
      <c r="G7">
        <f t="shared" si="4"/>
        <v>7</v>
      </c>
      <c r="H7">
        <f t="shared" si="5"/>
        <v>2021</v>
      </c>
      <c r="I7">
        <f t="shared" si="6"/>
        <v>8</v>
      </c>
      <c r="J7">
        <f t="shared" si="7"/>
        <v>14</v>
      </c>
      <c r="K7" s="1">
        <v>44384</v>
      </c>
      <c r="L7" s="1">
        <v>44421</v>
      </c>
      <c r="M7" s="7">
        <f>L7-K7+1</f>
        <v>38</v>
      </c>
      <c r="N7">
        <v>31</v>
      </c>
      <c r="P7">
        <v>1</v>
      </c>
      <c r="Q7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7" t="str">
        <f t="shared" si="8"/>
        <v>{"id":"so","sy":"2021","sm":"7","sd":"7","ey":"2021","em":"8","ed":"14","td":31}</v>
      </c>
    </row>
    <row r="8" spans="1:20">
      <c r="A8" t="s">
        <v>98</v>
      </c>
      <c r="B8" t="s">
        <v>99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8</v>
      </c>
      <c r="G8">
        <f t="shared" si="4"/>
        <v>11</v>
      </c>
      <c r="H8">
        <f t="shared" si="5"/>
        <v>2021</v>
      </c>
      <c r="I8">
        <f t="shared" si="6"/>
        <v>8</v>
      </c>
      <c r="J8">
        <f t="shared" si="7"/>
        <v>20</v>
      </c>
      <c r="K8" s="1">
        <v>44419</v>
      </c>
      <c r="L8" s="1">
        <v>44427</v>
      </c>
      <c r="M8" s="7">
        <f>L8-K8+1</f>
        <v>9</v>
      </c>
      <c r="N8">
        <v>7</v>
      </c>
      <c r="P8">
        <v>0</v>
      </c>
      <c r="Q8" t="str">
        <f t="shared" ref="Q8" ca="1" si="12">IF(ROW()=2,R8,OFFSET(Q8,-1,0)&amp;IF(LEN(R8)=0,"",","&amp;R8))</f>
        <v>{"id":"na","td":7},{"id":"no","td":10},{"id":"co","td":4},{"id":"sl","sy":"2021","sm":"8","sd":"8","ey":"2021","em":"9","ed":"2","td":21},{"id":"so","sy":"2021","sm":"7","sd":"7","ey":"2021","em":"8","ed":"14","td":31}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/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11" t="str">
        <f t="shared" si="8"/>
        <v/>
      </c>
    </row>
    <row r="12" spans="1:20">
      <c r="A12" t="s">
        <v>90</v>
      </c>
      <c r="B12" t="s">
        <v>89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8</v>
      </c>
      <c r="G12">
        <f t="shared" si="4"/>
        <v>11</v>
      </c>
      <c r="H12">
        <f t="shared" si="5"/>
        <v>2021</v>
      </c>
      <c r="I12">
        <f t="shared" si="6"/>
        <v>8</v>
      </c>
      <c r="J12">
        <f t="shared" si="7"/>
        <v>29</v>
      </c>
      <c r="K12" s="1">
        <v>44419</v>
      </c>
      <c r="L12" s="1">
        <v>44436</v>
      </c>
      <c r="M12">
        <f t="shared" ref="M12:M13" si="17">L12-K12+1</f>
        <v>18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8","sd":"8","ey":"2021","em":"9","ed":"2","td":21},{"id":"so","sy":"2021","sm":"7","sd":"7","ey":"2021","em":"8","ed":"14","td":31},{"id":"ps","sy":"2021","sm":"8","sd":"11","ey":"2021","em":"8","ed":"29","td":0,"cc":"2"}</v>
      </c>
      <c r="R12" t="str">
        <f t="shared" si="8"/>
        <v>{"id":"ps","sy":"2021","sm":"8","sd":"11","ey":"2021","em":"8","ed":"29","td":0,"cc":"2"}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2021</v>
      </c>
      <c r="I13">
        <f t="shared" si="6"/>
        <v>9</v>
      </c>
      <c r="J13">
        <f t="shared" si="7"/>
        <v>1</v>
      </c>
      <c r="K13" s="1">
        <v>44415</v>
      </c>
      <c r="L13" s="1">
        <v>44439</v>
      </c>
      <c r="M13" s="7">
        <f t="shared" si="17"/>
        <v>25</v>
      </c>
      <c r="N13">
        <v>0</v>
      </c>
      <c r="P13">
        <v>1</v>
      </c>
      <c r="Q13" t="str">
        <f t="shared" ca="1" si="18"/>
        <v>{"id":"na","td":7},{"id":"no","td":10},{"id":"co","td":4},{"id":"sl","sy":"2021","sm":"8","sd":"8","ey":"2021","em":"9","ed":"2","td":21},{"id":"so","sy":"2021","sm":"7","sd":"7","ey":"2021","em":"8","ed":"14","td":31},{"id":"ps","sy":"2021","sm":"8","sd":"11","ey":"2021","em":"8","ed":"29","td":0,"cc":"2"},{"id":"rv","sy":"2021","sm":"8","sd":"7","ey":"2021","em":"9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{"id":"rv","sy":"2021","sm":"8","sd":"7","ey":"2021","em":"9","ed":"1","td":0}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0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,{"id":"ps","da":2,"ad":1,"tp1":"dr","vl1":"pg2","cn1":500},{"id":"ps","da":3,"ad":1,"tp1":"dr","vl1":"pg3","cn1":1500},{"id":"ps","da":4,"ad":1,"tp1":"dr","vl1":"pg4","cn1":20},{"id":"ps","da":5,"ad":1,"tp1":"dr","vl1":"pg5","cn1":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93</v>
      </c>
      <c r="Y5" t="s">
        <v>94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5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70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20</v>
      </c>
      <c r="I36" t="str">
        <f t="shared" si="20"/>
        <v>다이아다소많음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</v>
      </c>
      <c r="V36" t="str">
        <f t="shared" ca="1" si="27"/>
        <v>{"id":"sl","da":7,"ad":0,"tp1":"cu","vl1":"DI","cn1":20}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81</v>
      </c>
      <c r="H39">
        <v>10</v>
      </c>
      <c r="I39" t="str">
        <f t="shared" si="20"/>
        <v>다이아다소많음</v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</v>
      </c>
      <c r="V39" t="str">
        <f t="shared" ca="1" si="27"/>
        <v>{"id":"sl","da":10,"ad":0,"tp1":"cu","vl1":"DI","cn1":10}</v>
      </c>
    </row>
    <row r="40" spans="1:22">
      <c r="A40" t="s">
        <v>82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fe</v>
      </c>
      <c r="F40" t="s">
        <v>56</v>
      </c>
      <c r="G40" t="s">
        <v>85</v>
      </c>
      <c r="H40">
        <v>1</v>
      </c>
      <c r="I40" t="str">
        <f t="shared" ref="I40:I5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:J50" ca="1" si="34">IF(ISBLANK(K40),"",
VLOOKUP(K40,OFFSET(INDIRECT("$A:$B"),0,MATCH(K$1&amp;"_Verify",INDIRECT("$1:$1"),0)-1),2,0)
)</f>
        <v/>
      </c>
      <c r="N40" t="str">
        <f t="shared" ref="N40:N50" si="35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6">IF(ISBLANK(P40),"",
VLOOKUP(P40,OFFSET(INDIRECT("$A:$B"),0,MATCH(P$1&amp;"_Verify",INDIRECT("$1:$1"),0)-1),2,0)
)</f>
        <v/>
      </c>
      <c r="S40" t="str">
        <f t="shared" ref="S40:S50" si="37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8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</v>
      </c>
      <c r="V40" t="str">
        <f t="shared" ref="V40:V50" ca="1" si="39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{"id":"sl","da":11,"ad":1,"tp1":"fe","vl1":"Equip1401","cn1":1}</v>
      </c>
    </row>
    <row r="41" spans="1:22">
      <c r="A41" t="s">
        <v>82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87</v>
      </c>
      <c r="H41">
        <v>5000</v>
      </c>
      <c r="I41" t="str">
        <f t="shared" si="33"/>
        <v/>
      </c>
      <c r="J41" t="str">
        <f t="shared" ca="1" si="34"/>
        <v/>
      </c>
      <c r="N41" t="str">
        <f t="shared" si="35"/>
        <v/>
      </c>
      <c r="O41" t="str">
        <f t="shared" ca="1" si="36"/>
        <v/>
      </c>
      <c r="S41" t="str">
        <f t="shared" si="37"/>
        <v/>
      </c>
      <c r="T41">
        <v>1</v>
      </c>
      <c r="U41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</v>
      </c>
      <c r="V41" t="str">
        <f t="shared" ca="1" si="39"/>
        <v>{"id":"sl","da":12,"ad":0,"tp1":"cu","vl1":"GO","cn1":5000}</v>
      </c>
    </row>
    <row r="42" spans="1:22">
      <c r="A42" t="s">
        <v>82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88</v>
      </c>
      <c r="H42">
        <v>25</v>
      </c>
      <c r="I42" t="str">
        <f t="shared" si="33"/>
        <v>다이아다소많음</v>
      </c>
      <c r="J42" t="str">
        <f t="shared" ca="1" si="34"/>
        <v/>
      </c>
      <c r="N42" t="str">
        <f t="shared" si="35"/>
        <v/>
      </c>
      <c r="O42" t="str">
        <f t="shared" ca="1" si="36"/>
        <v/>
      </c>
      <c r="S42" t="str">
        <f t="shared" si="37"/>
        <v/>
      </c>
      <c r="T42">
        <v>1</v>
      </c>
      <c r="U42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</v>
      </c>
      <c r="V42" t="str">
        <f t="shared" ca="1" si="39"/>
        <v>{"id":"sl","da":13,"ad":0,"tp1":"cu","vl1":"DI","cn1":25}</v>
      </c>
    </row>
    <row r="43" spans="1:22">
      <c r="A43" t="s">
        <v>82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87</v>
      </c>
      <c r="H43">
        <v>10000</v>
      </c>
      <c r="I43" t="str">
        <f t="shared" si="33"/>
        <v/>
      </c>
      <c r="J43" t="str">
        <f t="shared" ca="1" si="34"/>
        <v/>
      </c>
      <c r="N43" t="str">
        <f t="shared" si="35"/>
        <v/>
      </c>
      <c r="O43" t="str">
        <f t="shared" ca="1" si="36"/>
        <v/>
      </c>
      <c r="S43" t="str">
        <f t="shared" si="37"/>
        <v/>
      </c>
      <c r="T43">
        <v>1</v>
      </c>
      <c r="U43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</v>
      </c>
      <c r="V43" t="str">
        <f t="shared" ca="1" si="39"/>
        <v>{"id":"sl","da":14,"ad":0,"tp1":"cu","vl1":"GO","cn1":10000}</v>
      </c>
    </row>
    <row r="44" spans="1:22">
      <c r="A44" t="s">
        <v>82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86</v>
      </c>
      <c r="H44">
        <v>15</v>
      </c>
      <c r="I44" t="str">
        <f t="shared" si="33"/>
        <v/>
      </c>
      <c r="J44" t="str">
        <f t="shared" ca="1" si="34"/>
        <v/>
      </c>
      <c r="N44" t="str">
        <f t="shared" si="35"/>
        <v/>
      </c>
      <c r="O44" t="str">
        <f t="shared" ca="1" si="36"/>
        <v/>
      </c>
      <c r="S44" t="str">
        <f t="shared" si="37"/>
        <v/>
      </c>
      <c r="T44">
        <v>1</v>
      </c>
      <c r="U44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9"/>
        <v>{"id":"sl","da":15,"ad":0,"tp1":"cu","vl1":"EN","cn1":15}</v>
      </c>
    </row>
    <row r="45" spans="1:22">
      <c r="A45" t="s">
        <v>82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87</v>
      </c>
      <c r="H45">
        <v>7500</v>
      </c>
      <c r="I45" t="str">
        <f t="shared" si="33"/>
        <v/>
      </c>
      <c r="J45" t="str">
        <f t="shared" ca="1" si="34"/>
        <v/>
      </c>
      <c r="N45" t="str">
        <f t="shared" si="35"/>
        <v/>
      </c>
      <c r="O45" t="str">
        <f t="shared" ca="1" si="36"/>
        <v/>
      </c>
      <c r="S45" t="str">
        <f t="shared" si="37"/>
        <v/>
      </c>
      <c r="T45">
        <v>1</v>
      </c>
      <c r="U45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9"/>
        <v>{"id":"sl","da":16,"ad":0,"tp1":"cu","vl1":"GO","cn1":7500}</v>
      </c>
    </row>
    <row r="46" spans="1:22">
      <c r="A46" t="s">
        <v>82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88</v>
      </c>
      <c r="H46">
        <v>35</v>
      </c>
      <c r="I46" t="str">
        <f t="shared" si="33"/>
        <v>다이아너무많음</v>
      </c>
      <c r="J46" t="str">
        <f t="shared" ca="1" si="34"/>
        <v/>
      </c>
      <c r="N46" t="str">
        <f t="shared" si="35"/>
        <v/>
      </c>
      <c r="O46" t="str">
        <f t="shared" ca="1" si="36"/>
        <v/>
      </c>
      <c r="S46" t="str">
        <f t="shared" si="37"/>
        <v/>
      </c>
      <c r="T46">
        <v>1</v>
      </c>
      <c r="U46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9"/>
        <v>{"id":"sl","da":17,"ad":0,"tp1":"cu","vl1":"DI","cn1":35}</v>
      </c>
    </row>
    <row r="47" spans="1:22">
      <c r="A47" t="s">
        <v>82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87</v>
      </c>
      <c r="H47">
        <v>10000</v>
      </c>
      <c r="I47" t="str">
        <f t="shared" si="33"/>
        <v/>
      </c>
      <c r="J47" t="str">
        <f t="shared" ca="1" si="34"/>
        <v/>
      </c>
      <c r="N47" t="str">
        <f t="shared" si="35"/>
        <v/>
      </c>
      <c r="O47" t="str">
        <f t="shared" ca="1" si="36"/>
        <v/>
      </c>
      <c r="S47" t="str">
        <f t="shared" si="37"/>
        <v/>
      </c>
      <c r="T47">
        <v>1</v>
      </c>
      <c r="U47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9"/>
        <v>{"id":"sl","da":18,"ad":0,"tp1":"cu","vl1":"GO","cn1":10000}</v>
      </c>
    </row>
    <row r="48" spans="1:22">
      <c r="A48" t="s">
        <v>82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88</v>
      </c>
      <c r="H48">
        <v>30</v>
      </c>
      <c r="I48" t="str">
        <f t="shared" si="33"/>
        <v>다이아너무많음</v>
      </c>
      <c r="J48" t="str">
        <f t="shared" ca="1" si="34"/>
        <v/>
      </c>
      <c r="N48" t="str">
        <f t="shared" si="35"/>
        <v/>
      </c>
      <c r="O48" t="str">
        <f t="shared" ca="1" si="36"/>
        <v/>
      </c>
      <c r="S48" t="str">
        <f t="shared" si="37"/>
        <v/>
      </c>
      <c r="T48">
        <v>1</v>
      </c>
      <c r="U48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9"/>
        <v>{"id":"sl","da":19,"ad":0,"tp1":"cu","vl1":"DI","cn1":30}</v>
      </c>
    </row>
    <row r="49" spans="1:22">
      <c r="A49" t="s">
        <v>82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87</v>
      </c>
      <c r="H49">
        <v>5000</v>
      </c>
      <c r="I49" t="str">
        <f t="shared" si="33"/>
        <v/>
      </c>
      <c r="J49" t="str">
        <f t="shared" ca="1" si="34"/>
        <v/>
      </c>
      <c r="N49" t="str">
        <f t="shared" si="35"/>
        <v/>
      </c>
      <c r="O49" t="str">
        <f t="shared" ca="1" si="36"/>
        <v/>
      </c>
      <c r="S49" t="str">
        <f t="shared" si="37"/>
        <v/>
      </c>
      <c r="T49">
        <v>1</v>
      </c>
      <c r="U49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9"/>
        <v>{"id":"sl","da":20,"ad":0,"tp1":"cu","vl1":"GO","cn1":5000}</v>
      </c>
    </row>
    <row r="50" spans="1:22">
      <c r="A50" t="s">
        <v>82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cu</v>
      </c>
      <c r="F50" t="s">
        <v>41</v>
      </c>
      <c r="G50" t="s">
        <v>83</v>
      </c>
      <c r="H50">
        <v>50</v>
      </c>
      <c r="I50" t="str">
        <f t="shared" si="33"/>
        <v>다이아너무많음</v>
      </c>
      <c r="J50" t="str">
        <f t="shared" ca="1" si="34"/>
        <v>cu</v>
      </c>
      <c r="K50" t="s">
        <v>41</v>
      </c>
      <c r="L50" t="s">
        <v>84</v>
      </c>
      <c r="M50">
        <v>20000</v>
      </c>
      <c r="N50" t="str">
        <f t="shared" si="35"/>
        <v/>
      </c>
      <c r="O50" t="str">
        <f t="shared" ca="1" si="36"/>
        <v/>
      </c>
      <c r="S50" t="str">
        <f t="shared" si="37"/>
        <v/>
      </c>
      <c r="T50">
        <v>1</v>
      </c>
      <c r="U50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</v>
      </c>
      <c r="V50" t="str">
        <f t="shared" ca="1" si="39"/>
        <v>{"id":"sl","da":21,"ad":1,"tp1":"cu","vl1":"DI","cn1":50,"tp2":"cu","vl2":"GO","cn2":20000}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62</v>
      </c>
      <c r="H51">
        <v>800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</v>
      </c>
      <c r="V51" t="str">
        <f t="shared" ca="1" si="27"/>
        <v>{"id":"so","da":1,"ad":0,"tp1":"cu","vl1":"GO","cn1":800}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5" ca="1" si="43">IF(ISBLANK(F52),"",
VLOOKUP(F52,OFFSET(INDIRECT("$A:$B"),0,MATCH(F$1&amp;"_Verify",INDIRECT("$1:$1"),0)-1),2,0)
)</f>
        <v>cu</v>
      </c>
      <c r="F52" t="s">
        <v>2</v>
      </c>
      <c r="G52" t="s">
        <v>78</v>
      </c>
      <c r="H52">
        <v>7</v>
      </c>
      <c r="I52" t="str">
        <f t="shared" ref="I52:I95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5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</v>
      </c>
      <c r="V52" t="str">
        <f t="shared" ca="1" si="27"/>
        <v>{"id":"so","da":2,"ad":0,"tp1":"cu","vl1":"EN","cn1":7}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</v>
      </c>
      <c r="I53" t="str">
        <f t="shared" si="44"/>
        <v/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</v>
      </c>
      <c r="V53" t="str">
        <f t="shared" ca="1" si="27"/>
        <v>{"id":"so","da":3,"ad":0,"tp1":"cu","vl1":"DI","cn1":2}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0</v>
      </c>
      <c r="E54" t="str">
        <f t="shared" ca="1" si="43"/>
        <v>be</v>
      </c>
      <c r="F54" t="s">
        <v>47</v>
      </c>
      <c r="G54">
        <v>1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</v>
      </c>
      <c r="V54" t="str">
        <f t="shared" ca="1" si="27"/>
        <v>{"id":"so","da":4,"ad":0,"tp1":"be","vl1":"1","cn1":1}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900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</v>
      </c>
      <c r="V55" t="str">
        <f t="shared" ca="1" si="27"/>
        <v>{"id":"so","da":5,"ad":0,"tp1":"cu","vl1":"GO","cn1":900}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be</v>
      </c>
      <c r="F56" t="s">
        <v>47</v>
      </c>
      <c r="G56">
        <v>2</v>
      </c>
      <c r="H56">
        <v>1</v>
      </c>
      <c r="I56" t="str">
        <f t="shared" si="44"/>
        <v/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</v>
      </c>
      <c r="V56" t="str">
        <f t="shared" ca="1" si="27"/>
        <v>{"id":"so","da":6,"ad":0,"tp1":"be","vl1":"2","cn1":1}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1</v>
      </c>
      <c r="E57" t="str">
        <f t="shared" ca="1" si="43"/>
        <v>fe</v>
      </c>
      <c r="F57" t="s">
        <v>56</v>
      </c>
      <c r="G57" t="s">
        <v>70</v>
      </c>
      <c r="H57">
        <v>1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</v>
      </c>
      <c r="V57" t="str">
        <f t="shared" ca="1" si="27"/>
        <v>{"id":"so","da":7,"ad":1,"tp1":"fe","vl1":"Equip0401","cn1":1}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41</v>
      </c>
      <c r="G58" t="s">
        <v>78</v>
      </c>
      <c r="H58">
        <v>5</v>
      </c>
      <c r="I58" t="str">
        <f t="shared" si="44"/>
        <v/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</v>
      </c>
      <c r="V58" t="str">
        <f t="shared" ca="1" si="27"/>
        <v>{"id":"so","da":8,"ad":0,"tp1":"cu","vl1":"EN","cn1":5}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700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</v>
      </c>
      <c r="V59" t="str">
        <f t="shared" ca="1" si="27"/>
        <v>{"id":"so","da":9,"ad":0,"tp1":"cu","vl1":"GO","cn1":700}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cu</v>
      </c>
      <c r="F60" t="s">
        <v>2</v>
      </c>
      <c r="G60" t="s">
        <v>78</v>
      </c>
      <c r="H60">
        <v>6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</v>
      </c>
      <c r="V60" t="str">
        <f t="shared" ca="1" si="27"/>
        <v>{"id":"so","da":10,"ad":0,"tp1":"cu","vl1":"EN","cn1":6}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62</v>
      </c>
      <c r="H61">
        <v>600</v>
      </c>
      <c r="I61" t="str">
        <f t="shared" si="44"/>
        <v/>
      </c>
      <c r="J61" t="str">
        <f t="shared" ref="J61:J81" ca="1" si="46">IF(ISBLANK(K61),"",
VLOOKUP(K61,OFFSET(INDIRECT("$A:$B"),0,MATCH(K$1&amp;"_Verify",INDIRECT("$1:$1"),0)-1),2,0)
)</f>
        <v/>
      </c>
      <c r="N61" t="str">
        <f t="shared" ref="N61:N8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81" ca="1" si="48">IF(ISBLANK(P61),"",
VLOOKUP(P61,OFFSET(INDIRECT("$A:$B"),0,MATCH(P$1&amp;"_Verify",INDIRECT("$1:$1"),0)-1),2,0)
)</f>
        <v/>
      </c>
      <c r="S61" t="str">
        <f t="shared" ref="S61:S8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8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</v>
      </c>
      <c r="V61" t="str">
        <f t="shared" ca="1" si="27"/>
        <v>{"id":"so","da":11,"ad":0,"tp1":"cu","vl1":"GO","cn1":600}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2</v>
      </c>
      <c r="G62" t="s">
        <v>48</v>
      </c>
      <c r="H62">
        <v>2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</v>
      </c>
      <c r="V62" t="str">
        <f t="shared" ca="1" si="27"/>
        <v>{"id":"so","da":12,"ad":0,"tp1":"cu","vl1":"DI","cn1":2}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800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</v>
      </c>
      <c r="V63" t="str">
        <f t="shared" ca="1" si="27"/>
        <v>{"id":"so","da":13,"ad":0,"tp1":"cu","vl1":"GO","cn1":800}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be</v>
      </c>
      <c r="F64" t="s">
        <v>47</v>
      </c>
      <c r="G64">
        <v>2</v>
      </c>
      <c r="H64">
        <v>1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</v>
      </c>
      <c r="V64" t="str">
        <f t="shared" ca="1" si="27"/>
        <v>{"id":"so","da":14,"ad":0,"tp1":"be","vl1":"2","cn1":1}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900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</v>
      </c>
      <c r="V65" t="str">
        <f t="shared" ca="1" si="27"/>
        <v>{"id":"so","da":15,"ad":0,"tp1":"cu","vl1":"GO","cn1":900}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9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</v>
      </c>
      <c r="V66" t="str">
        <f t="shared" ca="1" si="27"/>
        <v>{"id":"so","da":16,"ad":0,"tp1":"cu","vl1":"EN","cn1":9}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1</v>
      </c>
      <c r="E67" t="str">
        <f t="shared" ca="1" si="43"/>
        <v>fe</v>
      </c>
      <c r="F67" t="s">
        <v>56</v>
      </c>
      <c r="G67" t="s">
        <v>73</v>
      </c>
      <c r="H67">
        <v>1</v>
      </c>
      <c r="I67" t="str">
        <f t="shared" si="44"/>
        <v/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</v>
      </c>
      <c r="V67" t="str">
        <f t="shared" ca="1" si="27"/>
        <v>{"id":"so","da":17,"ad":1,"tp1":"fe","vl1":"Equip1401","cn1":1}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cu</v>
      </c>
      <c r="F68" t="s">
        <v>2</v>
      </c>
      <c r="G68" t="s">
        <v>62</v>
      </c>
      <c r="H68">
        <v>1000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</v>
      </c>
      <c r="V68" t="str">
        <f t="shared" ca="1" si="27"/>
        <v>{"id":"so","da":18,"ad":0,"tp1":"cu","vl1":"GO","cn1":1000}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6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</v>
      </c>
      <c r="V69" t="str">
        <f t="shared" ca="1" si="27"/>
        <v>{"id":"so","da":19,"ad":0,"tp1":"cu","vl1":"EN","cn1":6}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</v>
      </c>
      <c r="V70" t="str">
        <f t="shared" ca="1" si="27"/>
        <v>{"id":"so","da":20,"ad":0,"tp1":"cu","vl1":"GO","cn1":500}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0</v>
      </c>
      <c r="E71" t="str">
        <f t="shared" ca="1" si="43"/>
        <v>cu</v>
      </c>
      <c r="F71" t="s">
        <v>2</v>
      </c>
      <c r="G71" t="s">
        <v>48</v>
      </c>
      <c r="H71">
        <v>2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</v>
      </c>
      <c r="V71" t="str">
        <f t="shared" ca="1" si="27"/>
        <v>{"id":"so","da":21,"ad":0,"tp1":"cu","vl1":"DI","cn1":2}</v>
      </c>
    </row>
    <row r="72" spans="1:22">
      <c r="A72" t="s">
        <v>51</v>
      </c>
      <c r="B72" t="str">
        <f>VLOOKUP(A72,CumulativeEventTypeTable!$A:$B,MATCH(CumulativeEventTypeTable!$B$1,CumulativeEventRewardTable!$A$1:$B$1,0),0)</f>
        <v>서프라이즈 누적 오리진 상자</v>
      </c>
      <c r="C72">
        <v>22</v>
      </c>
      <c r="D72">
        <v>0</v>
      </c>
      <c r="E72" t="str">
        <f t="shared" ca="1" si="43"/>
        <v>cu</v>
      </c>
      <c r="F72" t="s">
        <v>2</v>
      </c>
      <c r="G72" t="s">
        <v>62</v>
      </c>
      <c r="H72">
        <v>700</v>
      </c>
      <c r="I72" t="str">
        <f t="shared" si="44"/>
        <v/>
      </c>
      <c r="J72" t="str">
        <f t="shared" ca="1" si="46"/>
        <v/>
      </c>
      <c r="N72" t="str">
        <f t="shared" si="47"/>
        <v/>
      </c>
      <c r="O72" t="str">
        <f t="shared" ca="1" si="48"/>
        <v/>
      </c>
      <c r="S72" t="str">
        <f t="shared" si="49"/>
        <v/>
      </c>
      <c r="T72">
        <v>1</v>
      </c>
      <c r="U7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</v>
      </c>
      <c r="V72" t="str">
        <f t="shared" ca="1" si="27"/>
        <v>{"id":"so","da":22,"ad":0,"tp1":"cu","vl1":"GO","cn1":700}</v>
      </c>
    </row>
    <row r="73" spans="1:22">
      <c r="A73" t="s">
        <v>51</v>
      </c>
      <c r="B73" t="str">
        <f>VLOOKUP(A73,CumulativeEventTypeTable!$A:$B,MATCH(CumulativeEventTypeTable!$B$1,CumulativeEventRewardTable!$A$1:$B$1,0),0)</f>
        <v>서프라이즈 누적 오리진 상자</v>
      </c>
      <c r="C73">
        <v>23</v>
      </c>
      <c r="D73">
        <v>0</v>
      </c>
      <c r="E73" t="str">
        <f t="shared" ca="1" si="43"/>
        <v>be</v>
      </c>
      <c r="F73" t="s">
        <v>47</v>
      </c>
      <c r="G73">
        <v>3</v>
      </c>
      <c r="H73">
        <v>1</v>
      </c>
      <c r="I73" t="str">
        <f t="shared" si="44"/>
        <v/>
      </c>
      <c r="J73" t="str">
        <f t="shared" ca="1" si="46"/>
        <v/>
      </c>
      <c r="N73" t="str">
        <f t="shared" si="47"/>
        <v/>
      </c>
      <c r="O73" t="str">
        <f t="shared" ca="1" si="48"/>
        <v/>
      </c>
      <c r="S73" t="str">
        <f t="shared" si="49"/>
        <v/>
      </c>
      <c r="T73">
        <v>1</v>
      </c>
      <c r="U7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</v>
      </c>
      <c r="V73" t="str">
        <f t="shared" ca="1" si="27"/>
        <v>{"id":"so","da":23,"ad":0,"tp1":"be","vl1":"3","cn1":1}</v>
      </c>
    </row>
    <row r="74" spans="1:22">
      <c r="A74" t="s">
        <v>51</v>
      </c>
      <c r="B74" t="str">
        <f>VLOOKUP(A74,CumulativeEventTypeTable!$A:$B,MATCH(CumulativeEventTypeTable!$B$1,CumulativeEventRewardTable!$A$1:$B$1,0),0)</f>
        <v>서프라이즈 누적 오리진 상자</v>
      </c>
      <c r="C74">
        <v>24</v>
      </c>
      <c r="D74">
        <v>0</v>
      </c>
      <c r="E74" t="str">
        <f t="shared" ca="1" si="43"/>
        <v>cu</v>
      </c>
      <c r="F74" t="s">
        <v>2</v>
      </c>
      <c r="G74" t="s">
        <v>62</v>
      </c>
      <c r="H74">
        <v>800</v>
      </c>
      <c r="I74" t="str">
        <f t="shared" si="44"/>
        <v/>
      </c>
      <c r="J74" t="str">
        <f t="shared" ca="1" si="46"/>
        <v/>
      </c>
      <c r="N74" t="str">
        <f t="shared" si="47"/>
        <v/>
      </c>
      <c r="O74" t="str">
        <f t="shared" ca="1" si="48"/>
        <v/>
      </c>
      <c r="S74" t="str">
        <f t="shared" si="49"/>
        <v/>
      </c>
      <c r="T74">
        <v>1</v>
      </c>
      <c r="U7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</v>
      </c>
      <c r="V74" t="str">
        <f t="shared" ca="1" si="27"/>
        <v>{"id":"so","da":24,"ad":0,"tp1":"cu","vl1":"GO","cn1":800}</v>
      </c>
    </row>
    <row r="75" spans="1:22">
      <c r="A75" t="s">
        <v>51</v>
      </c>
      <c r="B75" t="str">
        <f>VLOOKUP(A75,CumulativeEventTypeTable!$A:$B,MATCH(CumulativeEventTypeTable!$B$1,CumulativeEventRewardTable!$A$1:$B$1,0),0)</f>
        <v>서프라이즈 누적 오리진 상자</v>
      </c>
      <c r="C75">
        <v>25</v>
      </c>
      <c r="D75">
        <v>0</v>
      </c>
      <c r="E75" t="str">
        <f t="shared" ca="1" si="43"/>
        <v>be</v>
      </c>
      <c r="F75" t="s">
        <v>47</v>
      </c>
      <c r="G75">
        <v>2</v>
      </c>
      <c r="H75">
        <v>1</v>
      </c>
      <c r="I75" t="str">
        <f t="shared" si="44"/>
        <v/>
      </c>
      <c r="J75" t="str">
        <f t="shared" ca="1" si="46"/>
        <v/>
      </c>
      <c r="N75" t="str">
        <f t="shared" si="47"/>
        <v/>
      </c>
      <c r="O75" t="str">
        <f t="shared" ca="1" si="48"/>
        <v/>
      </c>
      <c r="S75" t="str">
        <f t="shared" si="49"/>
        <v/>
      </c>
      <c r="T75">
        <v>1</v>
      </c>
      <c r="U7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</v>
      </c>
      <c r="V75" t="str">
        <f t="shared" ca="1" si="27"/>
        <v>{"id":"so","da":25,"ad":0,"tp1":"be","vl1":"2","cn1":1}</v>
      </c>
    </row>
    <row r="76" spans="1:22">
      <c r="A76" t="s">
        <v>51</v>
      </c>
      <c r="B76" t="str">
        <f>VLOOKUP(A76,CumulativeEventTypeTable!$A:$B,MATCH(CumulativeEventTypeTable!$B$1,CumulativeEventRewardTable!$A$1:$B$1,0),0)</f>
        <v>서프라이즈 누적 오리진 상자</v>
      </c>
      <c r="C76">
        <v>26</v>
      </c>
      <c r="D76">
        <v>0</v>
      </c>
      <c r="E76" t="str">
        <f t="shared" ca="1" si="43"/>
        <v>cu</v>
      </c>
      <c r="F76" t="s">
        <v>2</v>
      </c>
      <c r="G76" t="s">
        <v>48</v>
      </c>
      <c r="H76">
        <v>3</v>
      </c>
      <c r="I76" t="str">
        <f t="shared" si="44"/>
        <v/>
      </c>
      <c r="J76" t="str">
        <f t="shared" ca="1" si="46"/>
        <v/>
      </c>
      <c r="N76" t="str">
        <f t="shared" si="47"/>
        <v/>
      </c>
      <c r="O76" t="str">
        <f t="shared" ca="1" si="48"/>
        <v/>
      </c>
      <c r="S76" t="str">
        <f t="shared" si="49"/>
        <v/>
      </c>
      <c r="T76">
        <v>1</v>
      </c>
      <c r="U7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</v>
      </c>
      <c r="V76" t="str">
        <f t="shared" ca="1" si="27"/>
        <v>{"id":"so","da":26,"ad":0,"tp1":"cu","vl1":"DI","cn1":3}</v>
      </c>
    </row>
    <row r="77" spans="1:22">
      <c r="A77" t="s">
        <v>51</v>
      </c>
      <c r="B77" t="str">
        <f>VLOOKUP(A77,CumulativeEventTypeTable!$A:$B,MATCH(CumulativeEventTypeTable!$B$1,CumulativeEventRewardTable!$A$1:$B$1,0),0)</f>
        <v>서프라이즈 누적 오리진 상자</v>
      </c>
      <c r="C77">
        <v>27</v>
      </c>
      <c r="D77">
        <v>0</v>
      </c>
      <c r="E77" t="str">
        <f t="shared" ca="1" si="43"/>
        <v>be</v>
      </c>
      <c r="F77" t="s">
        <v>47</v>
      </c>
      <c r="G77">
        <v>1</v>
      </c>
      <c r="H77">
        <v>1</v>
      </c>
      <c r="I77" t="str">
        <f t="shared" si="44"/>
        <v/>
      </c>
      <c r="J77" t="str">
        <f t="shared" ca="1" si="46"/>
        <v/>
      </c>
      <c r="N77" t="str">
        <f t="shared" si="47"/>
        <v/>
      </c>
      <c r="O77" t="str">
        <f t="shared" ca="1" si="48"/>
        <v/>
      </c>
      <c r="S77" t="str">
        <f t="shared" si="49"/>
        <v/>
      </c>
      <c r="T77">
        <v>1</v>
      </c>
      <c r="U7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</v>
      </c>
      <c r="V77" t="str">
        <f t="shared" ca="1" si="27"/>
        <v>{"id":"so","da":27,"ad":0,"tp1":"be","vl1":"1","cn1":1}</v>
      </c>
    </row>
    <row r="78" spans="1:22">
      <c r="A78" t="s">
        <v>51</v>
      </c>
      <c r="B78" t="str">
        <f>VLOOKUP(A78,CumulativeEventTypeTable!$A:$B,MATCH(CumulativeEventTypeTable!$B$1,CumulativeEventRewardTable!$A$1:$B$1,0),0)</f>
        <v>서프라이즈 누적 오리진 상자</v>
      </c>
      <c r="C78">
        <v>28</v>
      </c>
      <c r="D78">
        <v>0</v>
      </c>
      <c r="E78" t="str">
        <f t="shared" ca="1" si="43"/>
        <v>cu</v>
      </c>
      <c r="F78" t="s">
        <v>2</v>
      </c>
      <c r="G78" t="s">
        <v>78</v>
      </c>
      <c r="H78">
        <v>7</v>
      </c>
      <c r="I78" t="str">
        <f t="shared" si="44"/>
        <v/>
      </c>
      <c r="J78" t="str">
        <f t="shared" ca="1" si="46"/>
        <v/>
      </c>
      <c r="N78" t="str">
        <f t="shared" si="47"/>
        <v/>
      </c>
      <c r="O78" t="str">
        <f t="shared" ca="1" si="48"/>
        <v/>
      </c>
      <c r="S78" t="str">
        <f t="shared" si="49"/>
        <v/>
      </c>
      <c r="T78">
        <v>1</v>
      </c>
      <c r="U7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</v>
      </c>
      <c r="V78" t="str">
        <f t="shared" ca="1" si="27"/>
        <v>{"id":"so","da":28,"ad":0,"tp1":"cu","vl1":"EN","cn1":7}</v>
      </c>
    </row>
    <row r="79" spans="1:22">
      <c r="A79" t="s">
        <v>51</v>
      </c>
      <c r="B79" t="str">
        <f>VLOOKUP(A79,CumulativeEventTypeTable!$A:$B,MATCH(CumulativeEventTypeTable!$B$1,CumulativeEventRewardTable!$A$1:$B$1,0),0)</f>
        <v>서프라이즈 누적 오리진 상자</v>
      </c>
      <c r="C79">
        <v>29</v>
      </c>
      <c r="D79">
        <v>0</v>
      </c>
      <c r="E79" t="str">
        <f t="shared" ca="1" si="43"/>
        <v>cu</v>
      </c>
      <c r="F79" t="s">
        <v>2</v>
      </c>
      <c r="G79" t="s">
        <v>62</v>
      </c>
      <c r="H79">
        <v>600</v>
      </c>
      <c r="I79" t="str">
        <f t="shared" si="44"/>
        <v/>
      </c>
      <c r="J79" t="str">
        <f t="shared" ca="1" si="46"/>
        <v/>
      </c>
      <c r="N79" t="str">
        <f t="shared" si="47"/>
        <v/>
      </c>
      <c r="O79" t="str">
        <f t="shared" ca="1" si="48"/>
        <v/>
      </c>
      <c r="S79" t="str">
        <f t="shared" si="49"/>
        <v/>
      </c>
      <c r="T79">
        <v>1</v>
      </c>
      <c r="U7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</v>
      </c>
      <c r="V79" t="str">
        <f t="shared" ca="1" si="27"/>
        <v>{"id":"so","da":29,"ad":0,"tp1":"cu","vl1":"GO","cn1":600}</v>
      </c>
    </row>
    <row r="80" spans="1:22">
      <c r="A80" t="s">
        <v>51</v>
      </c>
      <c r="B80" t="str">
        <f>VLOOKUP(A80,CumulativeEventTypeTable!$A:$B,MATCH(CumulativeEventTypeTable!$B$1,CumulativeEventRewardTable!$A$1:$B$1,0),0)</f>
        <v>서프라이즈 누적 오리진 상자</v>
      </c>
      <c r="C80">
        <v>30</v>
      </c>
      <c r="D80">
        <v>1</v>
      </c>
      <c r="E80" t="str">
        <f t="shared" ca="1" si="43"/>
        <v>fe</v>
      </c>
      <c r="F80" t="s">
        <v>56</v>
      </c>
      <c r="G80" t="s">
        <v>70</v>
      </c>
      <c r="H80">
        <v>1</v>
      </c>
      <c r="I80" t="str">
        <f t="shared" si="44"/>
        <v/>
      </c>
      <c r="J80" t="str">
        <f t="shared" ca="1" si="46"/>
        <v/>
      </c>
      <c r="N80" t="str">
        <f t="shared" si="47"/>
        <v/>
      </c>
      <c r="O80" t="str">
        <f t="shared" ca="1" si="48"/>
        <v/>
      </c>
      <c r="S80" t="str">
        <f t="shared" si="49"/>
        <v/>
      </c>
      <c r="T80">
        <v>1</v>
      </c>
      <c r="U8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</v>
      </c>
      <c r="V80" t="str">
        <f t="shared" ca="1" si="27"/>
        <v>{"id":"so","da":30,"ad":1,"tp1":"fe","vl1":"Equip0401","cn1":1}</v>
      </c>
    </row>
    <row r="81" spans="1:22">
      <c r="A81" t="s">
        <v>51</v>
      </c>
      <c r="B81" t="str">
        <f>VLOOKUP(A81,CumulativeEventTypeTable!$A:$B,MATCH(CumulativeEventTypeTable!$B$1,CumulativeEventRewardTable!$A$1:$B$1,0),0)</f>
        <v>서프라이즈 누적 오리진 상자</v>
      </c>
      <c r="C81">
        <v>31</v>
      </c>
      <c r="D81">
        <v>1</v>
      </c>
      <c r="E81" t="str">
        <f t="shared" ca="1" si="43"/>
        <v>fe</v>
      </c>
      <c r="F81" t="s">
        <v>56</v>
      </c>
      <c r="G81" t="s">
        <v>73</v>
      </c>
      <c r="H81">
        <v>1</v>
      </c>
      <c r="I81" t="str">
        <f t="shared" si="44"/>
        <v/>
      </c>
      <c r="J81" t="str">
        <f t="shared" ca="1" si="46"/>
        <v/>
      </c>
      <c r="N81" t="str">
        <f t="shared" si="47"/>
        <v/>
      </c>
      <c r="O81" t="str">
        <f t="shared" ca="1" si="48"/>
        <v/>
      </c>
      <c r="S81" t="str">
        <f t="shared" si="49"/>
        <v/>
      </c>
      <c r="T81">
        <v>1</v>
      </c>
      <c r="U8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1" t="str">
        <f t="shared" ca="1" si="27"/>
        <v>{"id":"so","da":31,"ad":1,"tp1":"fe","vl1":"Equip1401","cn1":1}</v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</v>
      </c>
      <c r="D82">
        <v>0</v>
      </c>
      <c r="E82" t="str">
        <f t="shared" ref="E82:E88" ca="1" si="51">IF(ISBLANK(F82),"",
VLOOKUP(F82,OFFSET(INDIRECT("$A:$B"),0,MATCH(F$1&amp;"_Verify",INDIRECT("$1:$1"),0)-1),2,0)
)</f>
        <v>cu</v>
      </c>
      <c r="F82" t="s">
        <v>41</v>
      </c>
      <c r="G82" t="s">
        <v>84</v>
      </c>
      <c r="H82">
        <v>500</v>
      </c>
      <c r="I82" t="str">
        <f t="shared" ref="I82:I88" si="52">IF(F82="장비1상자",
  IF(OR(G82&gt;3,H82&gt;5),"장비이상",""),
IF(G82="GO",
  IF(H82&lt;100,"골드이상",""),
IF(G82="DI",
  IF(H82&gt;29,"다이아너무많음",
  IF(H82&gt;9,"다이아다소많음","")),"")))</f>
        <v/>
      </c>
      <c r="J82" t="str">
        <f t="shared" ref="J82:J88" ca="1" si="53">IF(ISBLANK(K82),"",
VLOOKUP(K82,OFFSET(INDIRECT("$A:$B"),0,MATCH(K$1&amp;"_Verify",INDIRECT("$1:$1"),0)-1),2,0)
)</f>
        <v/>
      </c>
      <c r="N82" t="str">
        <f t="shared" ref="N82:N88" si="54">IF(K82="장비1상자",
  IF(OR(L82&gt;3,M82&gt;5),"장비이상",""),
IF(L82="GO",
  IF(M82&lt;100,"골드이상",""),
IF(L82="DI",
  IF(M82&gt;29,"다이아너무많음",
  IF(M82&gt;9,"다이아다소많음","")),"")))</f>
        <v/>
      </c>
      <c r="O82" t="str">
        <f t="shared" ref="O82:O88" ca="1" si="55">IF(ISBLANK(P82),"",
VLOOKUP(P82,OFFSET(INDIRECT("$A:$B"),0,MATCH(P$1&amp;"_Verify",INDIRECT("$1:$1"),0)-1),2,0)
)</f>
        <v/>
      </c>
      <c r="S82" t="str">
        <f t="shared" ref="S82:S88" si="56">IF(P82="장비1상자",
  IF(OR(Q82&gt;3,R82&gt;5),"장비이상",""),
IF(Q82="GO",
  IF(R82&lt;100,"골드이상",""),
IF(Q82="DI",
  IF(R82&gt;29,"다이아너무많음",
  IF(R82&gt;9,"다이아다소많음","")),"")))</f>
        <v/>
      </c>
      <c r="T82">
        <v>0</v>
      </c>
      <c r="U82" t="str">
        <f t="shared" ref="U82:U88" ca="1" si="57">IF(ROW()=2,V82,OFFSET(U82,-1,0)&amp;IF(LEN(V82)=0,"",","&amp;V82))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2" t="str">
        <f t="shared" ref="V82:V88" si="58">IF(T82&lt;&gt;1,"",
"{"""&amp;A$1&amp;""":"""&amp;A82&amp;""""
&amp;","""&amp;C$1&amp;""":"&amp;C82
&amp;","""&amp;D$1&amp;""":"&amp;D82
&amp;IF(LEN(E82)=0,"",","""&amp;E$1&amp;""":"""&amp;E82&amp;"""")
&amp;IF(LEN(G82)=0,"",","""&amp;G$1&amp;""":"""&amp;G82&amp;"""")
&amp;IF(LEN(H82)=0,"",","""&amp;H$1&amp;""":"&amp;H82)
&amp;IF(LEN(J82)=0,"",","""&amp;J$1&amp;""":"""&amp;J82&amp;"""")
&amp;IF(LEN(L82)=0,"",","""&amp;L$1&amp;""":"""&amp;L82&amp;"""")
&amp;IF(LEN(M82)=0,"",","""&amp;M$1&amp;""":"&amp;M82)
&amp;IF(LEN(O82)=0,"",","""&amp;O$1&amp;""":"""&amp;O82&amp;"""")
&amp;IF(LEN(Q82)=0,"",","""&amp;Q$1&amp;""":"""&amp;Q82&amp;"""")
&amp;IF(LEN(R82)=0,"",","""&amp;R$1&amp;""":"&amp;R82)&amp;"}")</f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2</v>
      </c>
      <c r="D83">
        <v>0</v>
      </c>
      <c r="E83" t="str">
        <f t="shared" ca="1" si="51"/>
        <v>cu</v>
      </c>
      <c r="F83" t="s">
        <v>41</v>
      </c>
      <c r="G83" t="s">
        <v>84</v>
      </c>
      <c r="H83">
        <v>500</v>
      </c>
      <c r="I83" t="str">
        <f t="shared" si="52"/>
        <v/>
      </c>
      <c r="J83" t="str">
        <f t="shared" ca="1" si="53"/>
        <v/>
      </c>
      <c r="N83" t="str">
        <f t="shared" si="54"/>
        <v/>
      </c>
      <c r="O83" t="str">
        <f t="shared" ca="1" si="55"/>
        <v/>
      </c>
      <c r="S83" t="str">
        <f t="shared" si="56"/>
        <v/>
      </c>
      <c r="T83">
        <v>0</v>
      </c>
      <c r="U8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3" t="str">
        <f t="shared" si="5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3</v>
      </c>
      <c r="D84">
        <v>0</v>
      </c>
      <c r="E84" t="str">
        <f t="shared" ca="1" si="51"/>
        <v>cu</v>
      </c>
      <c r="F84" t="s">
        <v>41</v>
      </c>
      <c r="G84" t="s">
        <v>84</v>
      </c>
      <c r="H84">
        <v>500</v>
      </c>
      <c r="I84" t="str">
        <f t="shared" si="52"/>
        <v/>
      </c>
      <c r="J84" t="str">
        <f t="shared" ca="1" si="53"/>
        <v/>
      </c>
      <c r="N84" t="str">
        <f t="shared" si="54"/>
        <v/>
      </c>
      <c r="O84" t="str">
        <f t="shared" ca="1" si="55"/>
        <v/>
      </c>
      <c r="S84" t="str">
        <f t="shared" si="56"/>
        <v/>
      </c>
      <c r="T84">
        <v>0</v>
      </c>
      <c r="U8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4" t="str">
        <f t="shared" si="5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4</v>
      </c>
      <c r="D85">
        <v>0</v>
      </c>
      <c r="E85" t="str">
        <f t="shared" ca="1" si="51"/>
        <v>cu</v>
      </c>
      <c r="F85" t="s">
        <v>41</v>
      </c>
      <c r="G85" t="s">
        <v>84</v>
      </c>
      <c r="H85">
        <v>500</v>
      </c>
      <c r="I85" t="str">
        <f t="shared" si="52"/>
        <v/>
      </c>
      <c r="J85" t="str">
        <f t="shared" ca="1" si="53"/>
        <v/>
      </c>
      <c r="N85" t="str">
        <f t="shared" si="54"/>
        <v/>
      </c>
      <c r="O85" t="str">
        <f t="shared" ca="1" si="55"/>
        <v/>
      </c>
      <c r="S85" t="str">
        <f t="shared" si="56"/>
        <v/>
      </c>
      <c r="T85">
        <v>0</v>
      </c>
      <c r="U8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5" t="str">
        <f t="shared" si="5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5</v>
      </c>
      <c r="D86">
        <v>0</v>
      </c>
      <c r="E86" t="str">
        <f t="shared" ca="1" si="51"/>
        <v>cu</v>
      </c>
      <c r="F86" t="s">
        <v>41</v>
      </c>
      <c r="G86" t="s">
        <v>84</v>
      </c>
      <c r="H86">
        <v>500</v>
      </c>
      <c r="I86" t="str">
        <f t="shared" si="52"/>
        <v/>
      </c>
      <c r="J86" t="str">
        <f t="shared" ca="1" si="53"/>
        <v/>
      </c>
      <c r="N86" t="str">
        <f t="shared" si="54"/>
        <v/>
      </c>
      <c r="O86" t="str">
        <f t="shared" ca="1" si="55"/>
        <v/>
      </c>
      <c r="S86" t="str">
        <f t="shared" si="56"/>
        <v/>
      </c>
      <c r="T86">
        <v>0</v>
      </c>
      <c r="U8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6" t="str">
        <f t="shared" si="5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6</v>
      </c>
      <c r="D87">
        <v>0</v>
      </c>
      <c r="E87" t="str">
        <f t="shared" ca="1" si="51"/>
        <v>cu</v>
      </c>
      <c r="F87" t="s">
        <v>41</v>
      </c>
      <c r="G87" t="s">
        <v>84</v>
      </c>
      <c r="H87">
        <v>500</v>
      </c>
      <c r="I87" t="str">
        <f t="shared" si="52"/>
        <v/>
      </c>
      <c r="J87" t="str">
        <f t="shared" ca="1" si="53"/>
        <v/>
      </c>
      <c r="N87" t="str">
        <f t="shared" si="54"/>
        <v/>
      </c>
      <c r="O87" t="str">
        <f t="shared" ca="1" si="55"/>
        <v/>
      </c>
      <c r="S87" t="str">
        <f t="shared" si="56"/>
        <v/>
      </c>
      <c r="T87">
        <v>0</v>
      </c>
      <c r="U8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7" t="str">
        <f t="shared" si="5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7</v>
      </c>
      <c r="D88">
        <v>0</v>
      </c>
      <c r="E88" t="str">
        <f t="shared" ca="1" si="51"/>
        <v>cu</v>
      </c>
      <c r="F88" t="s">
        <v>41</v>
      </c>
      <c r="G88" t="s">
        <v>84</v>
      </c>
      <c r="H88">
        <v>500</v>
      </c>
      <c r="I88" t="str">
        <f t="shared" si="52"/>
        <v/>
      </c>
      <c r="J88" t="str">
        <f t="shared" ca="1" si="53"/>
        <v/>
      </c>
      <c r="N88" t="str">
        <f t="shared" si="54"/>
        <v/>
      </c>
      <c r="O88" t="str">
        <f t="shared" ca="1" si="55"/>
        <v/>
      </c>
      <c r="S88" t="str">
        <f t="shared" si="56"/>
        <v/>
      </c>
      <c r="T88">
        <v>0</v>
      </c>
      <c r="U8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8" t="str">
        <f t="shared" si="58"/>
        <v/>
      </c>
    </row>
    <row r="89" spans="1:22">
      <c r="A89" t="s">
        <v>77</v>
      </c>
      <c r="B89" t="str">
        <f>VLOOKUP(A89,CumulativeEventTypeTable!$A:$B,MATCH(CumulativeEventTypeTable!$B$1,CumulativeEventRewardTable!$A$1:$B$1,0),0)</f>
        <v>복귀유저 누적 로그인</v>
      </c>
      <c r="C89">
        <v>1</v>
      </c>
      <c r="D89">
        <v>0</v>
      </c>
      <c r="E89" t="str">
        <f t="shared" ca="1" si="43"/>
        <v>cu</v>
      </c>
      <c r="F89" t="s">
        <v>2</v>
      </c>
      <c r="G89" t="s">
        <v>62</v>
      </c>
      <c r="H89">
        <v>2000</v>
      </c>
      <c r="I89" t="str">
        <f t="shared" si="44"/>
        <v/>
      </c>
      <c r="J89" t="str">
        <f t="shared" ref="J89:J95" ca="1" si="59">IF(ISBLANK(K89),"",
VLOOKUP(K89,OFFSET(INDIRECT("$A:$B"),0,MATCH(K$1&amp;"_Verify",INDIRECT("$1:$1"),0)-1),2,0)
)</f>
        <v/>
      </c>
      <c r="N89" t="str">
        <f t="shared" ref="N89:N95" si="60">IF(K89="장비1상자",
  IF(OR(L89&gt;3,M89&gt;5),"장비이상",""),
IF(L89="GO",
  IF(M89&lt;100,"골드이상",""),
IF(L89="DI",
  IF(M89&gt;29,"다이아너무많음",
  IF(M89&gt;9,"다이아다소많음","")),"")))</f>
        <v/>
      </c>
      <c r="O89" t="str">
        <f t="shared" ref="O89:O95" ca="1" si="61">IF(ISBLANK(P89),"",
VLOOKUP(P89,OFFSET(INDIRECT("$A:$B"),0,MATCH(P$1&amp;"_Verify",INDIRECT("$1:$1"),0)-1),2,0)
)</f>
        <v/>
      </c>
      <c r="S89" t="str">
        <f t="shared" ref="S89:S95" si="62">IF(P89="장비1상자",
  IF(OR(Q89&gt;3,R89&gt;5),"장비이상",""),
IF(Q89="GO",
  IF(R89&lt;100,"골드이상",""),
IF(Q89="DI",
  IF(R89&gt;29,"다이아너무많음",
  IF(R89&gt;9,"다이아다소많음","")),"")))</f>
        <v/>
      </c>
      <c r="T89">
        <v>0</v>
      </c>
      <c r="U8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9" t="str">
        <f t="shared" si="27"/>
        <v/>
      </c>
    </row>
    <row r="90" spans="1:22">
      <c r="A90" t="s">
        <v>77</v>
      </c>
      <c r="B90" t="str">
        <f>VLOOKUP(A90,CumulativeEventTypeTable!$A:$B,MATCH(CumulativeEventTypeTable!$B$1,CumulativeEventRewardTable!$A$1:$B$1,0),0)</f>
        <v>복귀유저 누적 로그인</v>
      </c>
      <c r="C90">
        <v>2</v>
      </c>
      <c r="D90">
        <v>0</v>
      </c>
      <c r="E90" t="str">
        <f t="shared" ca="1" si="43"/>
        <v>cu</v>
      </c>
      <c r="F90" t="s">
        <v>2</v>
      </c>
      <c r="G90" t="s">
        <v>62</v>
      </c>
      <c r="H90">
        <v>2000</v>
      </c>
      <c r="I90" t="str">
        <f t="shared" si="44"/>
        <v/>
      </c>
      <c r="J90" t="str">
        <f t="shared" ca="1" si="59"/>
        <v/>
      </c>
      <c r="N90" t="str">
        <f t="shared" si="60"/>
        <v/>
      </c>
      <c r="O90" t="str">
        <f t="shared" ca="1" si="61"/>
        <v/>
      </c>
      <c r="S90" t="str">
        <f t="shared" si="62"/>
        <v/>
      </c>
      <c r="T90">
        <v>0</v>
      </c>
      <c r="U9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0" t="str">
        <f t="shared" si="27"/>
        <v/>
      </c>
    </row>
    <row r="91" spans="1:22">
      <c r="A91" t="s">
        <v>77</v>
      </c>
      <c r="B91" t="str">
        <f>VLOOKUP(A91,CumulativeEventTypeTable!$A:$B,MATCH(CumulativeEventTypeTable!$B$1,CumulativeEventRewardTable!$A$1:$B$1,0),0)</f>
        <v>복귀유저 누적 로그인</v>
      </c>
      <c r="C91">
        <v>3</v>
      </c>
      <c r="D91">
        <v>0</v>
      </c>
      <c r="E91" t="str">
        <f t="shared" ca="1" si="43"/>
        <v>cu</v>
      </c>
      <c r="F91" t="s">
        <v>2</v>
      </c>
      <c r="G91" t="s">
        <v>62</v>
      </c>
      <c r="H91">
        <v>2000</v>
      </c>
      <c r="I91" t="str">
        <f t="shared" si="44"/>
        <v/>
      </c>
      <c r="J91" t="str">
        <f t="shared" ca="1" si="59"/>
        <v/>
      </c>
      <c r="N91" t="str">
        <f t="shared" si="60"/>
        <v/>
      </c>
      <c r="O91" t="str">
        <f t="shared" ca="1" si="61"/>
        <v/>
      </c>
      <c r="S91" t="str">
        <f t="shared" si="62"/>
        <v/>
      </c>
      <c r="T91">
        <v>0</v>
      </c>
      <c r="U91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1" t="str">
        <f t="shared" si="27"/>
        <v/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4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ca="1" si="59"/>
        <v/>
      </c>
      <c r="N92" t="str">
        <f t="shared" si="60"/>
        <v/>
      </c>
      <c r="O92" t="str">
        <f t="shared" ca="1" si="61"/>
        <v/>
      </c>
      <c r="S92" t="str">
        <f t="shared" si="62"/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5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59"/>
        <v/>
      </c>
      <c r="N93" t="str">
        <f t="shared" si="60"/>
        <v/>
      </c>
      <c r="O93" t="str">
        <f t="shared" ca="1" si="61"/>
        <v/>
      </c>
      <c r="S93" t="str">
        <f t="shared" si="6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6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59"/>
        <v/>
      </c>
      <c r="N94" t="str">
        <f t="shared" si="60"/>
        <v/>
      </c>
      <c r="O94" t="str">
        <f t="shared" ca="1" si="61"/>
        <v/>
      </c>
      <c r="S94" t="str">
        <f t="shared" si="6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7</v>
      </c>
      <c r="D95">
        <v>1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59"/>
        <v/>
      </c>
      <c r="N95" t="str">
        <f t="shared" si="60"/>
        <v/>
      </c>
      <c r="O95" t="str">
        <f t="shared" ca="1" si="61"/>
        <v/>
      </c>
      <c r="S95" t="str">
        <f t="shared" si="6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5" t="str">
        <f t="shared" si="27"/>
        <v/>
      </c>
    </row>
    <row r="96" spans="1:22">
      <c r="A96" t="s">
        <v>90</v>
      </c>
      <c r="B96" t="str">
        <f>VLOOKUP(A96,CumulativeEventTypeTable!$A:$B,MATCH(CumulativeEventTypeTable!$B$1,CumulativeEventRewardTable!$A$1:$B$1,0),0)</f>
        <v>포인트 상점</v>
      </c>
      <c r="C96">
        <v>1</v>
      </c>
      <c r="D96">
        <v>1</v>
      </c>
      <c r="E96" t="str">
        <f t="shared" ref="E96:E98" ca="1" si="63">IF(ISBLANK(F96),"",
VLOOKUP(F96,OFFSET(INDIRECT("$A:$B"),0,MATCH(F$1&amp;"_Verify",INDIRECT("$1:$1"),0)-1),2,0)
)</f>
        <v>dr</v>
      </c>
      <c r="F96" t="s">
        <v>92</v>
      </c>
      <c r="G96" t="s">
        <v>95</v>
      </c>
      <c r="H96">
        <v>100</v>
      </c>
      <c r="I96" t="str">
        <f t="shared" ref="I96:I98" si="64">IF(F96="장비1상자",
  IF(OR(G96&gt;3,H96&gt;5),"장비이상",""),
IF(G96="GO",
  IF(H96&lt;100,"골드이상",""),
IF(G96="DI",
  IF(H96&gt;29,"다이아너무많음",
  IF(H96&gt;9,"다이아다소많음","")),"")))</f>
        <v/>
      </c>
      <c r="J96" t="str">
        <f t="shared" ref="J96:J98" ca="1" si="65">IF(ISBLANK(K96),"",
VLOOKUP(K96,OFFSET(INDIRECT("$A:$B"),0,MATCH(K$1&amp;"_Verify",INDIRECT("$1:$1"),0)-1),2,0)
)</f>
        <v/>
      </c>
      <c r="N96" t="str">
        <f t="shared" ref="N96:N98" si="66">IF(K96="장비1상자",
  IF(OR(L96&gt;3,M96&gt;5),"장비이상",""),
IF(L96="GO",
  IF(M96&lt;100,"골드이상",""),
IF(L96="DI",
  IF(M96&gt;29,"다이아너무많음",
  IF(M96&gt;9,"다이아다소많음","")),"")))</f>
        <v/>
      </c>
      <c r="O96" t="str">
        <f t="shared" ref="O96:O98" ca="1" si="67">IF(ISBLANK(P96),"",
VLOOKUP(P96,OFFSET(INDIRECT("$A:$B"),0,MATCH(P$1&amp;"_Verify",INDIRECT("$1:$1"),0)-1),2,0)
)</f>
        <v/>
      </c>
      <c r="S96" t="str">
        <f t="shared" ref="S96:S98" si="68">IF(P96="장비1상자",
  IF(OR(Q96&gt;3,R96&gt;5),"장비이상",""),
IF(Q96="GO",
  IF(R96&lt;100,"골드이상",""),
IF(Q96="DI",
  IF(R96&gt;29,"다이아너무많음",
  IF(R96&gt;9,"다이아다소많음","")),"")))</f>
        <v/>
      </c>
      <c r="T96">
        <v>1</v>
      </c>
      <c r="U96" t="str">
        <f t="shared" ref="U96:U98" ca="1" si="69">IF(ROW()=2,V96,OFFSET(U96,-1,0)&amp;IF(LEN(V96)=0,"",","&amp;V96))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</v>
      </c>
      <c r="V96" t="str">
        <f t="shared" ref="V96:V98" ca="1" si="70">IF(T96&lt;&gt;1,"",
"{"""&amp;A$1&amp;""":"""&amp;A96&amp;""""
&amp;","""&amp;C$1&amp;""":"&amp;C96
&amp;","""&amp;D$1&amp;""":"&amp;D96
&amp;IF(LEN(E96)=0,"",","""&amp;E$1&amp;""":"""&amp;E96&amp;"""")
&amp;IF(LEN(G96)=0,"",","""&amp;G$1&amp;""":"""&amp;G96&amp;"""")
&amp;IF(LEN(H96)=0,"",","""&amp;H$1&amp;""":"&amp;H96)
&amp;IF(LEN(J96)=0,"",","""&amp;J$1&amp;""":"""&amp;J96&amp;"""")
&amp;IF(LEN(L96)=0,"",","""&amp;L$1&amp;""":"""&amp;L96&amp;"""")
&amp;IF(LEN(M96)=0,"",","""&amp;M$1&amp;""":"&amp;M96)
&amp;IF(LEN(O96)=0,"",","""&amp;O$1&amp;""":"""&amp;O96&amp;"""")
&amp;IF(LEN(Q96)=0,"",","""&amp;Q$1&amp;""":"""&amp;Q96&amp;"""")
&amp;IF(LEN(R96)=0,"",","""&amp;R$1&amp;""":"&amp;R96)&amp;"}")</f>
        <v>{"id":"ps","da":1,"ad":1,"tp1":"dr","vl1":"pg1","cn1":100}</v>
      </c>
    </row>
    <row r="97" spans="1:22">
      <c r="A97" t="s">
        <v>90</v>
      </c>
      <c r="B97" t="str">
        <f>VLOOKUP(A97,CumulativeEventTypeTable!$A:$B,MATCH(CumulativeEventTypeTable!$B$1,CumulativeEventRewardTable!$A$1:$B$1,0),0)</f>
        <v>포인트 상점</v>
      </c>
      <c r="C97">
        <v>2</v>
      </c>
      <c r="D97">
        <v>1</v>
      </c>
      <c r="E97" t="str">
        <f t="shared" ca="1" si="63"/>
        <v>dr</v>
      </c>
      <c r="F97" t="s">
        <v>92</v>
      </c>
      <c r="G97" t="s">
        <v>96</v>
      </c>
      <c r="H97">
        <v>500</v>
      </c>
      <c r="I97" t="str">
        <f t="shared" si="64"/>
        <v/>
      </c>
      <c r="J97" t="str">
        <f t="shared" ca="1" si="65"/>
        <v/>
      </c>
      <c r="N97" t="str">
        <f t="shared" si="66"/>
        <v/>
      </c>
      <c r="O97" t="str">
        <f t="shared" ca="1" si="67"/>
        <v/>
      </c>
      <c r="S97" t="str">
        <f t="shared" si="68"/>
        <v/>
      </c>
      <c r="T97">
        <v>1</v>
      </c>
      <c r="U97" t="str">
        <f t="shared" ca="1" si="6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,{"id":"ps","da":2,"ad":1,"tp1":"dr","vl1":"pg2","cn1":500}</v>
      </c>
      <c r="V97" t="str">
        <f t="shared" ca="1" si="70"/>
        <v>{"id":"ps","da":2,"ad":1,"tp1":"dr","vl1":"pg2","cn1":500}</v>
      </c>
    </row>
    <row r="98" spans="1:22">
      <c r="A98" t="s">
        <v>90</v>
      </c>
      <c r="B98" t="str">
        <f>VLOOKUP(A98,CumulativeEventTypeTable!$A:$B,MATCH(CumulativeEventTypeTable!$B$1,CumulativeEventRewardTable!$A$1:$B$1,0),0)</f>
        <v>포인트 상점</v>
      </c>
      <c r="C98">
        <v>3</v>
      </c>
      <c r="D98">
        <v>1</v>
      </c>
      <c r="E98" t="str">
        <f t="shared" ca="1" si="63"/>
        <v>dr</v>
      </c>
      <c r="F98" t="s">
        <v>92</v>
      </c>
      <c r="G98" t="s">
        <v>97</v>
      </c>
      <c r="H98">
        <v>1500</v>
      </c>
      <c r="I98" t="str">
        <f t="shared" si="64"/>
        <v/>
      </c>
      <c r="J98" t="str">
        <f t="shared" ca="1" si="65"/>
        <v/>
      </c>
      <c r="N98" t="str">
        <f t="shared" si="66"/>
        <v/>
      </c>
      <c r="O98" t="str">
        <f t="shared" ca="1" si="67"/>
        <v/>
      </c>
      <c r="S98" t="str">
        <f t="shared" si="68"/>
        <v/>
      </c>
      <c r="T98">
        <v>1</v>
      </c>
      <c r="U98" t="str">
        <f t="shared" ca="1" si="6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,{"id":"ps","da":2,"ad":1,"tp1":"dr","vl1":"pg2","cn1":500},{"id":"ps","da":3,"ad":1,"tp1":"dr","vl1":"pg3","cn1":1500}</v>
      </c>
      <c r="V98" t="str">
        <f t="shared" ca="1" si="70"/>
        <v>{"id":"ps","da":3,"ad":1,"tp1":"dr","vl1":"pg3","cn1":1500}</v>
      </c>
    </row>
    <row r="99" spans="1:22">
      <c r="A99" t="s">
        <v>100</v>
      </c>
      <c r="B99" t="str">
        <f>VLOOKUP(A99,CumulativeEventTypeTable!$A:$B,MATCH(CumulativeEventTypeTable!$B$1,CumulativeEventRewardTable!$A$1:$B$1,0),0)</f>
        <v>포인트 상점</v>
      </c>
      <c r="C99">
        <v>4</v>
      </c>
      <c r="D99">
        <v>1</v>
      </c>
      <c r="E99" t="str">
        <f t="shared" ref="E99:E100" ca="1" si="71">IF(ISBLANK(F99),"",
VLOOKUP(F99,OFFSET(INDIRECT("$A:$B"),0,MATCH(F$1&amp;"_Verify",INDIRECT("$1:$1"),0)-1),2,0)
)</f>
        <v>dr</v>
      </c>
      <c r="F99" t="s">
        <v>92</v>
      </c>
      <c r="G99" t="s">
        <v>101</v>
      </c>
      <c r="H99">
        <v>20</v>
      </c>
      <c r="I99" t="str">
        <f t="shared" ref="I99:I100" si="72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0" ca="1" si="73">IF(ISBLANK(K99),"",
VLOOKUP(K99,OFFSET(INDIRECT("$A:$B"),0,MATCH(K$1&amp;"_Verify",INDIRECT("$1:$1"),0)-1),2,0)
)</f>
        <v/>
      </c>
      <c r="N99" t="str">
        <f t="shared" ref="N99:N100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0" ca="1" si="75">IF(ISBLANK(P99),"",
VLOOKUP(P99,OFFSET(INDIRECT("$A:$B"),0,MATCH(P$1&amp;"_Verify",INDIRECT("$1:$1"),0)-1),2,0)
)</f>
        <v/>
      </c>
      <c r="S99" t="str">
        <f t="shared" ref="S99:S100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0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,{"id":"ps","da":2,"ad":1,"tp1":"dr","vl1":"pg2","cn1":500},{"id":"ps","da":3,"ad":1,"tp1":"dr","vl1":"pg3","cn1":1500},{"id":"ps","da":4,"ad":1,"tp1":"dr","vl1":"pg4","cn1":20}</v>
      </c>
      <c r="V99" t="str">
        <f t="shared" ref="V99:V100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{"id":"ps","da":4,"ad":1,"tp1":"dr","vl1":"pg4","cn1":20}</v>
      </c>
    </row>
    <row r="100" spans="1:22">
      <c r="A100" t="s">
        <v>100</v>
      </c>
      <c r="B100" t="str">
        <f>VLOOKUP(A100,CumulativeEventTypeTable!$A:$B,MATCH(CumulativeEventTypeTable!$B$1,CumulativeEventRewardTable!$A$1:$B$1,0),0)</f>
        <v>포인트 상점</v>
      </c>
      <c r="C100">
        <v>5</v>
      </c>
      <c r="D100">
        <v>1</v>
      </c>
      <c r="E100" t="str">
        <f t="shared" ca="1" si="71"/>
        <v>dr</v>
      </c>
      <c r="F100" t="s">
        <v>92</v>
      </c>
      <c r="G100" t="s">
        <v>102</v>
      </c>
      <c r="H100">
        <v>50</v>
      </c>
      <c r="I100" t="str">
        <f t="shared" si="72"/>
        <v/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,{"id":"ps","da":2,"ad":1,"tp1":"dr","vl1":"pg2","cn1":500},{"id":"ps","da":3,"ad":1,"tp1":"dr","vl1":"pg3","cn1":1500},{"id":"ps","da":4,"ad":1,"tp1":"dr","vl1":"pg4","cn1":20},{"id":"ps","da":5,"ad":1,"tp1":"dr","vl1":"pg5","cn1":50}</v>
      </c>
      <c r="V100" t="str">
        <f t="shared" ca="1" si="78"/>
        <v>{"id":"ps","da":5,"ad":1,"tp1":"dr","vl1":"pg5","cn1":50}</v>
      </c>
    </row>
  </sheetData>
  <phoneticPr fontId="1" type="noConversion"/>
  <dataValidations disablePrompts="1" count="1">
    <dataValidation type="list" allowBlank="1" showInputMessage="1" showErrorMessage="1" sqref="F2:F98 K2:K98 P2:P98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2021-08-13T11:32:27Z</dcterms:modified>
</cp:coreProperties>
</file>