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2FE2E10-95EF-4AC0-8D4F-F199F7E4058D}" xr6:coauthVersionLast="45" xr6:coauthVersionMax="45" xr10:uidLastSave="{00000000-0000-0000-0000-000000000000}"/>
  <bookViews>
    <workbookView xWindow="-120" yWindow="-120" windowWidth="29040" windowHeight="15840" tabRatio="653" activeTab="4"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33" i="11" l="1"/>
  <c r="T33" i="11"/>
  <c r="S33" i="11"/>
  <c r="E33" i="11"/>
  <c r="D33" i="11"/>
  <c r="C33" i="11"/>
  <c r="AH43" i="9" l="1"/>
  <c r="AH290" i="9" l="1"/>
  <c r="AI290" i="9"/>
  <c r="AJ290" i="9"/>
  <c r="AK290" i="9"/>
  <c r="AI287" i="9"/>
  <c r="AJ287" i="9"/>
  <c r="V4" i="11" l="1"/>
  <c r="T4" i="11"/>
  <c r="S4" i="11"/>
  <c r="E4" i="11"/>
  <c r="C4" i="11"/>
  <c r="J28" i="8" l="1"/>
  <c r="J29" i="8"/>
  <c r="T37" i="11" l="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3" i="11"/>
  <c r="S2" i="11"/>
  <c r="E65" i="11" l="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8" i="11"/>
  <c r="E37" i="11"/>
  <c r="E36" i="11"/>
  <c r="E35" i="11"/>
  <c r="E34"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3" i="11"/>
  <c r="E2" i="11"/>
  <c r="E5" i="11"/>
  <c r="V65" i="11" l="1"/>
  <c r="V64" i="11"/>
  <c r="V63" i="11"/>
  <c r="V62" i="11"/>
  <c r="V61" i="11"/>
  <c r="V60" i="11"/>
  <c r="V59" i="11"/>
  <c r="V58" i="11"/>
  <c r="V57" i="11"/>
  <c r="V56" i="11"/>
  <c r="V55" i="11"/>
  <c r="V54" i="11"/>
  <c r="V53" i="11"/>
  <c r="V52" i="11"/>
  <c r="V51" i="11"/>
  <c r="V50" i="11"/>
  <c r="V49" i="11"/>
  <c r="V48" i="11"/>
  <c r="V47" i="11"/>
  <c r="V46" i="11"/>
  <c r="V45" i="11"/>
  <c r="V44" i="11"/>
  <c r="V43" i="11"/>
  <c r="V42" i="11"/>
  <c r="V41" i="11"/>
  <c r="V40" i="11"/>
  <c r="V39" i="11"/>
  <c r="V38" i="11"/>
  <c r="V37" i="11"/>
  <c r="V36" i="11"/>
  <c r="V35" i="11"/>
  <c r="V34"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3" i="11"/>
  <c r="V2" i="11"/>
  <c r="U2" i="11" s="1"/>
  <c r="U3" i="11" l="1"/>
  <c r="U4" i="11" s="1"/>
  <c r="U5" i="11" l="1"/>
  <c r="U6" i="11" s="1"/>
  <c r="U7" i="11" s="1"/>
  <c r="U8" i="11" s="1"/>
  <c r="U9" i="11" s="1"/>
  <c r="U10" i="11" s="1"/>
  <c r="U11" i="11" s="1"/>
  <c r="U12" i="11" s="1"/>
  <c r="U13" i="11" s="1"/>
  <c r="U14" i="11" s="1"/>
  <c r="U15" i="11" s="1"/>
  <c r="U16" i="11" s="1"/>
  <c r="U17" i="11" l="1"/>
  <c r="U18" i="11" s="1"/>
  <c r="U19" i="11" s="1"/>
  <c r="U20" i="11" s="1"/>
  <c r="U21" i="11" s="1"/>
  <c r="U22" i="11" s="1"/>
  <c r="U23" i="11" s="1"/>
  <c r="U24" i="11" s="1"/>
  <c r="U25" i="11" s="1"/>
  <c r="U26" i="11" s="1"/>
  <c r="U27" i="11" s="1"/>
  <c r="U28" i="11" s="1"/>
  <c r="U29" i="11" s="1"/>
  <c r="U30" i="11" s="1"/>
  <c r="U31" i="11" s="1"/>
  <c r="U32" i="11" s="1"/>
  <c r="U33" i="11" l="1"/>
  <c r="U34" i="11" s="1"/>
  <c r="U35" i="11" s="1"/>
  <c r="U36" i="11" s="1"/>
  <c r="U37" i="11" s="1"/>
  <c r="U38" i="11" s="1"/>
  <c r="U39" i="11" s="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U64" i="11" s="1"/>
  <c r="U65" i="11" s="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8" i="11"/>
  <c r="C37" i="11"/>
  <c r="C36" i="11"/>
  <c r="C35" i="11"/>
  <c r="C34"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3" i="11"/>
  <c r="C2" i="11"/>
  <c r="T65" i="11"/>
  <c r="T64" i="11"/>
  <c r="T63" i="11"/>
  <c r="T62" i="11"/>
  <c r="T61" i="11"/>
  <c r="T60" i="11"/>
  <c r="T59" i="11"/>
  <c r="T58" i="11"/>
  <c r="T57" i="11"/>
  <c r="T56" i="11"/>
  <c r="T55" i="11"/>
  <c r="T54" i="11"/>
  <c r="T53" i="11"/>
  <c r="T52" i="11"/>
  <c r="T51" i="11"/>
  <c r="T50" i="11"/>
  <c r="T49" i="11"/>
  <c r="T48" i="11"/>
  <c r="T47" i="11"/>
  <c r="T46" i="11"/>
  <c r="T45" i="11"/>
  <c r="T44" i="11"/>
  <c r="T43" i="11"/>
  <c r="T42" i="11"/>
  <c r="T41" i="11"/>
  <c r="T40" i="11"/>
  <c r="T39" i="11"/>
  <c r="T38" i="11"/>
  <c r="T36" i="11"/>
  <c r="T35" i="11"/>
  <c r="T34"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3" i="11"/>
  <c r="T2" i="11"/>
  <c r="X2" i="11" l="1"/>
  <c r="AZ6" i="9"/>
  <c r="AW12" i="9" l="1"/>
  <c r="AW11" i="9"/>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AW8" i="9" l="1"/>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5" i="9" l="1"/>
  <c r="AK20" i="9"/>
  <c r="AK26" i="9"/>
  <c r="AK30" i="9"/>
  <c r="AK31" i="9"/>
  <c r="AK35" i="9"/>
  <c r="AK37" i="9"/>
  <c r="AK40" i="9"/>
  <c r="AK41" i="9"/>
  <c r="AK44" i="9"/>
  <c r="AK47" i="9"/>
  <c r="AK50" i="9"/>
  <c r="AK51" i="9"/>
  <c r="AK55" i="9"/>
  <c r="AK60" i="9"/>
  <c r="AK61" i="9"/>
  <c r="AK64" i="9"/>
  <c r="AK70" i="9"/>
  <c r="AK71" i="9"/>
  <c r="AK76" i="9"/>
  <c r="AK80" i="9"/>
  <c r="AK81" i="9"/>
  <c r="AK87" i="9"/>
  <c r="AK90" i="9"/>
  <c r="AK91" i="9"/>
  <c r="AK94" i="9"/>
  <c r="AK95" i="9"/>
  <c r="AK96" i="9"/>
  <c r="AK106" i="9"/>
  <c r="AK114" i="9"/>
  <c r="AK116"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6" i="9"/>
  <c r="AK291" i="9"/>
  <c r="AK295" i="9"/>
  <c r="AK300" i="9"/>
  <c r="AK301" i="9"/>
  <c r="AK311" i="9"/>
  <c r="AK312" i="9"/>
  <c r="AK313" i="9"/>
  <c r="AK314" i="9"/>
  <c r="AK315" i="9"/>
  <c r="AK316" i="9"/>
  <c r="AK317" i="9"/>
  <c r="AK318" i="9"/>
  <c r="AK319" i="9"/>
  <c r="AK320" i="9"/>
  <c r="AK321" i="9"/>
  <c r="AK322" i="9"/>
  <c r="AK325" i="9"/>
  <c r="AK328" i="9"/>
  <c r="AK329" i="9"/>
  <c r="AK333" i="9"/>
  <c r="AK340" i="9"/>
  <c r="AK343" i="9"/>
  <c r="AK344" i="9"/>
  <c r="AK345" i="9"/>
  <c r="AK346" i="9"/>
  <c r="AK347" i="9"/>
  <c r="AK348" i="9"/>
  <c r="AK349" i="9"/>
  <c r="AK350" i="9"/>
  <c r="AK351" i="9"/>
  <c r="AK352" i="9"/>
  <c r="AK353" i="9"/>
  <c r="AK356" i="9"/>
  <c r="AK359" i="9"/>
  <c r="AK360" i="9"/>
  <c r="AK364" i="9"/>
  <c r="AK371"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11" i="9" l="1"/>
  <c r="AV10" i="9"/>
  <c r="S336" i="9"/>
  <c r="S318" i="9"/>
  <c r="S60" i="9"/>
  <c r="P367" i="9"/>
  <c r="R80" i="9"/>
  <c r="Q80" i="9"/>
  <c r="R318" i="9"/>
  <c r="R319" i="9" s="1"/>
  <c r="R322" i="9"/>
  <c r="Q322" i="9"/>
  <c r="R310" i="9"/>
  <c r="Q310" i="9"/>
  <c r="R180" i="9"/>
  <c r="Q180" i="9"/>
  <c r="R336" i="9"/>
  <c r="Q335" i="9"/>
  <c r="R335" i="9"/>
  <c r="R325" i="9"/>
  <c r="Q325" i="9"/>
  <c r="Q251" i="9"/>
  <c r="R251" i="9"/>
  <c r="R71" i="9"/>
  <c r="Q71" i="9"/>
  <c r="Q344" i="9"/>
  <c r="R344" i="9"/>
  <c r="Q21" i="9"/>
  <c r="R21" i="9"/>
  <c r="Q131" i="9"/>
  <c r="R131" i="9"/>
  <c r="R343" i="9"/>
  <c r="Q343"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240" i="9"/>
  <c r="Q240" i="9"/>
  <c r="R351" i="9"/>
  <c r="Q351" i="9"/>
  <c r="Q371" i="9"/>
  <c r="R371" i="9"/>
  <c r="Q332" i="9"/>
  <c r="R332"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56" i="9"/>
  <c r="R356"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P271" i="9"/>
  <c r="N131" i="9"/>
  <c r="T131" i="9" s="1"/>
  <c r="P131" i="9"/>
  <c r="P171" i="9"/>
  <c r="P221" i="9"/>
  <c r="P140" i="9"/>
  <c r="N240" i="9"/>
  <c r="T240" i="9" s="1"/>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296" i="9" l="1"/>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241" i="9"/>
  <c r="S320" i="9"/>
  <c r="S126" i="9"/>
  <c r="S84" i="9"/>
  <c r="S131" i="9"/>
  <c r="S180" i="9"/>
  <c r="S344" i="9"/>
  <c r="S294" i="9"/>
  <c r="S260" i="9"/>
  <c r="S220" i="9"/>
  <c r="S322" i="9"/>
  <c r="S211" i="9"/>
  <c r="S280" i="9"/>
  <c r="S115" i="9"/>
  <c r="S230" i="9"/>
  <c r="S261" i="9"/>
  <c r="S36" i="9"/>
  <c r="S130" i="9"/>
  <c r="S90" i="9"/>
  <c r="S166" i="9"/>
  <c r="S335" i="9"/>
  <c r="S240"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210"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181" i="9"/>
  <c r="S359" i="9"/>
  <c r="S231" i="9"/>
  <c r="AB7" i="8"/>
  <c r="R60" i="9"/>
  <c r="AB9" i="8"/>
  <c r="AB5" i="8"/>
  <c r="AC4" i="8"/>
  <c r="AC5" i="8" s="1"/>
  <c r="AB6" i="8"/>
  <c r="AB10" i="8"/>
  <c r="AB8" i="8"/>
  <c r="AJ350" i="9"/>
  <c r="AJ349" i="9"/>
  <c r="AJ347" i="9"/>
  <c r="AJ346" i="9"/>
  <c r="AJ345" i="9"/>
  <c r="R296" i="9" l="1"/>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231" i="9" l="1"/>
  <c r="AA353" i="9"/>
  <c r="AA329" i="9"/>
  <c r="AA352" i="9"/>
  <c r="AA322" i="9"/>
  <c r="AA351" i="9"/>
  <c r="AA333" i="9"/>
  <c r="AA321" i="9"/>
  <c r="AA280" i="9"/>
  <c r="AA320" i="9"/>
  <c r="AA51" i="9"/>
  <c r="AA41" i="9"/>
  <c r="AA371" i="9"/>
  <c r="AA150" i="9"/>
  <c r="AA151" i="9"/>
  <c r="AA20" i="9"/>
  <c r="AA364" i="9"/>
  <c r="AA130" i="9"/>
  <c r="AN130" i="9" l="1"/>
  <c r="AN364" i="9"/>
  <c r="AN20" i="9"/>
  <c r="AN151" i="9"/>
  <c r="AN150" i="9"/>
  <c r="AN371" i="9"/>
  <c r="AN41" i="9"/>
  <c r="AN51" i="9"/>
  <c r="AN320" i="9"/>
  <c r="AN280" i="9"/>
  <c r="AN321" i="9"/>
  <c r="AN333" i="9"/>
  <c r="AN351" i="9"/>
  <c r="AN322" i="9"/>
  <c r="AN352" i="9"/>
  <c r="AN329" i="9"/>
  <c r="AN353" i="9"/>
  <c r="AN231" i="9"/>
  <c r="N20" i="9" l="1"/>
  <c r="T20" i="9" s="1"/>
  <c r="S20" i="9" l="1"/>
  <c r="P20" i="9"/>
  <c r="R20" i="9" l="1"/>
  <c r="Q20" i="9"/>
  <c r="AA61" i="9"/>
  <c r="AN61" i="9" l="1"/>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A241" i="9" l="1"/>
  <c r="AN241" i="9" l="1"/>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AA40" i="9"/>
  <c r="T346" i="9" l="1"/>
  <c r="S346" i="9"/>
  <c r="T345" i="9"/>
  <c r="R345" i="9"/>
  <c r="R346" i="9" s="1"/>
  <c r="Q345" i="9"/>
  <c r="Q346" i="9" s="1"/>
  <c r="S345" i="9"/>
  <c r="T315" i="9"/>
  <c r="S315" i="9"/>
  <c r="T314" i="9"/>
  <c r="R314" i="9"/>
  <c r="R315" i="9" s="1"/>
  <c r="Q314" i="9"/>
  <c r="Q315" i="9" s="1"/>
  <c r="S314" i="9"/>
  <c r="AN40" i="9"/>
  <c r="AA60" i="9" l="1"/>
  <c r="AA50" i="9"/>
  <c r="AA91" i="9"/>
  <c r="AA90" i="9"/>
  <c r="AA80" i="9"/>
  <c r="AA71" i="9"/>
  <c r="AA70" i="9"/>
  <c r="AA315" i="9"/>
  <c r="AA346" i="9"/>
  <c r="AN90" i="9" l="1"/>
  <c r="AN91" i="9"/>
  <c r="AN80" i="9"/>
  <c r="AN71" i="9"/>
  <c r="AN70" i="9"/>
  <c r="AN60" i="9"/>
  <c r="AN50" i="9"/>
  <c r="AN315" i="9"/>
  <c r="AN346"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A356" i="9"/>
  <c r="AA325" i="9"/>
  <c r="AN356" i="9" l="1"/>
  <c r="AN325" i="9"/>
  <c r="AA160" i="9"/>
  <c r="AN160" i="9" l="1"/>
  <c r="AK323" i="9" l="1"/>
  <c r="AK355" i="9"/>
  <c r="AK354" i="9"/>
  <c r="AK324" i="9"/>
  <c r="N366" i="9" l="1"/>
  <c r="N368" i="9"/>
  <c r="N363" i="9"/>
  <c r="N362" i="9"/>
  <c r="N221" i="9"/>
  <c r="S221" i="9" s="1"/>
  <c r="AA323" i="9"/>
  <c r="AA355" i="9"/>
  <c r="AA324" i="9"/>
  <c r="AA354" i="9"/>
  <c r="T363" i="9" l="1"/>
  <c r="S363" i="9"/>
  <c r="T362" i="9"/>
  <c r="S362" i="9"/>
  <c r="T366" i="9"/>
  <c r="S366" i="9"/>
  <c r="T368" i="9"/>
  <c r="S368" i="9"/>
  <c r="Q221" i="9"/>
  <c r="R221" i="9"/>
  <c r="T221" i="9"/>
  <c r="AN354" i="9"/>
  <c r="AN324" i="9"/>
  <c r="AN355" i="9"/>
  <c r="AN323" i="9"/>
  <c r="AA161" i="9"/>
  <c r="AA360" i="9"/>
  <c r="AV7" i="9" l="1"/>
  <c r="AN161" i="9"/>
  <c r="AN360" i="9"/>
  <c r="AA211" i="9"/>
  <c r="AA201" i="9"/>
  <c r="AA191" i="9"/>
  <c r="AA251" i="9"/>
  <c r="AN251" i="9" l="1"/>
  <c r="AN211" i="9"/>
  <c r="AN201" i="9"/>
  <c r="AN191" i="9"/>
  <c r="AK270" i="9" l="1"/>
  <c r="AH270" i="9"/>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332" i="9"/>
  <c r="AK277" i="9"/>
  <c r="AK279" i="9"/>
  <c r="AK278" i="9"/>
  <c r="AK334" i="9"/>
  <c r="AK365" i="9"/>
  <c r="AK335" i="9"/>
  <c r="AK366" i="9"/>
  <c r="AK263" i="9"/>
  <c r="AK368" i="9"/>
  <c r="AK336" i="9"/>
  <c r="AK367" i="9"/>
  <c r="AK337"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R366" i="9" s="1"/>
  <c r="R367" i="9" s="1"/>
  <c r="R368" i="9" s="1"/>
  <c r="Q365" i="9"/>
  <c r="Q366" i="9" s="1"/>
  <c r="Q367" i="9" s="1"/>
  <c r="Q368" i="9" s="1"/>
  <c r="S365" i="9"/>
  <c r="Q330" i="9"/>
  <c r="Q331" i="9" s="1"/>
  <c r="S330" i="9"/>
  <c r="R330" i="9"/>
  <c r="R331" i="9" s="1"/>
  <c r="T330" i="9"/>
  <c r="S361" i="9"/>
  <c r="T361" i="9"/>
  <c r="AV12" i="9" s="1"/>
  <c r="R361" i="9"/>
  <c r="R362" i="9" s="1"/>
  <c r="R363" i="9" s="1"/>
  <c r="Q361" i="9"/>
  <c r="Q362" i="9" s="1"/>
  <c r="Q363" i="9" s="1"/>
  <c r="T367" i="9"/>
  <c r="S367" i="9"/>
  <c r="S340" i="9" l="1"/>
  <c r="S339" i="9"/>
  <c r="T339" i="9"/>
  <c r="T373" i="9"/>
  <c r="S373" i="9"/>
  <c r="T370" i="9"/>
  <c r="S370" i="9"/>
  <c r="AV8" i="9"/>
  <c r="AV9" i="9"/>
  <c r="T342" i="9"/>
  <c r="S342" i="9"/>
  <c r="AA340" i="9"/>
  <c r="AA271" i="9"/>
  <c r="AA270" i="9"/>
  <c r="AA261" i="9"/>
  <c r="AA330" i="9"/>
  <c r="AA363" i="9"/>
  <c r="AA334" i="9"/>
  <c r="AA361" i="9"/>
  <c r="AA365" i="9"/>
  <c r="AA332" i="9"/>
  <c r="AA335" i="9"/>
  <c r="AA331" i="9"/>
  <c r="AA366" i="9"/>
  <c r="AA362" i="9"/>
  <c r="AA281" i="9"/>
  <c r="AA290" i="9"/>
  <c r="AA368" i="9"/>
  <c r="AA336" i="9"/>
  <c r="AA337" i="9"/>
  <c r="AA367" i="9"/>
  <c r="AN281" i="9" l="1"/>
  <c r="AN290" i="9"/>
  <c r="AN340" i="9"/>
  <c r="AN271" i="9"/>
  <c r="AN270" i="9"/>
  <c r="AN261" i="9"/>
  <c r="AN362" i="9"/>
  <c r="AN366" i="9"/>
  <c r="AN336" i="9"/>
  <c r="AN331" i="9"/>
  <c r="AN335" i="9"/>
  <c r="AN332" i="9"/>
  <c r="AN365" i="9"/>
  <c r="AN361" i="9"/>
  <c r="AN334" i="9"/>
  <c r="AN368" i="9"/>
  <c r="AN367" i="9"/>
  <c r="AN363" i="9"/>
  <c r="AN337" i="9"/>
  <c r="AN330" i="9"/>
  <c r="AK297" i="9" l="1"/>
  <c r="AK299" i="9" l="1"/>
  <c r="AK307" i="9"/>
  <c r="AK303" i="9"/>
  <c r="AK110" i="9"/>
  <c r="AK111" i="9"/>
  <c r="AK372" i="9"/>
  <c r="AK341" i="9"/>
  <c r="AK342" i="9"/>
  <c r="AK373" i="9"/>
  <c r="AK100" i="9"/>
  <c r="AK101" i="9"/>
  <c r="AK338" i="9"/>
  <c r="AK370" i="9"/>
  <c r="AK339" i="9"/>
  <c r="AK369" i="9"/>
  <c r="N121" i="9" l="1"/>
  <c r="N347" i="9"/>
  <c r="N316" i="9"/>
  <c r="AA301" i="9"/>
  <c r="AA300" i="9"/>
  <c r="AA291" i="9"/>
  <c r="AA342" i="9"/>
  <c r="AA373" i="9"/>
  <c r="AA341" i="9"/>
  <c r="AA372" i="9"/>
  <c r="T121" i="9" l="1"/>
  <c r="R121" i="9"/>
  <c r="Q121" i="9"/>
  <c r="S121" i="9"/>
  <c r="N348" i="9"/>
  <c r="T347" i="9"/>
  <c r="Q347" i="9"/>
  <c r="Q348" i="9" s="1"/>
  <c r="Q349" i="9" s="1"/>
  <c r="Q350" i="9" s="1"/>
  <c r="S347" i="9"/>
  <c r="R347" i="9"/>
  <c r="R348" i="9" s="1"/>
  <c r="R349" i="9" s="1"/>
  <c r="R350" i="9" s="1"/>
  <c r="N317" i="9"/>
  <c r="R316" i="9"/>
  <c r="R317" i="9" s="1"/>
  <c r="S316" i="9"/>
  <c r="T316" i="9"/>
  <c r="Q316" i="9"/>
  <c r="Q317" i="9" s="1"/>
  <c r="AN301" i="9"/>
  <c r="AN300" i="9"/>
  <c r="AN291" i="9"/>
  <c r="AN372" i="9"/>
  <c r="AN341" i="9"/>
  <c r="AN373" i="9"/>
  <c r="AN342" i="9"/>
  <c r="T348" i="9" l="1"/>
  <c r="S348" i="9"/>
  <c r="AV5" i="9"/>
  <c r="T317" i="9"/>
  <c r="S317"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AK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21" i="9"/>
  <c r="AA31" i="9"/>
  <c r="AA30" i="9"/>
  <c r="AA311" i="9"/>
  <c r="AA338" i="9"/>
  <c r="AA339" i="9"/>
  <c r="AA369" i="9"/>
  <c r="AA370" i="9"/>
  <c r="AA81" i="9"/>
  <c r="AA312" i="9"/>
  <c r="AA344" i="9"/>
  <c r="AA343" i="9"/>
  <c r="AA314" i="9"/>
  <c r="AA345" i="9"/>
  <c r="AA313" i="9"/>
  <c r="AA349" i="9"/>
  <c r="AA316" i="9"/>
  <c r="AA350" i="9"/>
  <c r="AA317" i="9"/>
  <c r="AA348" i="9"/>
  <c r="AA347" i="9"/>
  <c r="AA110" i="9"/>
  <c r="AA319" i="9"/>
  <c r="AA100" i="9"/>
  <c r="AA111" i="9"/>
  <c r="AA318" i="9"/>
  <c r="AA101" i="9"/>
  <c r="AN81" i="9" l="1"/>
  <c r="AN350" i="9"/>
  <c r="AN349" i="9"/>
  <c r="AN318" i="9"/>
  <c r="AN319" i="9"/>
  <c r="AN347" i="9"/>
  <c r="AN348" i="9"/>
  <c r="AN317" i="9"/>
  <c r="AN316" i="9"/>
  <c r="AN21" i="9"/>
  <c r="AN30" i="9"/>
  <c r="AN31" i="9"/>
  <c r="AN311" i="9"/>
  <c r="AN344" i="9"/>
  <c r="AN343" i="9"/>
  <c r="AN345" i="9"/>
  <c r="AN314" i="9"/>
  <c r="AN312" i="9"/>
  <c r="AN313" i="9"/>
  <c r="AN370" i="9"/>
  <c r="AN111" i="9"/>
  <c r="AN369" i="9"/>
  <c r="AN339" i="9"/>
  <c r="AN100" i="9"/>
  <c r="AN338" i="9"/>
  <c r="AN110" i="9"/>
  <c r="AN101" i="9"/>
  <c r="CB35" i="9" l="1"/>
  <c r="CB7" i="9"/>
  <c r="CB24" i="9"/>
  <c r="CB33" i="9"/>
  <c r="CB28" i="9"/>
  <c r="AK84" i="9"/>
  <c r="AK186" i="9"/>
  <c r="AK77" i="9"/>
  <c r="AK53" i="9"/>
  <c r="AK67" i="9"/>
  <c r="AK93" i="9"/>
  <c r="AK229" i="9"/>
  <c r="AK242" i="9"/>
  <c r="AK32" i="9"/>
  <c r="AK152" i="9"/>
  <c r="AK79" i="9"/>
  <c r="AK244" i="9"/>
  <c r="AK255" i="9"/>
  <c r="AK164" i="9"/>
  <c r="AK99" i="9"/>
  <c r="AK148" i="9"/>
  <c r="AK226" i="9"/>
  <c r="AK42" i="9"/>
  <c r="AK287" i="9"/>
  <c r="AK43" i="9"/>
  <c r="AK182" i="9"/>
  <c r="AK204" i="9"/>
  <c r="AK223" i="9" l="1"/>
  <c r="AK133" i="9"/>
  <c r="D53" i="11"/>
  <c r="AK250" i="9"/>
  <c r="CB22" i="9"/>
  <c r="AK73" i="9"/>
  <c r="AK274" i="9"/>
  <c r="CB19" i="9"/>
  <c r="CB38" i="9"/>
  <c r="AK230" i="9"/>
  <c r="CB6" i="9"/>
  <c r="AK140" i="9"/>
  <c r="CB9" i="9"/>
  <c r="CB27" i="9"/>
  <c r="D57" i="11"/>
  <c r="AK190" i="9"/>
  <c r="CB3" i="9"/>
  <c r="N270" i="9" s="1"/>
  <c r="AK228" i="9"/>
  <c r="AK9" i="9"/>
  <c r="AK188" i="9"/>
  <c r="AK276" i="9"/>
  <c r="AK183" i="9"/>
  <c r="AK209" i="9"/>
  <c r="AK57" i="9"/>
  <c r="AK16" i="9"/>
  <c r="CB30" i="9"/>
  <c r="D63" i="11"/>
  <c r="CB23"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CB44" i="9"/>
  <c r="D34" i="11"/>
  <c r="CB2"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CB39" i="9"/>
  <c r="AK11" i="9"/>
  <c r="CB12" i="9"/>
  <c r="AK240" i="9"/>
  <c r="CB14" i="9"/>
  <c r="CB40" i="9"/>
  <c r="CB43" i="9"/>
  <c r="CB10" i="9"/>
  <c r="D11" i="11"/>
  <c r="CB21" i="9"/>
  <c r="AK146" i="9"/>
  <c r="AK24" i="9"/>
  <c r="AK105" i="9"/>
  <c r="AK176" i="9"/>
  <c r="AK243" i="9"/>
  <c r="AK7" i="9"/>
  <c r="AK219" i="9"/>
  <c r="AK59" i="9"/>
  <c r="AK298" i="9"/>
  <c r="AK304" i="9"/>
  <c r="AK92" i="9"/>
  <c r="AK65" i="9"/>
  <c r="AK193" i="9"/>
  <c r="AK36" i="9"/>
  <c r="AK157" i="9"/>
  <c r="AK294" i="9"/>
  <c r="AK88" i="9"/>
  <c r="AK268" i="9"/>
  <c r="D41" i="11"/>
  <c r="CB5" i="9"/>
  <c r="AK10" i="9"/>
  <c r="AK210" i="9"/>
  <c r="CB8" i="9"/>
  <c r="CB42" i="9"/>
  <c r="AK180" i="9"/>
  <c r="AK181" i="9"/>
  <c r="D16" i="11"/>
  <c r="CB31" i="9"/>
  <c r="CB32" i="9"/>
  <c r="CB16" i="9"/>
  <c r="AK200" i="9"/>
  <c r="AK310" i="9"/>
  <c r="AK141" i="9"/>
  <c r="AK260" i="9"/>
  <c r="CB11" i="9"/>
  <c r="CB45" i="9"/>
  <c r="AK306" i="9"/>
  <c r="AK66" i="9"/>
  <c r="AK267" i="9"/>
  <c r="AK82" i="9"/>
  <c r="AK257" i="9"/>
  <c r="AK29" i="9"/>
  <c r="AK208" i="9"/>
  <c r="CB17" i="9"/>
  <c r="AK122" i="9"/>
  <c r="AK236" i="9"/>
  <c r="AK213" i="9"/>
  <c r="AK85" i="9"/>
  <c r="AK184" i="9"/>
  <c r="AK86" i="9"/>
  <c r="AK169" i="9"/>
  <c r="AK289" i="9"/>
  <c r="AK149" i="9"/>
  <c r="AK49" i="9"/>
  <c r="AK117" i="9"/>
  <c r="AK166" i="9"/>
  <c r="AK239" i="9"/>
  <c r="AK264" i="9"/>
  <c r="AK205" i="9"/>
  <c r="AK272" i="9"/>
  <c r="AK14" i="9"/>
  <c r="AK292" i="9"/>
  <c r="AK206" i="9"/>
  <c r="CB36" i="9"/>
  <c r="CB37" i="9"/>
  <c r="D12" i="11"/>
  <c r="CB20" i="9"/>
  <c r="D19" i="11"/>
  <c r="CB4" i="9"/>
  <c r="CB13" i="9"/>
  <c r="CB41" i="9"/>
  <c r="AK120" i="9"/>
  <c r="AK121" i="9"/>
  <c r="CB18" i="9"/>
  <c r="CB15" i="9"/>
  <c r="CB29" i="9"/>
  <c r="AK170" i="9"/>
  <c r="AK171" i="9"/>
  <c r="CB34" i="9"/>
  <c r="AK221" i="9"/>
  <c r="CB26" i="9"/>
  <c r="AK220" i="9"/>
  <c r="D6" i="11"/>
  <c r="CB25" i="9"/>
  <c r="N357" i="9" l="1"/>
  <c r="N171" i="9"/>
  <c r="AD1" i="9" a="1"/>
  <c r="AD1" i="9" s="1"/>
  <c r="D4" i="11"/>
  <c r="D8" i="11"/>
  <c r="D65" i="11"/>
  <c r="D47" i="11"/>
  <c r="D3" i="11"/>
  <c r="D37" i="11"/>
  <c r="D25" i="11"/>
  <c r="D35" i="11"/>
  <c r="D5" i="11"/>
  <c r="D62" i="11"/>
  <c r="D40" i="11"/>
  <c r="D7" i="11"/>
  <c r="D32" i="11"/>
  <c r="D44" i="11"/>
  <c r="D23" i="11"/>
  <c r="D15" i="11"/>
  <c r="D29" i="11"/>
  <c r="D2" i="11"/>
  <c r="D50" i="11"/>
  <c r="D26" i="11"/>
  <c r="D43" i="11"/>
  <c r="D22" i="11"/>
  <c r="D45" i="11"/>
  <c r="D21" i="11"/>
  <c r="D31" i="11"/>
  <c r="D54" i="11"/>
  <c r="D9" i="11"/>
  <c r="D49" i="11"/>
  <c r="D18" i="11"/>
  <c r="D60" i="11"/>
  <c r="D38" i="11"/>
  <c r="D48" i="11"/>
  <c r="S270" i="9"/>
  <c r="T270" i="9"/>
  <c r="D30" i="11"/>
  <c r="D14" i="11"/>
  <c r="D61" i="11"/>
  <c r="D59" i="11"/>
  <c r="D28" i="11"/>
  <c r="D51" i="11"/>
  <c r="D20" i="11"/>
  <c r="D24" i="11"/>
  <c r="D17" i="11"/>
  <c r="D42" i="11"/>
  <c r="D58" i="11"/>
  <c r="D52" i="11"/>
  <c r="D36" i="11"/>
  <c r="D64" i="11"/>
  <c r="D46" i="11"/>
  <c r="D13" i="11"/>
  <c r="D39" i="11"/>
  <c r="D56" i="11"/>
  <c r="D27" i="11"/>
  <c r="D55" i="11"/>
  <c r="D10" i="11"/>
  <c r="AA359" i="9"/>
  <c r="AA328" i="9"/>
  <c r="AA181" i="9"/>
  <c r="AA180" i="9"/>
  <c r="R357" i="9" l="1"/>
  <c r="R358" i="9" s="1"/>
  <c r="T357" i="9"/>
  <c r="Q357" i="9"/>
  <c r="Q358" i="9" s="1"/>
  <c r="S357" i="9"/>
  <c r="T171" i="9"/>
  <c r="AV6" i="9" s="1"/>
  <c r="Q171" i="9"/>
  <c r="R171" i="9"/>
  <c r="S171" i="9"/>
  <c r="T1" i="9" s="1" a="1"/>
  <c r="T1" i="9" s="1"/>
  <c r="AN359" i="9"/>
  <c r="AN328" i="9"/>
  <c r="AN180" i="9"/>
  <c r="AN181" i="9"/>
  <c r="AA92" i="9"/>
  <c r="AA264" i="9"/>
  <c r="AA147" i="9"/>
  <c r="AA54" i="9"/>
  <c r="AA154" i="9"/>
  <c r="AA275" i="9"/>
  <c r="AA8" i="9"/>
  <c r="AA120" i="9"/>
  <c r="AA293" i="9"/>
  <c r="AA86" i="9"/>
  <c r="AA105" i="9"/>
  <c r="AA305" i="9"/>
  <c r="AA97" i="9"/>
  <c r="AA129" i="9"/>
  <c r="AA47" i="9"/>
  <c r="AA11" i="9"/>
  <c r="AA9" i="9"/>
  <c r="AA200" i="9"/>
  <c r="AA48" i="9"/>
  <c r="AA32" i="9"/>
  <c r="AA123" i="9"/>
  <c r="AA128" i="9"/>
  <c r="AA242" i="9"/>
  <c r="AA156" i="9"/>
  <c r="AA190" i="9"/>
  <c r="AA69" i="9"/>
  <c r="AA295" i="9"/>
  <c r="AA303" i="9"/>
  <c r="AA145" i="9"/>
  <c r="AA96" i="9"/>
  <c r="AA152" i="9"/>
  <c r="AA272" i="9"/>
  <c r="AA163" i="9"/>
  <c r="AA63" i="9"/>
  <c r="AA83" i="9"/>
  <c r="AA134" i="9"/>
  <c r="AA195" i="9"/>
  <c r="AA204" i="9"/>
  <c r="AA112" i="9"/>
  <c r="AA68" i="9"/>
  <c r="AA143" i="9"/>
  <c r="AA233" i="9"/>
  <c r="AA196" i="9"/>
  <c r="AA358" i="9"/>
  <c r="AA265" i="9"/>
  <c r="AA135" i="9"/>
  <c r="AA267" i="9"/>
  <c r="AA302" i="9"/>
  <c r="AA37" i="9"/>
  <c r="AA257" i="9"/>
  <c r="AA57" i="9"/>
  <c r="AA2" i="9"/>
  <c r="AA93" i="9"/>
  <c r="AA3" i="9"/>
  <c r="AA67" i="9"/>
  <c r="AA73" i="9"/>
  <c r="AA255" i="9"/>
  <c r="AA136" i="9"/>
  <c r="AA64" i="9"/>
  <c r="AA296" i="9"/>
  <c r="AA173" i="9"/>
  <c r="AA45" i="9"/>
  <c r="AA279" i="9"/>
  <c r="AA10" i="9"/>
  <c r="AA254" i="9"/>
  <c r="AA24" i="9"/>
  <c r="AA103" i="9"/>
  <c r="AA43" i="9"/>
  <c r="AA326" i="9"/>
  <c r="AA247" i="9"/>
  <c r="AA74" i="9"/>
  <c r="AA164" i="9"/>
  <c r="AA222" i="9"/>
  <c r="AA238" i="9"/>
  <c r="AA266" i="9"/>
  <c r="AA263" i="9"/>
  <c r="AA18" i="9"/>
  <c r="AA104" i="9"/>
  <c r="AA249" i="9"/>
  <c r="AA39" i="9"/>
  <c r="AA107" i="9"/>
  <c r="AA99" i="9"/>
  <c r="AA213" i="9"/>
  <c r="AA140" i="9"/>
  <c r="AA122" i="9"/>
  <c r="AA221" i="9"/>
  <c r="AA124" i="9"/>
  <c r="AA94" i="9"/>
  <c r="AA285" i="9"/>
  <c r="AA84" i="9"/>
  <c r="AA183" i="9"/>
  <c r="AA297" i="9"/>
  <c r="AA278" i="9"/>
  <c r="AA53" i="9"/>
  <c r="AA237" i="9"/>
  <c r="AA38" i="9"/>
  <c r="AA141" i="9"/>
  <c r="AA6" i="9"/>
  <c r="AA27" i="9"/>
  <c r="AA172" i="9"/>
  <c r="AA33" i="9"/>
  <c r="AA15" i="9"/>
  <c r="AA157" i="9"/>
  <c r="AA245" i="9"/>
  <c r="AA7" i="9"/>
  <c r="AA234" i="9"/>
  <c r="AA252" i="9"/>
  <c r="AA12" i="9"/>
  <c r="AA4" i="9"/>
  <c r="AA115" i="9"/>
  <c r="AA87" i="9"/>
  <c r="AA146" i="9"/>
  <c r="AA192" i="9"/>
  <c r="AA62" i="9"/>
  <c r="AA126" i="9"/>
  <c r="AA176" i="9"/>
  <c r="AA357" i="9"/>
  <c r="AA102" i="9"/>
  <c r="AA277" i="9"/>
  <c r="AA49" i="9"/>
  <c r="AA88" i="9"/>
  <c r="AA215" i="9"/>
  <c r="AA206" i="9"/>
  <c r="AA309" i="9"/>
  <c r="AA26" i="9"/>
  <c r="AA188" i="9"/>
  <c r="AA35" i="9"/>
  <c r="AA212" i="9"/>
  <c r="AA282" i="9"/>
  <c r="AA256" i="9"/>
  <c r="AA220" i="9"/>
  <c r="AA72" i="9"/>
  <c r="AA66" i="9"/>
  <c r="AA127" i="9"/>
  <c r="AA170" i="9"/>
  <c r="AA193" i="9"/>
  <c r="AA142" i="9"/>
  <c r="AA75" i="9"/>
  <c r="AA274" i="9"/>
  <c r="AA158" i="9"/>
  <c r="AA299" i="9"/>
  <c r="AA202" i="9"/>
  <c r="AA121" i="9"/>
  <c r="AA118" i="9"/>
  <c r="AA144" i="9"/>
  <c r="AA139" i="9"/>
  <c r="AA260" i="9"/>
  <c r="AA77" i="9"/>
  <c r="AA292" i="9"/>
  <c r="AA218" i="9"/>
  <c r="AA236" i="9"/>
  <c r="AA109" i="9"/>
  <c r="AA117" i="9"/>
  <c r="AA171" i="9"/>
  <c r="AA186" i="9"/>
  <c r="AA214" i="9"/>
  <c r="AA177" i="9"/>
  <c r="AA46" i="9"/>
  <c r="AA98" i="9"/>
  <c r="AA283" i="9"/>
  <c r="AA149" i="9"/>
  <c r="AA229" i="9"/>
  <c r="AA16" i="9"/>
  <c r="AA259" i="9"/>
  <c r="AA13" i="9"/>
  <c r="AA82" i="9"/>
  <c r="AA182" i="9"/>
  <c r="AA240" i="9"/>
  <c r="AA29" i="9"/>
  <c r="AA85" i="9"/>
  <c r="AA258" i="9"/>
  <c r="AA25" i="9"/>
  <c r="AA223" i="9"/>
  <c r="AA178" i="9"/>
  <c r="AA232" i="9"/>
  <c r="AA23" i="9"/>
  <c r="AA108" i="9"/>
  <c r="AA22" i="9"/>
  <c r="AA153" i="9"/>
  <c r="AA125" i="9"/>
  <c r="AA244" i="9"/>
  <c r="AA162" i="9"/>
  <c r="AA198" i="9"/>
  <c r="AA138" i="9"/>
  <c r="AA114" i="9"/>
  <c r="AA235" i="9"/>
  <c r="AA89" i="9"/>
  <c r="AA307" i="9"/>
  <c r="AA168" i="9"/>
  <c r="AA248" i="9"/>
  <c r="AA219" i="9"/>
  <c r="AA132" i="9"/>
  <c r="AA42" i="9"/>
  <c r="AA155" i="9"/>
  <c r="AA184" i="9"/>
  <c r="AA167" i="9"/>
  <c r="AA253" i="9"/>
  <c r="AA148" i="9"/>
  <c r="AA228" i="9"/>
  <c r="AA217" i="9"/>
  <c r="AA56" i="9"/>
  <c r="AA194" i="9"/>
  <c r="AA165" i="9"/>
  <c r="AA250" i="9"/>
  <c r="AA308" i="9"/>
  <c r="AA116" i="9"/>
  <c r="AA28" i="9"/>
  <c r="AA187" i="9"/>
  <c r="AA262" i="9"/>
  <c r="AA230" i="9"/>
  <c r="AA199" i="9"/>
  <c r="AA268" i="9"/>
  <c r="AA36" i="9"/>
  <c r="AA294" i="9"/>
  <c r="AA133" i="9"/>
  <c r="AA119" i="9"/>
  <c r="AA310" i="9"/>
  <c r="AA174" i="9"/>
  <c r="AA227" i="9"/>
  <c r="AA179" i="9"/>
  <c r="AA106" i="9"/>
  <c r="AA159" i="9"/>
  <c r="AA175" i="9"/>
  <c r="AA52" i="9"/>
  <c r="AA76" i="9"/>
  <c r="AA288" i="9"/>
  <c r="AA243" i="9"/>
  <c r="AA287" i="9"/>
  <c r="AA44" i="9"/>
  <c r="AA246" i="9"/>
  <c r="AA286" i="9"/>
  <c r="AA59" i="9"/>
  <c r="AA207" i="9"/>
  <c r="AA210" i="9"/>
  <c r="AA17" i="9"/>
  <c r="AA189" i="9"/>
  <c r="AA269" i="9"/>
  <c r="AA306" i="9"/>
  <c r="AA225" i="9"/>
  <c r="AA137" i="9"/>
  <c r="AA169" i="9"/>
  <c r="AA216" i="9"/>
  <c r="AA298" i="9"/>
  <c r="AA14" i="9"/>
  <c r="AA166" i="9"/>
  <c r="AA327" i="9"/>
  <c r="AA79" i="9"/>
  <c r="AA5" i="9"/>
  <c r="AA276" i="9"/>
  <c r="AA208" i="9"/>
  <c r="AA273" i="9"/>
  <c r="AA113" i="9"/>
  <c r="AA224" i="9"/>
  <c r="AA289" i="9"/>
  <c r="AA205" i="9"/>
  <c r="AA55" i="9"/>
  <c r="AA284" i="9"/>
  <c r="AA203" i="9"/>
  <c r="AA226" i="9"/>
  <c r="AA34" i="9"/>
  <c r="AA19" i="9"/>
  <c r="AA95" i="9"/>
  <c r="AA197" i="9"/>
  <c r="AA239" i="9"/>
  <c r="AA78" i="9"/>
  <c r="AA58" i="9"/>
  <c r="AA65" i="9"/>
  <c r="AA209" i="9"/>
  <c r="AA185" i="9"/>
  <c r="AA304" i="9"/>
  <c r="AN357" i="9" l="1"/>
  <c r="AN326" i="9"/>
  <c r="AN358" i="9"/>
  <c r="AN327" i="9"/>
  <c r="AN164" i="9"/>
  <c r="AN89" i="9"/>
  <c r="AN176" i="9"/>
  <c r="AN65" i="9"/>
  <c r="AN79" i="9"/>
  <c r="AN166" i="9"/>
  <c r="AN304" i="9"/>
  <c r="AN235" i="9"/>
  <c r="AN126" i="9"/>
  <c r="AN43" i="9"/>
  <c r="AN196" i="9"/>
  <c r="AN14" i="9"/>
  <c r="AN202" i="9"/>
  <c r="AN114" i="9"/>
  <c r="AN62" i="9"/>
  <c r="AN58" i="9"/>
  <c r="AN233" i="9"/>
  <c r="AN298" i="9"/>
  <c r="AN56" i="9"/>
  <c r="AN138" i="9"/>
  <c r="AN192" i="9"/>
  <c r="AN103" i="9"/>
  <c r="AN143" i="9"/>
  <c r="AN216" i="9"/>
  <c r="AN74" i="9"/>
  <c r="AN198" i="9"/>
  <c r="AN146" i="9"/>
  <c r="AN78" i="9"/>
  <c r="AN68" i="9"/>
  <c r="AN169" i="9"/>
  <c r="AN185" i="9"/>
  <c r="AN162" i="9"/>
  <c r="AN87" i="9"/>
  <c r="AN24" i="9"/>
  <c r="AN112" i="9"/>
  <c r="AN137" i="9"/>
  <c r="AN299" i="9"/>
  <c r="AN244" i="9"/>
  <c r="AN115" i="9"/>
  <c r="AN239" i="9"/>
  <c r="AN204" i="9"/>
  <c r="AN225" i="9"/>
  <c r="AN217" i="9"/>
  <c r="AN125" i="9"/>
  <c r="AN4" i="9"/>
  <c r="AN254" i="9"/>
  <c r="AN195" i="9"/>
  <c r="AN306" i="9"/>
  <c r="AN247" i="9"/>
  <c r="AN153" i="9"/>
  <c r="AN12" i="9"/>
  <c r="AN197" i="9"/>
  <c r="AN134" i="9"/>
  <c r="AN269" i="9"/>
  <c r="AN209" i="9"/>
  <c r="AN22" i="9"/>
  <c r="AN252" i="9"/>
  <c r="AN10" i="9"/>
  <c r="AN83" i="9"/>
  <c r="AN189" i="9"/>
  <c r="AN158" i="9"/>
  <c r="AN108" i="9"/>
  <c r="AN234" i="9"/>
  <c r="AN95" i="9"/>
  <c r="AN63" i="9"/>
  <c r="AN17" i="9"/>
  <c r="AN228" i="9"/>
  <c r="AN23" i="9"/>
  <c r="AN7" i="9"/>
  <c r="AN19" i="9"/>
  <c r="AN163" i="9"/>
  <c r="AN210" i="9"/>
  <c r="AN274" i="9"/>
  <c r="AN232" i="9"/>
  <c r="AN245" i="9"/>
  <c r="AN279" i="9"/>
  <c r="AN272" i="9"/>
  <c r="AN207" i="9"/>
  <c r="AN148" i="9"/>
  <c r="AN178" i="9"/>
  <c r="AN157" i="9"/>
  <c r="AN34" i="9"/>
  <c r="AN152" i="9"/>
  <c r="AN59" i="9"/>
  <c r="AN75" i="9"/>
  <c r="AN223" i="9"/>
  <c r="AN15" i="9"/>
  <c r="AN45" i="9"/>
  <c r="AN96" i="9"/>
  <c r="AN286" i="9"/>
  <c r="AN253" i="9"/>
  <c r="AN25" i="9"/>
  <c r="AN33" i="9"/>
  <c r="AN173" i="9"/>
  <c r="AN145" i="9"/>
  <c r="AN246" i="9"/>
  <c r="AN142" i="9"/>
  <c r="AN258" i="9"/>
  <c r="AN172" i="9"/>
  <c r="AN226" i="9"/>
  <c r="AN303" i="9"/>
  <c r="AN44" i="9"/>
  <c r="AN167" i="9"/>
  <c r="AN85" i="9"/>
  <c r="AN27" i="9"/>
  <c r="AN296" i="9"/>
  <c r="AN295" i="9"/>
  <c r="AN287" i="9"/>
  <c r="AN193" i="9"/>
  <c r="AN29" i="9"/>
  <c r="AN6" i="9"/>
  <c r="AN203" i="9"/>
  <c r="AN69" i="9"/>
  <c r="AN243" i="9"/>
  <c r="AN184" i="9"/>
  <c r="AN240" i="9"/>
  <c r="AN141" i="9"/>
  <c r="AN64" i="9"/>
  <c r="AN190" i="9"/>
  <c r="AN288" i="9"/>
  <c r="AN170" i="9"/>
  <c r="AN182" i="9"/>
  <c r="AN38" i="9"/>
  <c r="AN284" i="9"/>
  <c r="AN156" i="9"/>
  <c r="AN76" i="9"/>
  <c r="AN155" i="9"/>
  <c r="AN82" i="9"/>
  <c r="AN237" i="9"/>
  <c r="AN55" i="9"/>
  <c r="AN242" i="9"/>
  <c r="AN52" i="9"/>
  <c r="AN127" i="9"/>
  <c r="AN13" i="9"/>
  <c r="AN53" i="9"/>
  <c r="AN136" i="9"/>
  <c r="AN128" i="9"/>
  <c r="AN175" i="9"/>
  <c r="AN42" i="9"/>
  <c r="AN259" i="9"/>
  <c r="AN278" i="9"/>
  <c r="AN205" i="9"/>
  <c r="AN123" i="9"/>
  <c r="AN159" i="9"/>
  <c r="AN66" i="9"/>
  <c r="AN16" i="9"/>
  <c r="AN297" i="9"/>
  <c r="AN255" i="9"/>
  <c r="AN32" i="9"/>
  <c r="AN106" i="9"/>
  <c r="AN132" i="9"/>
  <c r="AN229" i="9"/>
  <c r="AN183" i="9"/>
  <c r="AN289" i="9"/>
  <c r="AN48" i="9"/>
  <c r="AN179" i="9"/>
  <c r="AN72" i="9"/>
  <c r="AN149" i="9"/>
  <c r="AN84" i="9"/>
  <c r="AN73" i="9"/>
  <c r="AN200" i="9"/>
  <c r="AN227" i="9"/>
  <c r="AN220" i="9"/>
  <c r="AN283" i="9"/>
  <c r="AN285" i="9"/>
  <c r="AN224" i="9"/>
  <c r="AN9" i="9"/>
  <c r="AN174" i="9"/>
  <c r="AN219" i="9"/>
  <c r="AN98" i="9"/>
  <c r="AN94" i="9"/>
  <c r="AN67" i="9"/>
  <c r="AN11" i="9"/>
  <c r="AN310" i="9"/>
  <c r="AN256" i="9"/>
  <c r="AN46" i="9"/>
  <c r="AN124" i="9"/>
  <c r="AN3" i="9"/>
  <c r="AN47" i="9"/>
  <c r="AN119" i="9"/>
  <c r="AN248" i="9"/>
  <c r="AN177" i="9"/>
  <c r="AN221" i="9"/>
  <c r="AN113" i="9"/>
  <c r="AN129" i="9"/>
  <c r="AN133" i="9"/>
  <c r="AN282" i="9"/>
  <c r="AN214" i="9"/>
  <c r="AN122" i="9"/>
  <c r="AN93" i="9"/>
  <c r="AN97" i="9"/>
  <c r="AN294" i="9"/>
  <c r="AN168" i="9"/>
  <c r="AN186" i="9"/>
  <c r="AN140" i="9"/>
  <c r="AN273" i="9"/>
  <c r="AN305" i="9"/>
  <c r="AN36" i="9"/>
  <c r="AN212" i="9"/>
  <c r="AN171" i="9"/>
  <c r="AN213" i="9"/>
  <c r="AN2" i="9"/>
  <c r="AM2" i="9" s="1"/>
  <c r="AM3" i="9" s="1"/>
  <c r="AM4" i="9" s="1"/>
  <c r="AN105" i="9"/>
  <c r="AN268" i="9"/>
  <c r="AN35" i="9"/>
  <c r="AN117" i="9"/>
  <c r="AN99" i="9"/>
  <c r="AN57" i="9"/>
  <c r="AN86" i="9"/>
  <c r="AN199" i="9"/>
  <c r="AN188" i="9"/>
  <c r="AN109" i="9"/>
  <c r="AN107" i="9"/>
  <c r="AN208" i="9"/>
  <c r="AN293" i="9"/>
  <c r="AN230" i="9"/>
  <c r="AN26" i="9"/>
  <c r="AN236" i="9"/>
  <c r="AN39" i="9"/>
  <c r="AN257" i="9"/>
  <c r="AN120" i="9"/>
  <c r="AN262" i="9"/>
  <c r="AN307" i="9"/>
  <c r="AN218" i="9"/>
  <c r="AN249" i="9"/>
  <c r="AN276" i="9"/>
  <c r="AN8" i="9"/>
  <c r="AN187" i="9"/>
  <c r="AN309" i="9"/>
  <c r="AN292" i="9"/>
  <c r="AN104" i="9"/>
  <c r="AN37" i="9"/>
  <c r="AN275" i="9"/>
  <c r="AN28" i="9"/>
  <c r="AN206" i="9"/>
  <c r="AN77" i="9"/>
  <c r="AN18" i="9"/>
  <c r="AN302" i="9"/>
  <c r="AN154" i="9"/>
  <c r="AN116" i="9"/>
  <c r="AN215" i="9"/>
  <c r="AN260" i="9"/>
  <c r="AN263" i="9"/>
  <c r="AN5" i="9"/>
  <c r="AN54" i="9"/>
  <c r="AN308" i="9"/>
  <c r="AN88" i="9"/>
  <c r="AN139" i="9"/>
  <c r="AN266" i="9"/>
  <c r="AN267" i="9"/>
  <c r="AN147" i="9"/>
  <c r="AN250" i="9"/>
  <c r="AN49" i="9"/>
  <c r="AN144" i="9"/>
  <c r="AN238" i="9"/>
  <c r="AN135" i="9"/>
  <c r="AN264" i="9"/>
  <c r="AN165" i="9"/>
  <c r="AN277" i="9"/>
  <c r="AN118" i="9"/>
  <c r="AN222" i="9"/>
  <c r="AN265" i="9"/>
  <c r="AN92" i="9"/>
  <c r="AN194" i="9"/>
  <c r="AN102" i="9"/>
  <c r="AN121" i="9"/>
  <c r="AM5" i="9" l="1"/>
  <c r="AM6" i="9" s="1"/>
  <c r="AM7" i="9" s="1"/>
  <c r="AM8" i="9" s="1"/>
  <c r="AM9" i="9" s="1"/>
  <c r="AM10" i="9" s="1"/>
  <c r="AM11" i="9" s="1"/>
  <c r="AM12" i="9" l="1"/>
  <c r="AM13" i="9" s="1"/>
  <c r="AM14" i="9" s="1"/>
  <c r="AM15" i="9" s="1"/>
  <c r="AM16" i="9" s="1"/>
  <c r="AM17" i="9" s="1"/>
  <c r="AM18" i="9" s="1"/>
  <c r="AM19" i="9" s="1"/>
  <c r="AM20" i="9" s="1"/>
  <c r="AM21" i="9" s="1"/>
  <c r="AM22" i="9"/>
  <c r="AM23" i="9"/>
  <c r="AM24" i="9"/>
  <c r="AM25" i="9"/>
  <c r="AM26" i="9"/>
  <c r="AM27" i="9"/>
  <c r="AM28" i="9"/>
  <c r="AM29" i="9"/>
  <c r="AM30" i="9"/>
  <c r="AM31" i="9"/>
  <c r="AM32" i="9"/>
  <c r="AM33" i="9"/>
  <c r="AM34" i="9"/>
  <c r="AM35" i="9"/>
  <c r="AM36" i="9"/>
  <c r="AM37" i="9"/>
  <c r="AM38" i="9"/>
  <c r="AM39" i="9"/>
  <c r="AM40" i="9"/>
  <c r="AM41" i="9"/>
  <c r="AM42" i="9"/>
  <c r="AM43" i="9"/>
  <c r="AM44" i="9"/>
  <c r="AM45" i="9"/>
  <c r="AM46" i="9"/>
  <c r="AM47" i="9"/>
  <c r="AM48" i="9"/>
  <c r="AM49" i="9"/>
  <c r="AM50" i="9"/>
  <c r="AM51" i="9"/>
  <c r="AM52" i="9"/>
  <c r="AM53" i="9"/>
  <c r="AM54" i="9"/>
  <c r="AM55" i="9"/>
  <c r="AM56" i="9"/>
  <c r="AM57" i="9"/>
  <c r="AM58" i="9"/>
  <c r="AM59" i="9"/>
  <c r="AM60" i="9"/>
  <c r="AM61" i="9"/>
  <c r="AM62" i="9"/>
  <c r="AM63" i="9"/>
  <c r="AM64" i="9"/>
  <c r="AM65" i="9"/>
  <c r="AM66" i="9"/>
  <c r="AM67" i="9"/>
  <c r="AM68" i="9"/>
  <c r="AM69" i="9"/>
  <c r="AM70" i="9"/>
  <c r="AM71" i="9"/>
  <c r="AM72" i="9"/>
  <c r="AM73" i="9"/>
  <c r="AM74" i="9"/>
  <c r="AM75" i="9"/>
  <c r="AM76" i="9"/>
  <c r="AM77" i="9"/>
  <c r="AM78" i="9"/>
  <c r="AM79" i="9"/>
  <c r="AM80" i="9"/>
  <c r="AM81" i="9"/>
  <c r="AM82" i="9"/>
  <c r="AM83" i="9"/>
  <c r="AM84" i="9"/>
  <c r="AM85" i="9"/>
  <c r="AM86" i="9"/>
  <c r="AM87" i="9"/>
  <c r="AM88" i="9"/>
  <c r="AM89" i="9"/>
  <c r="AM90" i="9"/>
  <c r="AM91" i="9"/>
  <c r="AM92" i="9"/>
  <c r="AM93" i="9"/>
  <c r="AM94" i="9"/>
  <c r="AM95" i="9"/>
  <c r="AM96" i="9"/>
  <c r="AM97" i="9"/>
  <c r="AM98" i="9"/>
  <c r="AM99" i="9"/>
  <c r="AM100" i="9"/>
  <c r="AM101" i="9"/>
  <c r="AM102" i="9"/>
  <c r="AM103" i="9"/>
  <c r="AM104" i="9"/>
  <c r="AM105" i="9"/>
  <c r="AM106" i="9"/>
  <c r="AM107" i="9"/>
  <c r="AM108" i="9"/>
  <c r="AM109" i="9"/>
  <c r="AM110" i="9"/>
  <c r="AM111" i="9"/>
  <c r="AM112" i="9"/>
  <c r="AM113" i="9"/>
  <c r="AM114" i="9"/>
  <c r="AM115" i="9"/>
  <c r="AM116" i="9"/>
  <c r="AM117" i="9"/>
  <c r="AM118" i="9"/>
  <c r="AM119" i="9"/>
  <c r="AM120" i="9"/>
  <c r="AM121" i="9"/>
  <c r="AM122" i="9"/>
  <c r="AM123" i="9"/>
  <c r="AM124" i="9"/>
  <c r="AM125" i="9"/>
  <c r="AM126" i="9"/>
  <c r="AM127" i="9"/>
  <c r="AM128" i="9"/>
  <c r="AM129" i="9"/>
  <c r="AM130" i="9"/>
  <c r="AM131" i="9"/>
  <c r="AM132" i="9"/>
  <c r="AM133" i="9"/>
  <c r="AM134" i="9"/>
  <c r="AM135" i="9"/>
  <c r="AM136" i="9"/>
  <c r="AM137" i="9"/>
  <c r="AM138" i="9"/>
  <c r="AM139" i="9"/>
  <c r="AM140" i="9"/>
  <c r="AM141" i="9"/>
  <c r="AM142" i="9"/>
  <c r="AM143" i="9"/>
  <c r="AM144" i="9"/>
  <c r="AM145" i="9"/>
  <c r="AM146" i="9"/>
  <c r="AM147" i="9"/>
  <c r="AM148" i="9"/>
  <c r="AM149" i="9"/>
  <c r="AM150" i="9"/>
  <c r="AM151" i="9"/>
  <c r="AM152" i="9"/>
  <c r="AM153" i="9"/>
  <c r="AM154" i="9"/>
  <c r="AM155" i="9"/>
  <c r="AM156" i="9"/>
  <c r="AM157" i="9"/>
  <c r="AM158" i="9"/>
  <c r="AM159" i="9"/>
  <c r="AM160" i="9"/>
  <c r="AM161" i="9"/>
  <c r="AM162" i="9"/>
  <c r="AM163" i="9"/>
  <c r="AM164" i="9"/>
  <c r="AM165" i="9"/>
  <c r="AM166" i="9"/>
  <c r="AM167" i="9"/>
  <c r="AM168" i="9"/>
  <c r="AM169" i="9"/>
  <c r="AM170" i="9"/>
  <c r="AM171" i="9"/>
  <c r="AM172" i="9"/>
  <c r="AM173" i="9"/>
  <c r="AM174" i="9"/>
  <c r="AM175" i="9"/>
  <c r="AM176" i="9"/>
  <c r="AM177" i="9"/>
  <c r="AM178" i="9"/>
  <c r="AM179" i="9"/>
  <c r="AM180" i="9"/>
  <c r="AM181" i="9"/>
  <c r="AM182" i="9"/>
  <c r="AM183" i="9"/>
  <c r="AM184" i="9"/>
  <c r="AM185" i="9"/>
  <c r="AM186" i="9"/>
  <c r="AM187" i="9"/>
  <c r="AM188" i="9"/>
  <c r="AM189" i="9"/>
  <c r="AM190" i="9"/>
  <c r="AM191" i="9"/>
  <c r="AM192" i="9"/>
  <c r="AM193" i="9"/>
  <c r="AM194" i="9"/>
  <c r="AM195" i="9"/>
  <c r="AM196" i="9"/>
  <c r="AM197" i="9"/>
  <c r="AM198" i="9"/>
  <c r="AM199" i="9"/>
  <c r="AM200" i="9"/>
  <c r="AM201" i="9"/>
  <c r="AM202" i="9"/>
  <c r="AM203" i="9"/>
  <c r="AM204" i="9"/>
  <c r="AM205" i="9"/>
  <c r="AM206" i="9"/>
  <c r="AM207" i="9"/>
  <c r="AM208" i="9"/>
  <c r="AM209" i="9"/>
  <c r="AM210" i="9"/>
  <c r="AM211" i="9"/>
  <c r="AM212" i="9"/>
  <c r="AM213" i="9"/>
  <c r="AM214" i="9"/>
  <c r="AM215" i="9"/>
  <c r="AM216" i="9"/>
  <c r="AM217" i="9"/>
  <c r="AM218" i="9"/>
  <c r="AM219" i="9"/>
  <c r="AM220" i="9"/>
  <c r="AM221" i="9"/>
  <c r="AM222" i="9"/>
  <c r="AM223" i="9"/>
  <c r="AM224" i="9"/>
  <c r="AM225" i="9"/>
  <c r="AM226" i="9"/>
  <c r="AM227" i="9"/>
  <c r="AM228" i="9"/>
  <c r="AM229" i="9"/>
  <c r="AM230" i="9"/>
  <c r="AM231" i="9"/>
  <c r="AM232" i="9"/>
  <c r="AM233" i="9"/>
  <c r="AM234" i="9"/>
  <c r="AM235" i="9"/>
  <c r="AM236" i="9"/>
  <c r="AM237" i="9"/>
  <c r="AM238" i="9"/>
  <c r="AM239" i="9"/>
  <c r="AM240" i="9"/>
  <c r="AM241" i="9"/>
  <c r="AM242" i="9"/>
  <c r="AM243" i="9"/>
  <c r="AM244" i="9"/>
  <c r="AM245" i="9"/>
  <c r="AM246" i="9"/>
  <c r="AM247" i="9"/>
  <c r="AM248" i="9"/>
  <c r="AM249" i="9"/>
  <c r="AM250" i="9"/>
  <c r="AM251" i="9"/>
  <c r="AM252" i="9"/>
  <c r="AM253" i="9"/>
  <c r="AM254" i="9"/>
  <c r="AM255" i="9"/>
  <c r="AM256" i="9"/>
  <c r="AM257" i="9"/>
  <c r="AM258" i="9"/>
  <c r="AM259" i="9"/>
  <c r="AM260" i="9"/>
  <c r="AM261" i="9"/>
  <c r="AM262" i="9"/>
  <c r="AM263" i="9"/>
  <c r="AM264" i="9"/>
  <c r="AM265" i="9"/>
  <c r="AM266" i="9"/>
  <c r="AM267" i="9"/>
  <c r="AM268" i="9"/>
  <c r="AM269" i="9"/>
  <c r="AM270" i="9"/>
  <c r="AM271" i="9"/>
  <c r="AM272" i="9"/>
  <c r="AM273" i="9"/>
  <c r="AM274" i="9"/>
  <c r="AM275" i="9"/>
  <c r="AM276" i="9"/>
  <c r="AM277" i="9"/>
  <c r="AM278" i="9"/>
  <c r="AM279" i="9"/>
  <c r="AM280" i="9"/>
  <c r="AM281" i="9"/>
  <c r="AM282" i="9"/>
  <c r="AM283" i="9"/>
  <c r="AM284" i="9"/>
  <c r="AM285" i="9"/>
  <c r="AM286" i="9"/>
  <c r="AM287" i="9"/>
  <c r="AM288" i="9"/>
  <c r="AM289" i="9"/>
  <c r="AM290" i="9"/>
  <c r="AM291" i="9"/>
  <c r="AM292" i="9"/>
  <c r="AM293" i="9"/>
  <c r="AM294" i="9"/>
  <c r="AM295" i="9"/>
  <c r="AM296" i="9"/>
  <c r="AM297" i="9"/>
  <c r="AM298" i="9"/>
  <c r="AM299" i="9"/>
  <c r="AM300" i="9"/>
  <c r="AM301" i="9"/>
  <c r="AM302" i="9"/>
  <c r="AM303" i="9"/>
  <c r="AM304" i="9"/>
  <c r="AM305" i="9"/>
  <c r="AM306" i="9"/>
  <c r="AM307" i="9"/>
  <c r="AM308" i="9"/>
  <c r="AM309" i="9"/>
  <c r="AM310" i="9"/>
  <c r="AM311" i="9"/>
  <c r="AM312" i="9"/>
  <c r="AM313" i="9"/>
  <c r="AM314" i="9"/>
  <c r="AM315" i="9"/>
  <c r="AM316" i="9"/>
  <c r="AM317" i="9"/>
  <c r="AM318" i="9"/>
  <c r="AM319" i="9"/>
  <c r="AM320" i="9"/>
  <c r="AM321" i="9"/>
  <c r="AM322" i="9"/>
  <c r="AM323" i="9"/>
  <c r="AM324" i="9"/>
  <c r="AM325" i="9"/>
  <c r="AM326" i="9"/>
  <c r="AM327" i="9"/>
  <c r="AM328" i="9"/>
  <c r="AM329" i="9"/>
  <c r="AM330" i="9"/>
  <c r="AM331" i="9"/>
  <c r="AM332" i="9"/>
  <c r="AM333" i="9"/>
  <c r="AM334" i="9"/>
  <c r="AM335" i="9"/>
  <c r="AM336" i="9"/>
  <c r="AM337" i="9"/>
  <c r="AM338" i="9"/>
  <c r="AM339" i="9"/>
  <c r="AM340" i="9"/>
  <c r="AM341" i="9"/>
  <c r="AM342" i="9"/>
  <c r="AM343" i="9"/>
  <c r="AM344" i="9"/>
  <c r="AM345" i="9"/>
  <c r="AM346" i="9"/>
  <c r="AM347" i="9"/>
  <c r="AM348" i="9"/>
  <c r="AM349" i="9"/>
  <c r="AM350" i="9"/>
  <c r="AM351" i="9"/>
  <c r="AM352" i="9"/>
  <c r="AM353" i="9"/>
  <c r="AM354" i="9"/>
  <c r="AM355" i="9"/>
  <c r="AM356" i="9"/>
  <c r="AM357" i="9"/>
  <c r="AM358" i="9"/>
  <c r="AM359" i="9"/>
  <c r="AM360" i="9"/>
  <c r="AM361" i="9"/>
  <c r="AM362" i="9"/>
  <c r="AM363" i="9"/>
  <c r="AM364" i="9"/>
  <c r="AM365" i="9"/>
  <c r="AM366" i="9"/>
  <c r="AM367" i="9"/>
  <c r="AM368" i="9"/>
  <c r="AM369" i="9"/>
  <c r="AM370" i="9"/>
  <c r="AM371" i="9"/>
  <c r="AM372" i="9"/>
  <c r="AM373" i="9"/>
  <c r="BE2" i="9"/>
  <c r="BE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<sst xmlns="http://schemas.openxmlformats.org/spreadsheetml/2006/main" count="1824" uniqueCount="511">
  <si>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</si>
  <si>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</si>
  <si>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</si>
  <si>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</si>
  <si>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</si>
  <si>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</si>
  <si>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</si>
  <si>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</si>
  <si>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</si>
  <si>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</si>
  <si>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</si>
  <si>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</si>
  <si>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</si>
  <si>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</si>
  <si>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</si>
  <si>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</si>
  <si>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</si>
  <si>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</si>
  <si>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</si>
  <si>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</si>
  <si>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</si>
  <si>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</si>
  <si>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</si>
  <si>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</si>
  <si>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</si>
  <si>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</si>
  <si>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</si>
  <si>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</si>
  <si>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</si>
  <si>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</si>
  <si>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</si>
  <si>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</si>
  <si>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</si>
  <si>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</si>
  <si>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</si>
  <si>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</si>
  <si>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</si>
  <si>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</si>
  <si>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</si>
  <si>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</si>
  <si>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</si>
  <si>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</si>
  <si>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</si>
  <si>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</si>
  <si>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</si>
  <si>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</si>
  <si>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</si>
  <si>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</si>
  <si>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</si>
  <si>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</si>
  <si>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</si>
  <si>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</si>
  <si>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</si>
  <si>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</si>
  <si>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</si>
  <si>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</si>
  <si>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</si>
  <si>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</si>
  <si>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</si>
  <si>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</si>
  <si>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</si>
  <si>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</si>
  <si>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</si>
  <si>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</si>
  <si>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</si>
  <si>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</si>
  <si>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</si>
  <si>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</si>
  <si>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</si>
  <si>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</si>
  <si>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</si>
  <si>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</si>
  <si>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</si>
  <si>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</si>
  <si>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</si>
  <si>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</si>
  <si>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</si>
  <si>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</si>
  <si>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</si>
  <si>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</si>
  <si>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</si>
  <si>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</si>
  <si>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</si>
  <si>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</si>
  <si>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</si>
  <si>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</si>
  <si>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</si>
  <si>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</si>
  <si>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</si>
  <si>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</si>
  <si>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</si>
  <si>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</si>
  <si>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</si>
  <si>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</si>
  <si>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</si>
  <si>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</si>
  <si>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</si>
  <si>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</si>
  <si>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</si>
  <si>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</si>
  <si>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</si>
  <si>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</si>
  <si>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</si>
  <si>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</si>
  <si>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</si>
  <si>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</si>
  <si>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</si>
  <si>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</si>
  <si>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</si>
  <si>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</si>
  <si>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</si>
  <si>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</si>
  <si>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</si>
  <si>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</si>
  <si>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</si>
  <si>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</si>
  <si>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</si>
  <si>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</si>
  <si>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</si>
  <si>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</si>
  <si>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</si>
  <si>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</si>
  <si>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</si>
  <si>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</si>
  <si>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</si>
  <si>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</si>
  <si>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</si>
  <si>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</si>
  <si>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</si>
  <si>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</si>
  <si>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</si>
  <si>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</si>
  <si>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</si>
  <si>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</si>
  <si>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</si>
  <si>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</si>
  <si>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</si>
  <si>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</si>
  <si>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</si>
  <si>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</si>
  <si>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</si>
  <si>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</si>
  <si>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</si>
  <si>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</si>
  <si>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</si>
  <si>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</si>
  <si>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</si>
  <si>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</si>
  <si>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</si>
  <si>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</si>
  <si>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</si>
  <si>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</si>
  <si>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</si>
  <si>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</si>
  <si>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</si>
  <si>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</si>
  <si>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</si>
  <si>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</si>
  <si>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</si>
  <si>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</si>
  <si>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</si>
  <si>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</si>
  <si>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</si>
  <si>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</si>
  <si>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</si>
  <si>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</si>
  <si>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</si>
  <si>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</si>
  <si>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</si>
  <si>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</si>
  <si>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</si>
  <si>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</si>
  <si>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</si>
  <si>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</si>
  <si>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</si>
  <si>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</si>
  <si>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</si>
  <si>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</si>
  <si>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</si>
  <si>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</si>
  <si>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</si>
  <si>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</si>
  <si>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</si>
  <si>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</si>
  <si>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</si>
  <si>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</si>
  <si>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</si>
  <si>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</si>
  <si>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</si>
  <si>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</si>
  <si>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</si>
  <si>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</si>
  <si>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</si>
  <si>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</si>
  <si>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</si>
  <si>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</si>
  <si>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</si>
  <si>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</si>
  <si>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</si>
  <si>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</si>
  <si>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</si>
  <si>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</si>
  <si>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</si>
  <si>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</si>
  <si>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</si>
  <si>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</si>
  <si>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</si>
  <si>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</si>
  <si>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</si>
  <si>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</si>
  <si>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</si>
  <si>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</si>
  <si>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</si>
  <si>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</si>
  <si>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</si>
  <si>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</si>
  <si>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</si>
  <si>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</si>
  <si>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</si>
  <si>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</si>
  <si>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</si>
  <si>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</si>
  <si>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</si>
  <si>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</si>
  <si>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</si>
  <si>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</si>
  <si>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</si>
  <si>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</si>
  <si>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</si>
  <si>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</si>
  <si>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</si>
  <si>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</si>
  <si>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</si>
  <si>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</si>
  <si>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</si>
  <si>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</si>
  <si>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</si>
  <si>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</si>
  <si>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</si>
  <si>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</si>
  <si>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</si>
  <si>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</si>
  <si>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</si>
  <si>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</si>
  <si>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</si>
  <si>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</si>
  <si>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</si>
  <si>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</si>
  <si>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</si>
  <si>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</si>
  <si>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</si>
  <si>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</si>
  <si>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</si>
  <si>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</si>
  <si>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</si>
  <si>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</si>
  <si>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</si>
  <si>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</si>
  <si>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</si>
  <si>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</si>
  <si>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</si>
  <si>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</si>
  <si>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</si>
  <si>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</si>
  <si>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</si>
  <si>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</si>
  <si>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</si>
  <si>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</si>
  <si>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</si>
  <si>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</si>
  <si>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</si>
  <si>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</si>
  <si>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</si>
  <si>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</si>
  <si>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</si>
  <si>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</si>
  <si>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</si>
  <si>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</si>
  <si>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</si>
  <si>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</si>
  <si>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</si>
  <si>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</si>
  <si>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</si>
  <si>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</si>
  <si>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</si>
  <si>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</si>
  <si>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</si>
  <si>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</si>
  <si>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</si>
  <si>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</si>
  <si>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</si>
  <si>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</si>
  <si>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</si>
  <si>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</si>
  <si>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Equip1101</t>
    <phoneticPr fontId="1" type="noConversion"/>
  </si>
  <si>
    <t>Equip8001</t>
  </si>
  <si>
    <t>Equip1102</t>
  </si>
  <si>
    <t>Equip7001</t>
    <phoneticPr fontId="1" type="noConversion"/>
  </si>
  <si>
    <t>Equip0202</t>
    <phoneticPr fontId="1" type="noConversion"/>
  </si>
  <si>
    <t>GO</t>
    <phoneticPr fontId="1" type="noConversion"/>
  </si>
  <si>
    <t>GO</t>
    <phoneticPr fontId="1" type="noConversion"/>
  </si>
  <si>
    <t>DI</t>
    <phoneticPr fontId="1" type="noConversion"/>
  </si>
  <si>
    <t>Equip0302</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</si>
  <si>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</si>
  <si>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</si>
  <si>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</si>
  <si>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</si>
  <si>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</si>
  <si>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</si>
  <si>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</si>
  <si>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</si>
  <si>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</si>
  <si>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</si>
  <si>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</si>
  <si>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</si>
  <si>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</si>
  <si>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</si>
  <si>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</si>
  <si>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</si>
  <si>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</si>
  <si>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</si>
  <si>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</si>
  <si>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</si>
  <si>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</si>
  <si>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</si>
  <si>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</si>
  <si>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</si>
  <si>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</si>
  <si>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</si>
  <si>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</si>
  <si>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</si>
  <si>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</si>
  <si>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</si>
  <si>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</si>
  <si>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</si>
  <si>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</si>
  <si>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</si>
  <si>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</si>
  <si>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</si>
  <si>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</si>
  <si>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</si>
  <si>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</si>
  <si>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</si>
  <si>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</si>
  <si>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</si>
  <si>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</si>
  <si>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</si>
  <si>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</si>
  <si>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</si>
  <si>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</si>
  <si>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</si>
  <si>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</si>
  <si>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</si>
  <si>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</si>
  <si>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</si>
  <si>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</si>
  <si>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</si>
  <si>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</si>
  <si>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</si>
  <si>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</si>
  <si>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</si>
  <si>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Actor0125</t>
  </si>
  <si>
    <t>DI</t>
    <phoneticPr fontId="1" type="noConversion"/>
  </si>
  <si>
    <t>Equip2302</t>
    <phoneticPr fontId="1" type="noConversion"/>
  </si>
  <si>
    <t>Actor2010</t>
  </si>
  <si>
    <t>Equip1202</t>
    <phoneticPr fontId="1" type="noConversion"/>
  </si>
  <si>
    <t>Equip0402</t>
  </si>
  <si>
    <t>Equip2401</t>
  </si>
  <si>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</si>
  <si>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</si>
  <si>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</si>
  <si>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</si>
  <si>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</si>
  <si>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Actor1005m</t>
    <phoneticPr fontId="1" type="noConversion"/>
  </si>
  <si>
    <t>Actor1109m</t>
    <phoneticPr fontId="1" type="noConversion"/>
  </si>
  <si>
    <t>Actor2128m</t>
    <phoneticPr fontId="1" type="noConversion"/>
  </si>
  <si>
    <t>Actor3114m</t>
    <phoneticPr fontId="1" type="noConversion"/>
  </si>
  <si>
    <t>Actor1216m</t>
    <phoneticPr fontId="1" type="noConversion"/>
  </si>
  <si>
    <t>Actor2015m</t>
    <phoneticPr fontId="1" type="noConversion"/>
  </si>
  <si>
    <t>Actor0007m</t>
    <phoneticPr fontId="1" type="noConversion"/>
  </si>
  <si>
    <t>Actor3231m</t>
    <phoneticPr fontId="1" type="noConversion"/>
  </si>
  <si>
    <t>Actor0125m</t>
    <phoneticPr fontId="1" type="noConversion"/>
  </si>
  <si>
    <t>Actor2238m</t>
    <phoneticPr fontId="1" type="noConversion"/>
  </si>
  <si>
    <t>Actor0240m</t>
    <phoneticPr fontId="1" type="noConversion"/>
  </si>
  <si>
    <t>Actor3021m</t>
    <phoneticPr fontId="1" type="noConversion"/>
  </si>
  <si>
    <t>Actor1109m</t>
    <phoneticPr fontId="1" type="noConversion"/>
  </si>
  <si>
    <t>Actor2010m</t>
    <phoneticPr fontId="1" type="noConversion"/>
  </si>
  <si>
    <t>Actor2011m</t>
    <phoneticPr fontId="1" type="noConversion"/>
  </si>
  <si>
    <t>Actor0113m</t>
    <phoneticPr fontId="1" type="noConversion"/>
  </si>
  <si>
    <t>Equip6101</t>
    <phoneticPr fontId="1" type="noConversion"/>
  </si>
  <si>
    <t>Equip2202</t>
    <phoneticPr fontId="1" type="noConversion"/>
  </si>
  <si>
    <t>DI</t>
    <phoneticPr fontId="1" type="noConversion"/>
  </si>
  <si>
    <t>Equip3401</t>
  </si>
  <si>
    <t>Actor2128</t>
  </si>
  <si>
    <t>Actor1005</t>
    <phoneticPr fontId="1" type="noConversion"/>
  </si>
  <si>
    <t>Actor1002</t>
    <phoneticPr fontId="1" type="noConversion"/>
  </si>
  <si>
    <t>Actor2010</t>
    <phoneticPr fontId="1" type="noConversion"/>
  </si>
  <si>
    <t>Actor3021</t>
    <phoneticPr fontId="1" type="noConversion"/>
  </si>
  <si>
    <t>Actor2011</t>
    <phoneticPr fontId="1" type="noConversion"/>
  </si>
  <si>
    <t>Actor0007</t>
    <phoneticPr fontId="1" type="noConversion"/>
  </si>
  <si>
    <t>Actor2015</t>
    <phoneticPr fontId="1" type="noConversion"/>
  </si>
  <si>
    <t>Equip5302</t>
    <phoneticPr fontId="1" type="noConversion"/>
  </si>
  <si>
    <t>GO</t>
    <phoneticPr fontId="1" type="noConversion"/>
  </si>
  <si>
    <t>Equip0101</t>
    <phoneticPr fontId="1" type="noConversion"/>
  </si>
  <si>
    <t>Equip7102</t>
    <phoneticPr fontId="1" type="noConversion"/>
  </si>
  <si>
    <t>Equip2102</t>
    <phoneticPr fontId="1" type="noConversion"/>
  </si>
  <si>
    <t>Equip0102</t>
    <phoneticPr fontId="1" type="noConversion"/>
  </si>
  <si>
    <t>Equip4101</t>
    <phoneticPr fontId="1" type="noConversion"/>
  </si>
  <si>
    <t>Equip3001</t>
    <phoneticPr fontId="1" type="noConversion"/>
  </si>
  <si>
    <t>Equip0201</t>
    <phoneticPr fontId="1" type="noConversion"/>
  </si>
  <si>
    <t>DI</t>
    <phoneticPr fontId="1" type="noConversion"/>
  </si>
  <si>
    <t>안 지정 캐릭터 PP 영웅등급</t>
    <phoneticPr fontId="1" type="noConversion"/>
  </si>
  <si>
    <t>안 지정 캐릭터 PP 일반등급</t>
    <phoneticPr fontId="1" type="noConversion"/>
  </si>
  <si>
    <t>Equip6101</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</si>
  <si>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</si>
  <si>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</si>
  <si>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</si>
  <si>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</si>
  <si>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</si>
  <si>
    <t>Actor1141m</t>
    <phoneticPr fontId="1" type="noConversion"/>
  </si>
  <si>
    <t>Actor1002m</t>
    <phoneticPr fontId="1" type="noConversion"/>
  </si>
  <si>
    <t>DI</t>
    <phoneticPr fontId="1" type="noConversion"/>
  </si>
  <si>
    <t>Equip4301</t>
  </si>
  <si>
    <t>Actor1108m</t>
    <phoneticPr fontId="1" type="noConversion"/>
  </si>
  <si>
    <t>Actor0037m</t>
    <phoneticPr fontId="1" type="noConversion"/>
  </si>
  <si>
    <t>Actor1216m</t>
    <phoneticPr fontId="1" type="noConversion"/>
  </si>
  <si>
    <t>Actor2238m</t>
    <phoneticPr fontId="1" type="noConversion"/>
  </si>
  <si>
    <t>Equip7201</t>
    <phoneticPr fontId="1" type="noConversion"/>
  </si>
  <si>
    <t>Equip1102</t>
    <phoneticPr fontId="1" type="noConversion"/>
  </si>
  <si>
    <t>Actor3231m</t>
    <phoneticPr fontId="1" type="noConversion"/>
  </si>
  <si>
    <t>Actor3022m</t>
    <phoneticPr fontId="1" type="noConversion"/>
  </si>
  <si>
    <t>Actor3117m</t>
    <phoneticPr fontId="1" type="noConversion"/>
  </si>
  <si>
    <t>Actor0240m</t>
    <phoneticPr fontId="1" type="noConversion"/>
  </si>
  <si>
    <t>Equip8102</t>
    <phoneticPr fontId="1" type="noConversion"/>
  </si>
  <si>
    <t>Equip2001</t>
  </si>
  <si>
    <t>Actor2128m</t>
    <phoneticPr fontId="1" type="noConversion"/>
  </si>
  <si>
    <t>Actor0125m</t>
    <phoneticPr fontId="1" type="noConversion"/>
  </si>
  <si>
    <t>Actor0007</t>
  </si>
  <si>
    <t>Equip6301</t>
  </si>
  <si>
    <t>Equip6001</t>
    <phoneticPr fontId="1" type="noConversion"/>
  </si>
  <si>
    <t>Equip2002</t>
    <phoneticPr fontId="1" type="noConversion"/>
  </si>
  <si>
    <t>Equip4001</t>
    <phoneticPr fontId="1" type="noConversion"/>
  </si>
  <si>
    <t>Actor2011</t>
    <phoneticPr fontId="1" type="noConversion"/>
  </si>
  <si>
    <t>Actor1005m</t>
    <phoneticPr fontId="1" type="noConversion"/>
  </si>
  <si>
    <t>Actor0024m</t>
    <phoneticPr fontId="1" type="noConversion"/>
  </si>
  <si>
    <t>Actor3114m</t>
    <phoneticPr fontId="1" type="noConversion"/>
  </si>
  <si>
    <t>ShopUIName_EquipmentBox45</t>
    <phoneticPr fontId="1" type="noConversion"/>
  </si>
  <si>
    <t>ShopUI_Get35Plus10</t>
    <phoneticPr fontId="1" type="noConversion"/>
  </si>
  <si>
    <t>EquipmentBox45</t>
    <phoneticPr fontId="1" type="noConversion"/>
  </si>
  <si>
    <t>Actor1109m</t>
    <phoneticPr fontId="1" type="noConversion"/>
  </si>
  <si>
    <t>Actor2010m</t>
    <phoneticPr fontId="1" type="noConversion"/>
  </si>
  <si>
    <t>Equip2302</t>
    <phoneticPr fontId="1" type="noConversion"/>
  </si>
  <si>
    <t>Actor2120m</t>
    <phoneticPr fontId="1" type="noConversion"/>
  </si>
  <si>
    <t>Actor3019m</t>
    <phoneticPr fontId="1" type="noConversion"/>
  </si>
  <si>
    <t>Actor0030m</t>
    <phoneticPr fontId="1" type="noConversion"/>
  </si>
  <si>
    <t>Actor3231m</t>
    <phoneticPr fontId="1" type="noConversion"/>
  </si>
  <si>
    <t>Actor0240m</t>
    <phoneticPr fontId="1" type="noConversion"/>
  </si>
  <si>
    <t>Actor1216m</t>
    <phoneticPr fontId="1" type="noConversion"/>
  </si>
  <si>
    <t>Actor0113m</t>
    <phoneticPr fontId="1" type="noConversion"/>
  </si>
  <si>
    <t>Actor2015m</t>
    <phoneticPr fontId="1" type="noConversion"/>
  </si>
  <si>
    <t>Actor0007m</t>
    <phoneticPr fontId="1" type="noConversion"/>
  </si>
  <si>
    <t>Equip0301</t>
    <phoneticPr fontId="1" type="noConversion"/>
  </si>
  <si>
    <t>DI</t>
    <phoneticPr fontId="1" type="noConversion"/>
  </si>
  <si>
    <t>Equip0402</t>
    <phoneticPr fontId="1" type="noConversion"/>
  </si>
  <si>
    <t>Equip2401</t>
    <phoneticPr fontId="1" type="noConversion"/>
  </si>
  <si>
    <t>Equip6101</t>
    <phoneticPr fontId="1" type="noConversion"/>
  </si>
  <si>
    <t>GO</t>
    <phoneticPr fontId="1" type="noConversion"/>
  </si>
  <si>
    <t>Equip5101</t>
    <phoneticPr fontId="1" type="noConversion"/>
  </si>
  <si>
    <t>Equip8102</t>
    <phoneticPr fontId="1" type="noConversion"/>
  </si>
  <si>
    <t>Equip4301</t>
    <phoneticPr fontId="1" type="noConversion"/>
  </si>
  <si>
    <t>Equip3301</t>
    <phoneticPr fontId="1" type="noConversion"/>
  </si>
  <si>
    <t>Equip1202</t>
    <phoneticPr fontId="1" type="noConversion"/>
  </si>
  <si>
    <t>Equip1001</t>
    <phoneticPr fontId="1" type="noConversion"/>
  </si>
  <si>
    <t>Equip2001</t>
    <phoneticPr fontId="1" type="noConversion"/>
  </si>
  <si>
    <t>Equip0002</t>
    <phoneticPr fontId="1" type="noConversion"/>
  </si>
  <si>
    <t>Equip4002</t>
    <phoneticPr fontId="1" type="noConversion"/>
  </si>
  <si>
    <t>Equip6201</t>
    <phoneticPr fontId="1" type="noConversion"/>
  </si>
  <si>
    <t>Equip8201</t>
  </si>
  <si>
    <t>Equip2301</t>
    <phoneticPr fontId="1" type="noConversion"/>
  </si>
  <si>
    <t>Actor1108m</t>
    <phoneticPr fontId="1" type="noConversion"/>
  </si>
  <si>
    <t>Equip3002</t>
    <phoneticPr fontId="1" type="noConversion"/>
  </si>
  <si>
    <t>Equip4202</t>
    <phoneticPr fontId="1" type="noConversion"/>
  </si>
  <si>
    <t>Equip2001</t>
    <phoneticPr fontId="1" type="noConversion"/>
  </si>
  <si>
    <t>Equip4102</t>
    <phoneticPr fontId="1" type="noConversion"/>
  </si>
  <si>
    <t>Equip6301</t>
    <phoneticPr fontId="1" type="noConversion"/>
  </si>
  <si>
    <t>Equip3201</t>
    <phoneticPr fontId="1" type="noConversion"/>
  </si>
  <si>
    <t>Equip0102</t>
    <phoneticPr fontId="1" type="noConversion"/>
  </si>
  <si>
    <t>Equip1002</t>
    <phoneticPr fontId="1" type="noConversion"/>
  </si>
  <si>
    <t>Actor3117</t>
  </si>
  <si>
    <t>Equip4101</t>
    <phoneticPr fontId="1" type="noConversion"/>
  </si>
  <si>
    <t>Equip6101</t>
    <phoneticPr fontId="1" type="noConversion"/>
  </si>
  <si>
    <t>Equip7201</t>
    <phoneticPr fontId="1" type="noConversion"/>
  </si>
  <si>
    <t>Equip3001</t>
    <phoneticPr fontId="1" type="noConversion"/>
  </si>
  <si>
    <t>Equip5101</t>
    <phoneticPr fontId="1" type="noConversion"/>
  </si>
  <si>
    <t>Equip0301</t>
    <phoneticPr fontId="1" type="noConversion"/>
  </si>
  <si>
    <t>Actor3021m</t>
    <phoneticPr fontId="1" type="noConversion"/>
  </si>
  <si>
    <t>Actor0104m</t>
    <phoneticPr fontId="1" type="noConversion"/>
  </si>
  <si>
    <t>GO</t>
    <phoneticPr fontId="1" type="noConversion"/>
  </si>
  <si>
    <t>Equip1001</t>
    <phoneticPr fontId="1" type="noConversion"/>
  </si>
  <si>
    <t>Equip8002</t>
    <phoneticPr fontId="1" type="noConversion"/>
  </si>
  <si>
    <t>Actor3114</t>
    <phoneticPr fontId="1" type="noConversion"/>
  </si>
  <si>
    <t>Equip6202</t>
    <phoneticPr fontId="1" type="noConversion"/>
  </si>
  <si>
    <t>Equip1101</t>
    <phoneticPr fontId="1" type="noConversion"/>
  </si>
  <si>
    <t>Equip5201</t>
    <phoneticPr fontId="1" type="noConversion"/>
  </si>
  <si>
    <t>Actor1109</t>
    <phoneticPr fontId="1" type="noConversion"/>
  </si>
  <si>
    <t>Equip5102</t>
    <phoneticPr fontId="1" type="noConversion"/>
  </si>
  <si>
    <t>Equip7101</t>
    <phoneticPr fontId="1" type="noConversion"/>
  </si>
  <si>
    <t>Equip4401</t>
    <phoneticPr fontId="1" type="noConversion"/>
  </si>
  <si>
    <t>Equip1402</t>
    <phoneticPr fontId="1" type="noConversion"/>
  </si>
  <si>
    <t>Equip1302</t>
    <phoneticPr fontId="1" type="noConversion"/>
  </si>
  <si>
    <t>Equip2301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</si>
</sst>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7.522957846231705</v>
          </cell>
          <cell r="W2">
            <v>10.631265768634711</v>
          </cell>
          <cell r="X2">
            <v>11.28</v>
          </cell>
          <cell r="Y2">
            <v>15.95</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7.0029815053739295</v>
          </cell>
          <cell r="W3">
            <v>11.153002234373105</v>
          </cell>
          <cell r="X3">
            <v>10.5</v>
          </cell>
          <cell r="Y3">
            <v>16.73</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8.1914689647499461</v>
          </cell>
          <cell r="W4">
            <v>10.796090008150104</v>
          </cell>
          <cell r="X4">
            <v>17.989999999999998</v>
          </cell>
          <cell r="Y4">
            <v>23.71</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7.1581987556020401</v>
          </cell>
          <cell r="W5">
            <v>11.558356103144344</v>
          </cell>
          <cell r="X5">
            <v>15.72</v>
          </cell>
          <cell r="Y5">
            <v>25.38</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7.9961546133535393</v>
          </cell>
          <cell r="W6">
            <v>10.961350811570297</v>
          </cell>
          <cell r="X6">
            <v>28.28</v>
          </cell>
          <cell r="Y6">
            <v>38.770000000000003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6.910313999917447</v>
          </cell>
          <cell r="W7">
            <v>11.786785275535637</v>
          </cell>
          <cell r="X7">
            <v>24.44</v>
          </cell>
          <cell r="Y7">
            <v>41.69</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7.5084540552680519</v>
          </cell>
          <cell r="W8">
            <v>11.008211345877335</v>
          </cell>
          <cell r="X8">
            <v>51.75</v>
          </cell>
          <cell r="Y8">
            <v>75.87</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7.07899416164428</v>
          </cell>
          <cell r="W9">
            <v>11.611241933207861</v>
          </cell>
          <cell r="X9">
            <v>48.79</v>
          </cell>
          <cell r="Y9">
            <v>80.03</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8.121033483111713</v>
          </cell>
          <cell r="W10">
            <v>10.46719125675229</v>
          </cell>
          <cell r="X10">
            <v>119.99</v>
          </cell>
          <cell r="Y10">
            <v>154.65</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6.8324888030358348</v>
          </cell>
          <cell r="W11">
            <v>11.556992460532118</v>
          </cell>
          <cell r="X11">
            <v>100.95</v>
          </cell>
          <cell r="Y11">
            <v>170.75</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7.7753044717469866</v>
          </cell>
          <cell r="W12">
            <v>10.713987183737077</v>
          </cell>
          <cell r="X12">
            <v>149.72</v>
          </cell>
          <cell r="Y12">
            <v>206.3</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6.7470924862071078</v>
          </cell>
          <cell r="W13">
            <v>11.450797368457703</v>
          </cell>
          <cell r="X13">
            <v>129.91999999999999</v>
          </cell>
          <cell r="Y13">
            <v>220.49</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7.771550336600022</v>
          </cell>
          <cell r="W14">
            <v>10.646995379369734</v>
          </cell>
          <cell r="X14">
            <v>195.03</v>
          </cell>
          <cell r="Y14">
            <v>267.19</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7.7246026810069806</v>
          </cell>
          <cell r="W15">
            <v>10.412921719540872</v>
          </cell>
          <cell r="X15">
            <v>11.59</v>
          </cell>
          <cell r="Y15">
            <v>15.62</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7.0211678483640103</v>
          </cell>
          <cell r="W16">
            <v>11.605515290266792</v>
          </cell>
          <cell r="X16">
            <v>10.53</v>
          </cell>
          <cell r="Y16">
            <v>17.41</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7.9647282163992221</v>
          </cell>
          <cell r="W17">
            <v>11.018045876210234</v>
          </cell>
          <cell r="X17">
            <v>17.489999999999998</v>
          </cell>
          <cell r="Y17">
            <v>24.2</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6.6126258656824426</v>
          </cell>
          <cell r="W18">
            <v>11.295992837551154</v>
          </cell>
          <cell r="X18">
            <v>14.52</v>
          </cell>
          <cell r="Y18">
            <v>24.81</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7.4096178689151468</v>
          </cell>
          <cell r="W19">
            <v>11.060645607018674</v>
          </cell>
          <cell r="X19">
            <v>26.21</v>
          </cell>
          <cell r="Y19">
            <v>39.119999999999997</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6.6639632175131114</v>
          </cell>
          <cell r="W20">
            <v>11.414189378694662</v>
          </cell>
          <cell r="X20">
            <v>23.57</v>
          </cell>
          <cell r="Y20">
            <v>40.369999999999997</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8.1903843790201503</v>
          </cell>
          <cell r="W21">
            <v>11.003433037600168</v>
          </cell>
          <cell r="X21">
            <v>56.45</v>
          </cell>
          <cell r="Y21">
            <v>75.84</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6.8174418689473351</v>
          </cell>
          <cell r="W22">
            <v>11.683815611556806</v>
          </cell>
          <cell r="X22">
            <v>46.99</v>
          </cell>
          <cell r="Y22">
            <v>80.53</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7.9130717164186537</v>
          </cell>
          <cell r="W23">
            <v>10.59154067270627</v>
          </cell>
          <cell r="X23">
            <v>116.91</v>
          </cell>
          <cell r="Y23">
            <v>156.49</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6.841424426615399</v>
          </cell>
          <cell r="W24">
            <v>11.733801199986491</v>
          </cell>
          <cell r="X24">
            <v>101.08</v>
          </cell>
          <cell r="Y24">
            <v>173.36</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7.4276072796848309</v>
          </cell>
          <cell r="W25">
            <v>10.823432163064505</v>
          </cell>
          <cell r="X25">
            <v>143.02000000000001</v>
          </cell>
          <cell r="Y25">
            <v>208.41</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6.8551339598515835</v>
          </cell>
          <cell r="W26">
            <v>11.535079610311044</v>
          </cell>
          <cell r="X26">
            <v>132</v>
          </cell>
          <cell r="Y26">
            <v>222.11</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8.0384869075412588</v>
          </cell>
          <cell r="W27">
            <v>10.333129250926014</v>
          </cell>
          <cell r="X27">
            <v>201.73</v>
          </cell>
          <cell r="Y27">
            <v>259.31</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8.0102402256413363</v>
          </cell>
          <cell r="W28">
            <v>10.957181911086682</v>
          </cell>
          <cell r="X28">
            <v>12.02</v>
          </cell>
          <cell r="Y28">
            <v>16.440000000000001</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7.1142151629959516</v>
          </cell>
          <cell r="W29">
            <v>11.714065990917883</v>
          </cell>
          <cell r="X29">
            <v>10.67</v>
          </cell>
          <cell r="Y29">
            <v>17.57</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8.1005026673395086</v>
          </cell>
          <cell r="W30">
            <v>10.490945070363368</v>
          </cell>
          <cell r="X30">
            <v>17.79</v>
          </cell>
          <cell r="Y30">
            <v>23.04</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7.3421244019152692</v>
          </cell>
          <cell r="W31">
            <v>11.166784823672478</v>
          </cell>
          <cell r="X31">
            <v>16.12</v>
          </cell>
          <cell r="Y31">
            <v>24.52</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7.9750839027231581</v>
          </cell>
          <cell r="W32">
            <v>10.991578398013619</v>
          </cell>
          <cell r="X32">
            <v>28.21</v>
          </cell>
          <cell r="Y32">
            <v>38.880000000000003</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7.2518303226040839</v>
          </cell>
          <cell r="W33">
            <v>11.793227096709083</v>
          </cell>
          <cell r="X33">
            <v>25.65</v>
          </cell>
          <cell r="Y33">
            <v>41.71</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8.0381139838644664</v>
          </cell>
          <cell r="W34">
            <v>10.866425102277073</v>
          </cell>
          <cell r="X34">
            <v>55.4</v>
          </cell>
          <cell r="Y34">
            <v>74.900000000000006</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7.167988413417639</v>
          </cell>
          <cell r="W35">
            <v>11.874598355756381</v>
          </cell>
          <cell r="X35">
            <v>49.41</v>
          </cell>
          <cell r="Y35">
            <v>81.849999999999994</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7.8474667224834365</v>
          </cell>
          <cell r="W36">
            <v>10.817434274871388</v>
          </cell>
          <cell r="X36">
            <v>115.94</v>
          </cell>
          <cell r="Y36">
            <v>159.82</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7.2623260698225529</v>
          </cell>
          <cell r="W37">
            <v>11.489363209281349</v>
          </cell>
          <cell r="X37">
            <v>107.3</v>
          </cell>
          <cell r="Y37">
            <v>169.75</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8.0755717242028258</v>
          </cell>
          <cell r="W38">
            <v>10.87417140450361</v>
          </cell>
          <cell r="X38">
            <v>155.5</v>
          </cell>
          <cell r="Y38">
            <v>209.39</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7.3507499865306878</v>
          </cell>
          <cell r="W39">
            <v>11.188666360331787</v>
          </cell>
          <cell r="X39">
            <v>141.54</v>
          </cell>
          <cell r="Y39">
            <v>215.44</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7.9829283336105767</v>
          </cell>
          <cell r="W40">
            <v>11.04328903578331</v>
          </cell>
          <cell r="X40">
            <v>200.33</v>
          </cell>
          <cell r="Y40">
            <v>277.13</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8.1794345927610976</v>
          </cell>
          <cell r="W41">
            <v>10.683376574829206</v>
          </cell>
          <cell r="X41">
            <v>12.27</v>
          </cell>
          <cell r="Y41">
            <v>16.03</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6.9788817605086173</v>
          </cell>
          <cell r="W42">
            <v>11.812527981226259</v>
          </cell>
          <cell r="X42">
            <v>10.47</v>
          </cell>
          <cell r="Y42">
            <v>17.72</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7.5628210978194703</v>
          </cell>
          <cell r="W43">
            <v>11.012053151523224</v>
          </cell>
          <cell r="X43">
            <v>16.61</v>
          </cell>
          <cell r="Y43">
            <v>24.18</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6.6499957098012583</v>
          </cell>
          <cell r="W44">
            <v>11.881566827568788</v>
          </cell>
          <cell r="X44">
            <v>14.6</v>
          </cell>
          <cell r="Y44">
            <v>26.09</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7.7194558314766395</v>
          </cell>
          <cell r="W45">
            <v>10.554923290027588</v>
          </cell>
          <cell r="X45">
            <v>27.3</v>
          </cell>
          <cell r="Y45">
            <v>37.33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7.1686360930792379</v>
          </cell>
          <cell r="W46">
            <v>11.738600144901618</v>
          </cell>
          <cell r="X46">
            <v>25.35</v>
          </cell>
          <cell r="Y46">
            <v>41.52</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8.0012120515836109</v>
          </cell>
          <cell r="W47">
            <v>10.919266008276452</v>
          </cell>
          <cell r="X47">
            <v>55.15</v>
          </cell>
          <cell r="Y47">
            <v>75.260000000000005</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7.3633502980618353</v>
          </cell>
          <cell r="W48">
            <v>11.80406151871213</v>
          </cell>
          <cell r="X48">
            <v>50.75</v>
          </cell>
          <cell r="Y48">
            <v>81.36</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7.8572787863676066</v>
          </cell>
          <cell r="W49">
            <v>10.400540175467871</v>
          </cell>
          <cell r="X49">
            <v>116.09</v>
          </cell>
          <cell r="Y49">
            <v>153.66</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6.9045267072559096</v>
          </cell>
          <cell r="W50">
            <v>11.447886684560107</v>
          </cell>
          <cell r="X50">
            <v>102.01</v>
          </cell>
          <cell r="Y50">
            <v>169.14</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8.1946287258538622</v>
          </cell>
          <cell r="W51">
            <v>10.537081221963328</v>
          </cell>
          <cell r="X51">
            <v>157.79</v>
          </cell>
          <cell r="Y51">
            <v>202.9</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7.3452451768109679</v>
          </cell>
          <cell r="W52">
            <v>11.589431988212562</v>
          </cell>
          <cell r="X52">
            <v>141.44</v>
          </cell>
          <cell r="Y52">
            <v>223.16</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8.1175638000682433</v>
          </cell>
          <cell r="W53">
            <v>10.89364874980277</v>
          </cell>
          <cell r="X53">
            <v>203.71</v>
          </cell>
          <cell r="Y53">
            <v>273.38</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7.6089915166209297</v>
          </cell>
          <cell r="W54">
            <v>10.700803841461893</v>
          </cell>
          <cell r="X54">
            <v>11.41</v>
          </cell>
          <cell r="Y54">
            <v>16.05</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7.0454490082342867</v>
          </cell>
          <cell r="W55">
            <v>11.59861037275501</v>
          </cell>
          <cell r="X55">
            <v>10.57</v>
          </cell>
          <cell r="Y55">
            <v>17.399999999999999</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7.9096270920741487</v>
          </cell>
          <cell r="W56">
            <v>10.819632214198471</v>
          </cell>
          <cell r="X56">
            <v>17.37</v>
          </cell>
          <cell r="Y56">
            <v>23.76</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6.6507355324327193</v>
          </cell>
          <cell r="W57">
            <v>11.607755442792891</v>
          </cell>
          <cell r="X57">
            <v>14.61</v>
          </cell>
          <cell r="Y57">
            <v>25.49</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7.7658073937214107</v>
          </cell>
          <cell r="W58">
            <v>11.056361767538904</v>
          </cell>
          <cell r="X58">
            <v>27.47</v>
          </cell>
          <cell r="Y58">
            <v>39.11</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7.0615042156314374</v>
          </cell>
          <cell r="W59">
            <v>11.327512573371292</v>
          </cell>
          <cell r="X59">
            <v>24.98</v>
          </cell>
          <cell r="Y59">
            <v>40.06</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7.9291398650683833</v>
          </cell>
          <cell r="W60">
            <v>11.08674575107643</v>
          </cell>
          <cell r="X60">
            <v>54.65</v>
          </cell>
          <cell r="Y60">
            <v>76.41</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6.691084065060199</v>
          </cell>
          <cell r="W61">
            <v>11.72833485802637</v>
          </cell>
          <cell r="X61">
            <v>46.12</v>
          </cell>
          <cell r="Y61">
            <v>80.84</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8.0015934339851711</v>
          </cell>
          <cell r="W62">
            <v>11.025165121202296</v>
          </cell>
          <cell r="X62">
            <v>118.22</v>
          </cell>
          <cell r="Y62">
            <v>162.88999999999999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6.7488380263795102</v>
          </cell>
          <cell r="W63">
            <v>11.279864432020336</v>
          </cell>
          <cell r="X63">
            <v>99.71</v>
          </cell>
          <cell r="Y63">
            <v>166.66</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7.8897598375370634</v>
          </cell>
          <cell r="W64">
            <v>10.545623498918022</v>
          </cell>
          <cell r="X64">
            <v>151.91999999999999</v>
          </cell>
          <cell r="Y64">
            <v>203.06</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7.0979342240531746</v>
          </cell>
          <cell r="W65">
            <v>11.633516049066797</v>
          </cell>
          <cell r="X65">
            <v>136.66999999999999</v>
          </cell>
          <cell r="Y65">
            <v>224.01</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7.596803164584224</v>
          </cell>
          <cell r="W66">
            <v>10.394558185915766</v>
          </cell>
          <cell r="X66">
            <v>190.64</v>
          </cell>
          <cell r="Y66">
            <v>260.85000000000002</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7.6544475662598916</v>
          </cell>
          <cell r="W68">
            <v>10.815290365602827</v>
          </cell>
          <cell r="X68">
            <v>11.48</v>
          </cell>
          <cell r="Y68">
            <v>16.22</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7.2268795754839523</v>
          </cell>
          <cell r="W69">
            <v>11.632900139664237</v>
          </cell>
          <cell r="X69">
            <v>10.84</v>
          </cell>
          <cell r="Y69">
            <v>17.45</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7.7643891940186345</v>
          </cell>
          <cell r="W70">
            <v>10.597620712854626</v>
          </cell>
          <cell r="X70">
            <v>17.05</v>
          </cell>
          <cell r="Y70">
            <v>23.27</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7.4009060455115376</v>
          </cell>
          <cell r="W71">
            <v>11.185969504923042</v>
          </cell>
          <cell r="X71">
            <v>16.25</v>
          </cell>
          <cell r="Y71">
            <v>24.57</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8.0362973013413512</v>
          </cell>
          <cell r="W72">
            <v>11.09813551614746</v>
          </cell>
          <cell r="X72">
            <v>28.42</v>
          </cell>
          <cell r="Y72">
            <v>39.25</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7.0893551190433231</v>
          </cell>
          <cell r="W73">
            <v>11.18184982592537</v>
          </cell>
          <cell r="X73">
            <v>25.07</v>
          </cell>
          <cell r="Y73">
            <v>39.549999999999997</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7.8159248846869058</v>
          </cell>
          <cell r="W74">
            <v>10.515331855098376</v>
          </cell>
          <cell r="X74">
            <v>53.87</v>
          </cell>
          <cell r="Y74">
            <v>72.48</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6.7241098087321962</v>
          </cell>
          <cell r="W75">
            <v>11.41351468661164</v>
          </cell>
          <cell r="X75">
            <v>46.35</v>
          </cell>
          <cell r="Y75">
            <v>78.67</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7.9745402460471819</v>
          </cell>
          <cell r="W76">
            <v>10.841488536175985</v>
          </cell>
          <cell r="X76">
            <v>117.82</v>
          </cell>
          <cell r="Y76">
            <v>160.18</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6.7207515070665087</v>
          </cell>
          <cell r="W77">
            <v>11.644043107269098</v>
          </cell>
          <cell r="X77">
            <v>99.3</v>
          </cell>
          <cell r="Y77">
            <v>172.04</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7.4313719774953348</v>
          </cell>
          <cell r="W78">
            <v>10.539092518935476</v>
          </cell>
          <cell r="X78">
            <v>143.09</v>
          </cell>
          <cell r="Y78">
            <v>202.93</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6.9538035243025611</v>
          </cell>
          <cell r="W79">
            <v>11.800443439306459</v>
          </cell>
          <cell r="X79">
            <v>133.9</v>
          </cell>
          <cell r="Y79">
            <v>227.22</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7.9210861446850132</v>
          </cell>
          <cell r="W80">
            <v>10.77956989340505</v>
          </cell>
          <cell r="X80">
            <v>198.78</v>
          </cell>
          <cell r="Y80">
            <v>270.51</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7.6405577855140212</v>
          </cell>
          <cell r="W88">
            <v>10.601356394335436</v>
          </cell>
          <cell r="X88">
            <v>11.46</v>
          </cell>
          <cell r="Y88">
            <v>15.9</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6.8308565711249489</v>
          </cell>
          <cell r="W89">
            <v>11.705749942610948</v>
          </cell>
          <cell r="X89">
            <v>10.25</v>
          </cell>
          <cell r="Y89">
            <v>17.559999999999999</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7.9060796043862513</v>
          </cell>
          <cell r="W90">
            <v>10.470655071953939</v>
          </cell>
          <cell r="X90">
            <v>17.36</v>
          </cell>
          <cell r="Y90">
            <v>23</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6.9733567169501605</v>
          </cell>
          <cell r="W91">
            <v>11.30036168725066</v>
          </cell>
          <cell r="X91">
            <v>15.31</v>
          </cell>
          <cell r="Y91">
            <v>24.82</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7.4078031083159157</v>
          </cell>
          <cell r="W92">
            <v>11.09307644315196</v>
          </cell>
          <cell r="X92">
            <v>26.2</v>
          </cell>
          <cell r="Y92">
            <v>39.24</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6.8743320378387445</v>
          </cell>
          <cell r="W93">
            <v>11.895005041584824</v>
          </cell>
          <cell r="X93">
            <v>24.31</v>
          </cell>
          <cell r="Y93">
            <v>42.07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8.0116947013103097</v>
          </cell>
          <cell r="W94">
            <v>10.776264203211698</v>
          </cell>
          <cell r="X94">
            <v>55.22</v>
          </cell>
          <cell r="Y94">
            <v>74.27</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6.9859255064630723</v>
          </cell>
          <cell r="W95">
            <v>11.208115995757527</v>
          </cell>
          <cell r="X95">
            <v>48.15</v>
          </cell>
          <cell r="Y95">
            <v>77.25</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7.7508195524125556</v>
          </cell>
          <cell r="W96">
            <v>10.960194985651169</v>
          </cell>
          <cell r="X96">
            <v>114.52</v>
          </cell>
          <cell r="Y96">
            <v>161.93</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7.098156339226442</v>
          </cell>
          <cell r="W97">
            <v>11.136284418809275</v>
          </cell>
          <cell r="X97">
            <v>104.87</v>
          </cell>
          <cell r="Y97">
            <v>164.53</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8.1150734803789728</v>
          </cell>
          <cell r="W98">
            <v>10.879274353031304</v>
          </cell>
          <cell r="X98">
            <v>156.26</v>
          </cell>
          <cell r="Y98">
            <v>209.48</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7.0081104648359789</v>
          </cell>
          <cell r="W99">
            <v>11.400221377077994</v>
          </cell>
          <cell r="X99">
            <v>134.94</v>
          </cell>
          <cell r="Y99">
            <v>219.52</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7.9550437543117285</v>
          </cell>
          <cell r="W100">
            <v>10.662981501477436</v>
          </cell>
          <cell r="X100">
            <v>199.63</v>
          </cell>
          <cell r="Y100">
            <v>267.58999999999997</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7.8509159090186023</v>
          </cell>
          <cell r="W101">
            <v>10.834428567845524</v>
          </cell>
          <cell r="X101">
            <v>11.78</v>
          </cell>
          <cell r="Y101">
            <v>16.25</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6.8030371922152559</v>
          </cell>
          <cell r="W102">
            <v>11.59097112022817</v>
          </cell>
          <cell r="X102">
            <v>10.199999999999999</v>
          </cell>
          <cell r="Y102">
            <v>17.39</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7.6499068972640982</v>
          </cell>
          <cell r="W103">
            <v>10.967379134804066</v>
          </cell>
          <cell r="X103">
            <v>16.8</v>
          </cell>
          <cell r="Y103">
            <v>24.09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7.002006956921389</v>
          </cell>
          <cell r="W104">
            <v>11.750056696152917</v>
          </cell>
          <cell r="X104">
            <v>15.38</v>
          </cell>
          <cell r="Y104">
            <v>25.8</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7.8725685630292972</v>
          </cell>
          <cell r="W105">
            <v>11.082629252111838</v>
          </cell>
          <cell r="X105">
            <v>27.84</v>
          </cell>
          <cell r="Y105">
            <v>39.200000000000003</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7.0869439195901593</v>
          </cell>
          <cell r="W106">
            <v>11.398411832750556</v>
          </cell>
          <cell r="X106">
            <v>25.07</v>
          </cell>
          <cell r="Y106">
            <v>40.32</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7.9244428419289283</v>
          </cell>
          <cell r="W107">
            <v>10.484804684816002</v>
          </cell>
          <cell r="X107">
            <v>54.62</v>
          </cell>
          <cell r="Y107">
            <v>72.27</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6.6512549476473142</v>
          </cell>
          <cell r="W108">
            <v>11.794447662480248</v>
          </cell>
          <cell r="X108">
            <v>45.84</v>
          </cell>
          <cell r="Y108">
            <v>81.290000000000006</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7.9959073121565822</v>
          </cell>
          <cell r="W109">
            <v>10.487194301503258</v>
          </cell>
          <cell r="X109">
            <v>118.14</v>
          </cell>
          <cell r="Y109">
            <v>154.94</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7.0291025209703051</v>
          </cell>
          <cell r="W110">
            <v>11.125648080708116</v>
          </cell>
          <cell r="X110">
            <v>103.85</v>
          </cell>
          <cell r="Y110">
            <v>164.38</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8.0357500522067369</v>
          </cell>
          <cell r="W111">
            <v>11.017004916377239</v>
          </cell>
          <cell r="X111">
            <v>154.72999999999999</v>
          </cell>
          <cell r="Y111">
            <v>212.14</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6.8182230620437903</v>
          </cell>
          <cell r="W112">
            <v>11.194145952660277</v>
          </cell>
          <cell r="X112">
            <v>131.29</v>
          </cell>
          <cell r="Y112">
            <v>215.55</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7.6076858395356961</v>
          </cell>
          <cell r="W113">
            <v>10.559877106369131</v>
          </cell>
          <cell r="X113">
            <v>190.92</v>
          </cell>
          <cell r="Y113">
            <v>265</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8.1789161497067884</v>
          </cell>
          <cell r="W115">
            <v>11.04186057925531</v>
          </cell>
          <cell r="X115">
            <v>12.27</v>
          </cell>
          <cell r="Y115">
            <v>16.559999999999999</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6.9994740004654528</v>
          </cell>
          <cell r="W116">
            <v>11.734661291709678</v>
          </cell>
          <cell r="X116">
            <v>10.5</v>
          </cell>
          <cell r="Y116">
            <v>17.600000000000001</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7.8194976693197775</v>
          </cell>
          <cell r="W117">
            <v>10.3796576582091</v>
          </cell>
          <cell r="X117">
            <v>17.170000000000002</v>
          </cell>
          <cell r="Y117">
            <v>22.8</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6.8332274486158031</v>
          </cell>
          <cell r="W118">
            <v>11.323430610642712</v>
          </cell>
          <cell r="X118">
            <v>15.01</v>
          </cell>
          <cell r="Y118">
            <v>24.87</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7.4188719053870456</v>
          </cell>
          <cell r="W119">
            <v>11.00449158428418</v>
          </cell>
          <cell r="X119">
            <v>26.24</v>
          </cell>
          <cell r="Y119">
            <v>38.92</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7.3917109420854938</v>
          </cell>
          <cell r="W120">
            <v>11.596707542093583</v>
          </cell>
          <cell r="X120">
            <v>26.14</v>
          </cell>
          <cell r="Y120">
            <v>41.02</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7.7986280539835215</v>
          </cell>
          <cell r="W121">
            <v>10.903414382734651</v>
          </cell>
          <cell r="X121">
            <v>53.75</v>
          </cell>
          <cell r="Y121">
            <v>75.150000000000006</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6.8963854816251651</v>
          </cell>
          <cell r="W122">
            <v>11.391050937839246</v>
          </cell>
          <cell r="X122">
            <v>47.53</v>
          </cell>
          <cell r="Y122">
            <v>78.510000000000005</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8.1360684615094758</v>
          </cell>
          <cell r="W123">
            <v>10.738649728274746</v>
          </cell>
          <cell r="X123">
            <v>120.21</v>
          </cell>
          <cell r="Y123">
            <v>158.66</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7.3836108432856582</v>
          </cell>
          <cell r="W124">
            <v>11.857005096342906</v>
          </cell>
          <cell r="X124">
            <v>109.09</v>
          </cell>
          <cell r="Y124">
            <v>175.18</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8.1726146491766016</v>
          </cell>
          <cell r="W125">
            <v>10.832624633487463</v>
          </cell>
          <cell r="X125">
            <v>157.37</v>
          </cell>
          <cell r="Y125">
            <v>208.59</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7.2174224588803879</v>
          </cell>
          <cell r="W126">
            <v>11.666823439895499</v>
          </cell>
          <cell r="X126">
            <v>138.97</v>
          </cell>
          <cell r="Y126">
            <v>224.65</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7.9518917307977315</v>
          </cell>
          <cell r="W127">
            <v>10.608236021268752</v>
          </cell>
          <cell r="X127">
            <v>199.55</v>
          </cell>
          <cell r="Y127">
            <v>266.20999999999998</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219</v>
      </c>
      <c r="H2">
        <v>35</v>
      </c>
      <c r="I2">
        <v>15000</v>
      </c>
      <c r="M2">
        <v>4</v>
      </c>
      <c r="N2" t="s">
        <v>53</v>
      </c>
      <c r="O2" t="s">
        <v>49</v>
      </c>
    </row>
    <row r="3" spans="1:16">
      <c r="A3">
        <v>5</v>
      </c>
      <c r="D3" s="1">
        <v>1.99</v>
      </c>
      <c r="E3" s="1">
        <v>2500</v>
      </c>
      <c r="F3" t="s">
        <v>35</v>
      </c>
      <c r="G3" t="s">
        <v>220</v>
      </c>
      <c r="H3">
        <v>50</v>
      </c>
      <c r="I3">
        <v>25000</v>
      </c>
      <c r="K3">
        <v>1</v>
      </c>
      <c r="M3">
        <v>4</v>
      </c>
      <c r="N3" t="s">
        <v>54</v>
      </c>
      <c r="O3" t="s">
        <v>49</v>
      </c>
      <c r="P3" t="s">
        <v>45</v>
      </c>
    </row>
    <row r="4" spans="1:16">
      <c r="A4">
        <v>15</v>
      </c>
      <c r="D4" s="1">
        <v>2.99</v>
      </c>
      <c r="E4" s="1">
        <v>3900</v>
      </c>
      <c r="F4" t="s">
        <v>36</v>
      </c>
      <c r="G4" t="s">
        <v>221</v>
      </c>
      <c r="H4">
        <v>65</v>
      </c>
      <c r="I4">
        <v>30000</v>
      </c>
      <c r="L4">
        <v>2</v>
      </c>
      <c r="M4">
        <v>4</v>
      </c>
      <c r="N4" t="s">
        <v>55</v>
      </c>
      <c r="O4" t="s">
        <v>49</v>
      </c>
      <c r="P4" t="s">
        <v>47</v>
      </c>
    </row>
    <row r="5" spans="1:16">
      <c r="A5">
        <v>25</v>
      </c>
      <c r="D5" s="1">
        <v>3.99</v>
      </c>
      <c r="E5" s="1">
        <v>4900</v>
      </c>
      <c r="F5" t="s">
        <v>37</v>
      </c>
      <c r="G5" t="s">
        <v>222</v>
      </c>
      <c r="H5">
        <v>80</v>
      </c>
      <c r="I5">
        <v>30000</v>
      </c>
      <c r="L5">
        <v>2</v>
      </c>
      <c r="M5">
        <v>4</v>
      </c>
      <c r="N5" t="s">
        <v>56</v>
      </c>
      <c r="O5" t="s">
        <v>49</v>
      </c>
      <c r="P5" t="s">
        <v>47</v>
      </c>
    </row>
    <row r="6" spans="1:16">
      <c r="A6">
        <v>35</v>
      </c>
      <c r="D6" s="1">
        <v>4.99</v>
      </c>
      <c r="E6" s="1">
        <v>5900</v>
      </c>
      <c r="F6" t="s">
        <v>38</v>
      </c>
      <c r="G6" t="s">
        <v>223</v>
      </c>
      <c r="H6">
        <v>100</v>
      </c>
      <c r="I6">
        <v>30000</v>
      </c>
      <c r="L6">
        <v>2</v>
      </c>
      <c r="M6">
        <v>4</v>
      </c>
      <c r="N6" t="s">
        <v>57</v>
      </c>
      <c r="O6" t="s">
        <v>49</v>
      </c>
      <c r="P6" t="s">
        <v>47</v>
      </c>
    </row>
    <row r="7" spans="1:16">
      <c r="A7">
        <v>45</v>
      </c>
      <c r="D7" s="1">
        <v>5.99</v>
      </c>
      <c r="E7" s="1">
        <v>7500</v>
      </c>
      <c r="F7" t="s">
        <v>209</v>
      </c>
      <c r="G7" t="s">
        <v>224</v>
      </c>
      <c r="H7">
        <v>100</v>
      </c>
      <c r="I7">
        <v>35000</v>
      </c>
      <c r="L7">
        <v>3</v>
      </c>
      <c r="M7">
        <v>4</v>
      </c>
      <c r="N7" t="s">
        <v>215</v>
      </c>
      <c r="O7" t="s">
        <v>49</v>
      </c>
      <c r="P7" t="s">
        <v>48</v>
      </c>
    </row>
    <row r="8" spans="1:16">
      <c r="A8">
        <v>55</v>
      </c>
      <c r="D8" s="1">
        <v>7.99</v>
      </c>
      <c r="E8" s="1">
        <v>9900</v>
      </c>
      <c r="F8" t="s">
        <v>210</v>
      </c>
      <c r="G8" t="s">
        <v>225</v>
      </c>
      <c r="H8">
        <v>120</v>
      </c>
      <c r="I8">
        <v>35000</v>
      </c>
      <c r="L8">
        <v>3</v>
      </c>
      <c r="M8">
        <v>4</v>
      </c>
      <c r="N8" t="s">
        <v>216</v>
      </c>
      <c r="O8" t="s">
        <v>49</v>
      </c>
      <c r="P8" t="s">
        <v>48</v>
      </c>
    </row>
    <row r="9" spans="1:16">
      <c r="A9">
        <v>65</v>
      </c>
      <c r="D9" s="1">
        <v>8.99</v>
      </c>
      <c r="E9" s="1">
        <v>11000</v>
      </c>
      <c r="F9" t="s">
        <v>211</v>
      </c>
      <c r="G9" t="s">
        <v>226</v>
      </c>
      <c r="H9">
        <v>120</v>
      </c>
      <c r="I9">
        <v>40000</v>
      </c>
      <c r="L9">
        <v>4</v>
      </c>
      <c r="M9">
        <v>4</v>
      </c>
      <c r="N9" t="s">
        <v>217</v>
      </c>
      <c r="O9" t="s">
        <v>49</v>
      </c>
      <c r="P9" t="s">
        <v>213</v>
      </c>
    </row>
    <row r="10" spans="1:16">
      <c r="A10">
        <v>75</v>
      </c>
      <c r="D10" s="1">
        <v>9.99</v>
      </c>
      <c r="E10" s="1">
        <v>12000</v>
      </c>
      <c r="F10" t="s">
        <v>212</v>
      </c>
      <c r="G10" t="s">
        <v>227</v>
      </c>
      <c r="H10">
        <v>135</v>
      </c>
      <c r="I10">
        <v>45000</v>
      </c>
      <c r="L10">
        <v>5</v>
      </c>
      <c r="M10">
        <v>4</v>
      </c>
      <c r="N10" t="s">
        <v>218</v>
      </c>
      <c r="O10" t="s">
        <v>49</v>
      </c>
      <c r="P10" t="s">
        <v>214</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228</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292</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0.42293776927774029</v>
      </c>
      <c r="C2">
        <f t="shared" ref="C2:C32" ca="1" si="0">RAND()</f>
        <v>0.48826973749684532</v>
      </c>
      <c r="D2" t="str">
        <f ca="1">VLOOKUP($B2
+IF(D1="DI",1,
IF(D1="EN",2,
IF(D1="GO",3,0))),$AC:$AD,MATCH($AD$1,$AC$1:$AD$1,0),1)</f>
        <v>GO</v>
      </c>
      <c r="E2">
        <f ca="1">ROUNDDOWN(VLOOKUP(D2,$P:$W,MATCH($U$1,$P$1:$W$1,0),0)+C2*(VLOOKUP(D2,$P:$W,MATCH($V$1,$P$1:$W$1,0),0)-VLOOKUP(D2,$P:$W,MATCH($U$1,$P$1:$W$1,0),0)+10^ABS(VLOOKUP(D2,$P:$W,MATCH($W$1,$P$1:$W$1,0),0))),VLOOKUP(D2,$P:$W,MATCH($W$1,$P$1:$W$1,0),0))</f>
        <v>2000</v>
      </c>
      <c r="F2" t="s">
        <v>127</v>
      </c>
      <c r="G2">
        <v>7</v>
      </c>
      <c r="H2" t="s">
        <v>125</v>
      </c>
      <c r="I2">
        <v>2400</v>
      </c>
      <c r="J2" t="str">
        <f>IF(H2="GO",
  IF(I2&lt;100,"골드이상",""),
IF(H2="DI",
  IF(I2&gt;29,"다이아너무많음",
  IF(I2&gt;9,"다이아다소많음","")),""))</f>
        <v/>
      </c>
      <c r="K2" t="str">
        <f ca="1">IF(ROW()=2,L2,OFFSET(K2,-1,0)&amp;","&amp;L2)</f>
        <v>{"dy":1,"cd":"GO","cn":2400}</v>
      </c>
      <c r="L2" t="str">
        <f>"{"""&amp;A$1&amp;""":"&amp;A2
&amp;","""&amp;H$1&amp;""":"""&amp;H2&amp;""""
&amp;","""&amp;I$1&amp;""":"&amp;I2&amp;"}"</f>
        <v>{"dy":1,"cd":"GO","cn":2400}</v>
      </c>
      <c r="N2" t="str">
        <f ca="1">"["&amp;
IF(LEFT(OFFSET(K1,COUNTA(K:K)-1,0),1)=",",SUBSTITUTE(OFFSET(K1,COUNTA(K:K)-1,0),",","",1),OFFSET(K1,COUNTA(K:K)-1,0))
&amp;"]"</f>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P2" t="s">
        <v>97</v>
      </c>
      <c r="Q2">
        <f ca="1">COUNTIF(D:D,P2)</f>
        <v>13</v>
      </c>
      <c r="R2">
        <f>COUNTIF(H:H,P2)</f>
        <v>13</v>
      </c>
      <c r="S2">
        <f>SUMIF(H:H,P2,I:I)</f>
        <v>98</v>
      </c>
      <c r="T2">
        <f>S2/R2</f>
        <v>7.5384615384615383</v>
      </c>
      <c r="U2">
        <v>6</v>
      </c>
      <c r="V2">
        <v>9</v>
      </c>
      <c r="W2">
        <v>0</v>
      </c>
      <c r="Y2">
        <v>1</v>
      </c>
      <c r="Z2">
        <v>0</v>
      </c>
      <c r="AA2">
        <v>14</v>
      </c>
      <c r="AB2">
        <f>AA2/SUMIF(Z:Z,Z2,AA:AA)</f>
        <v>0.46666666666666667</v>
      </c>
      <c r="AC2">
        <v>0</v>
      </c>
      <c r="AD2" t="s">
        <v>126</v>
      </c>
    </row>
    <row r="3" spans="1:30">
      <c r="A3">
        <v>2</v>
      </c>
      <c r="B3">
        <f t="shared" ref="B3:B32" ca="1" si="1">RAND()</f>
        <v>1.1700199628629226E-3</v>
      </c>
      <c r="C3">
        <f t="shared" ca="1" si="0"/>
        <v>0.42535047182422014</v>
      </c>
      <c r="D3" t="str">
        <f t="shared" ref="D3:D32" ca="1" si="2">VLOOKUP($B3
+IF(D2="DI",1,
IF(D2="EN",2,
IF(D2="GO",3,0))),$AC:$AD,MATCH($AD$1,$AC$1:$AD$1,0),1)</f>
        <v>EN</v>
      </c>
      <c r="E3">
        <f t="shared" ref="E3:E32" ca="1" si="3">ROUNDDOWN(VLOOKUP(D3,$P:$W,MATCH($U$1,$P$1:$W$1,0),0)+C3*(VLOOKUP(D3,$P:$W,MATCH($V$1,$P$1:$W$1,0),0)-VLOOKUP(D3,$P:$W,MATCH($U$1,$P$1:$W$1,0),0)+10^ABS(VLOOKUP(D3,$P:$W,MATCH($W$1,$P$1:$W$1,0),0))),VLOOKUP(D3,$P:$W,MATCH($W$1,$P$1:$W$1,0),0))</f>
        <v>7</v>
      </c>
      <c r="F3" t="s">
        <v>125</v>
      </c>
      <c r="G3">
        <v>800</v>
      </c>
      <c r="H3" t="s">
        <v>127</v>
      </c>
      <c r="I3">
        <v>8</v>
      </c>
      <c r="J3" t="str">
        <f t="shared" ref="J3:J32" si="4">IF(H3="GO",
  IF(I3&lt;100,"골드이상",""),
IF(H3="DI",
  IF(I3&gt;29,"다이아너무많음",
  IF(I3&gt;9,"다이아다소많음","")),""))</f>
        <v/>
      </c>
      <c r="K3" t="str">
        <f t="shared" ref="K3:K32" ca="1" si="5">IF(ROW()=2,L3,OFFSET(K3,-1,0)&amp;","&amp;L3)</f>
        <v>{"dy":1,"cd":"GO","cn":2400},{"dy":2,"cd":"EN","cn":8}</v>
      </c>
      <c r="L3" t="str">
        <f t="shared" ref="L3:L32" si="6">"{"""&amp;A$1&amp;""":"&amp;A3
&amp;","""&amp;H$1&amp;""":"""&amp;H3&amp;""""
&amp;","""&amp;I$1&amp;""":"&amp;I3&amp;"}"</f>
        <v>{"dy":2,"cd":"EN","cn":8}</v>
      </c>
      <c r="P3" t="s">
        <v>68</v>
      </c>
      <c r="Q3">
        <f t="shared" ref="Q3:Q4" ca="1" si="7">COUNTIF(D:D,P3)</f>
        <v>13</v>
      </c>
      <c r="R3">
        <f t="shared" ref="R3:R4" si="8">COUNTIF(H:H,P3)</f>
        <v>14</v>
      </c>
      <c r="S3">
        <f t="shared" ref="S3:S4" si="9">SUMIF(H:H,P3,I:I)</f>
        <v>23200</v>
      </c>
      <c r="T3">
        <f>S3/R3</f>
        <v>1657.1428571428571</v>
      </c>
      <c r="U3">
        <v>500</v>
      </c>
      <c r="V3">
        <v>3500</v>
      </c>
      <c r="W3">
        <v>-2</v>
      </c>
      <c r="Y3">
        <v>2</v>
      </c>
      <c r="Z3">
        <v>0</v>
      </c>
      <c r="AA3">
        <v>14</v>
      </c>
      <c r="AB3">
        <f t="shared" ref="AB3:AB10" si="10">AA3/SUMIF(Z:Z,Z3,AA:AA)</f>
        <v>0.46666666666666667</v>
      </c>
      <c r="AC3">
        <f>AC2+AB2</f>
        <v>0.46666666666666667</v>
      </c>
      <c r="AD3" t="s">
        <v>128</v>
      </c>
    </row>
    <row r="4" spans="1:30">
      <c r="A4">
        <v>3</v>
      </c>
      <c r="B4">
        <f t="shared" ca="1" si="1"/>
        <v>0.28180601437943076</v>
      </c>
      <c r="C4">
        <f t="shared" ca="1" si="0"/>
        <v>0.39797411869099319</v>
      </c>
      <c r="D4" t="str">
        <f t="shared" ca="1" si="2"/>
        <v>GO</v>
      </c>
      <c r="E4">
        <f t="shared" ca="1" si="3"/>
        <v>1700</v>
      </c>
      <c r="F4" t="s">
        <v>127</v>
      </c>
      <c r="G4">
        <v>12</v>
      </c>
      <c r="H4" t="s">
        <v>125</v>
      </c>
      <c r="I4">
        <v>1000</v>
      </c>
      <c r="J4" t="str">
        <f t="shared" si="4"/>
        <v/>
      </c>
      <c r="K4" t="str">
        <f t="shared" ca="1" si="5"/>
        <v>{"dy":1,"cd":"GO","cn":2400},{"dy":2,"cd":"EN","cn":8},{"dy":3,"cd":"GO","cn":1000}</v>
      </c>
      <c r="L4" t="str">
        <f t="shared" si="6"/>
        <v>{"dy":3,"cd":"GO","cn":1000}</v>
      </c>
      <c r="P4" t="s">
        <v>98</v>
      </c>
      <c r="Q4">
        <f t="shared" ca="1" si="7"/>
        <v>5</v>
      </c>
      <c r="R4">
        <f t="shared" si="8"/>
        <v>4</v>
      </c>
      <c r="S4">
        <f t="shared" si="9"/>
        <v>14</v>
      </c>
      <c r="T4">
        <f>S4/R4</f>
        <v>3.5</v>
      </c>
      <c r="U4">
        <v>3</v>
      </c>
      <c r="V4">
        <v>6</v>
      </c>
      <c r="W4">
        <v>0</v>
      </c>
      <c r="Y4">
        <v>3</v>
      </c>
      <c r="Z4">
        <v>0</v>
      </c>
      <c r="AA4">
        <v>2</v>
      </c>
      <c r="AB4">
        <f t="shared" si="10"/>
        <v>6.6666666666666666E-2</v>
      </c>
      <c r="AC4">
        <f>AC3+AB3</f>
        <v>0.93333333333333335</v>
      </c>
      <c r="AD4" t="s">
        <v>130</v>
      </c>
    </row>
    <row r="5" spans="1:30">
      <c r="A5">
        <v>4</v>
      </c>
      <c r="B5">
        <f t="shared" ca="1" si="1"/>
        <v>0.39981586581505779</v>
      </c>
      <c r="C5">
        <f t="shared" ca="1" si="0"/>
        <v>0.893879995507463</v>
      </c>
      <c r="D5" t="str">
        <f t="shared" ca="1" si="2"/>
        <v>EN</v>
      </c>
      <c r="E5">
        <f t="shared" ca="1" si="3"/>
        <v>9</v>
      </c>
      <c r="F5" t="s">
        <v>125</v>
      </c>
      <c r="G5">
        <v>1000</v>
      </c>
      <c r="H5" t="s">
        <v>127</v>
      </c>
      <c r="I5">
        <v>9</v>
      </c>
      <c r="J5" t="str">
        <f t="shared" si="4"/>
        <v/>
      </c>
      <c r="K5" t="str">
        <f t="shared" ca="1" si="5"/>
        <v>{"dy":1,"cd":"GO","cn":2400},{"dy":2,"cd":"EN","cn":8},{"dy":3,"cd":"GO","cn":1000},{"dy":4,"cd":"EN","cn":9}</v>
      </c>
      <c r="L5" t="str">
        <f t="shared" si="6"/>
        <v>{"dy":4,"cd":"EN","cn":9}</v>
      </c>
      <c r="Y5">
        <v>1</v>
      </c>
      <c r="Z5">
        <v>1</v>
      </c>
      <c r="AA5">
        <f>VLOOKUP($Y5,$Y:$AD,MATCH(AA$1,$Y$1:$AD$1,0),0)</f>
        <v>14</v>
      </c>
      <c r="AB5">
        <f t="shared" si="10"/>
        <v>0.5</v>
      </c>
      <c r="AC5">
        <f>AC4+AB4</f>
        <v>1</v>
      </c>
      <c r="AD5" t="str">
        <f>VLOOKUP($Y5,$Y:$AD,MATCH(AD$1,$Y$1:$AD$1,0),0)</f>
        <v>GO</v>
      </c>
    </row>
    <row r="6" spans="1:30">
      <c r="A6">
        <v>5</v>
      </c>
      <c r="B6">
        <f t="shared" ca="1" si="1"/>
        <v>0.27379686395901315</v>
      </c>
      <c r="C6">
        <f t="shared" ca="1" si="0"/>
        <v>0.98219582114593318</v>
      </c>
      <c r="D6" t="str">
        <f t="shared" ca="1" si="2"/>
        <v>GO</v>
      </c>
      <c r="E6">
        <f t="shared" ca="1" si="3"/>
        <v>3500</v>
      </c>
      <c r="F6" t="s">
        <v>127</v>
      </c>
      <c r="G6">
        <v>5</v>
      </c>
      <c r="H6" t="s">
        <v>125</v>
      </c>
      <c r="I6">
        <v>1500</v>
      </c>
      <c r="J6" t="str">
        <f t="shared" si="4"/>
        <v/>
      </c>
      <c r="K6" t="str">
        <f t="shared" ca="1" si="5"/>
        <v>{"dy":1,"cd":"GO","cn":2400},{"dy":2,"cd":"EN","cn":8},{"dy":3,"cd":"GO","cn":1000},{"dy":4,"cd":"EN","cn":9},{"dy":5,"cd":"GO","cn":1500}</v>
      </c>
      <c r="L6" t="str">
        <f t="shared" si="6"/>
        <v>{"dy":5,"cd":"GO","cn":1500}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0.42280967581378837</v>
      </c>
      <c r="C7">
        <f t="shared" ca="1" si="0"/>
        <v>0.59958525593829937</v>
      </c>
      <c r="D7" t="str">
        <f t="shared" ca="1" si="2"/>
        <v>EN</v>
      </c>
      <c r="E7">
        <f t="shared" ca="1" si="3"/>
        <v>8</v>
      </c>
      <c r="F7" t="s">
        <v>125</v>
      </c>
      <c r="G7">
        <v>900</v>
      </c>
      <c r="H7" t="s">
        <v>127</v>
      </c>
      <c r="I7">
        <v>8</v>
      </c>
      <c r="J7" t="str">
        <f t="shared" si="4"/>
        <v/>
      </c>
      <c r="K7" t="str">
        <f t="shared" ca="1" si="5"/>
        <v>{"dy":1,"cd":"GO","cn":2400},{"dy":2,"cd":"EN","cn":8},{"dy":3,"cd":"GO","cn":1000},{"dy":4,"cd":"EN","cn":9},{"dy":5,"cd":"GO","cn":1500},{"dy":6,"cd":"EN","cn":8}</v>
      </c>
      <c r="L7" t="str">
        <f t="shared" si="6"/>
        <v>{"dy":6,"cd":"EN","cn":8}</v>
      </c>
      <c r="Y7">
        <v>1</v>
      </c>
      <c r="Z7">
        <v>2</v>
      </c>
      <c r="AA7">
        <f t="shared" si="11"/>
        <v>14</v>
      </c>
      <c r="AB7">
        <f t="shared" si="10"/>
        <v>0.875</v>
      </c>
      <c r="AC7">
        <f t="shared" si="12"/>
        <v>2</v>
      </c>
      <c r="AD7" t="str">
        <f t="shared" si="13"/>
        <v>GO</v>
      </c>
    </row>
    <row r="8" spans="1:30">
      <c r="A8">
        <v>7</v>
      </c>
      <c r="B8">
        <f t="shared" ca="1" si="1"/>
        <v>0.75069485675747416</v>
      </c>
      <c r="C8">
        <f t="shared" ca="1" si="0"/>
        <v>1.4852861918294047E-2</v>
      </c>
      <c r="D8" t="str">
        <f t="shared" ca="1" si="2"/>
        <v>GO</v>
      </c>
      <c r="E8">
        <f t="shared" ca="1" si="3"/>
        <v>500</v>
      </c>
      <c r="F8" t="s">
        <v>127</v>
      </c>
      <c r="G8">
        <v>6</v>
      </c>
      <c r="H8" t="s">
        <v>129</v>
      </c>
      <c r="I8">
        <v>4</v>
      </c>
      <c r="J8" t="str">
        <f t="shared" si="4"/>
        <v/>
      </c>
      <c r="K8" t="str">
        <f t="shared" ca="1" si="5"/>
        <v>{"dy":1,"cd":"GO","cn":2400},{"dy":2,"cd":"EN","cn":8},{"dy":3,"cd":"GO","cn":1000},{"dy":4,"cd":"EN","cn":9},{"dy":5,"cd":"GO","cn":1500},{"dy":6,"cd":"EN","cn":8},{"dy":7,"cd":"DI","cn":4}</v>
      </c>
      <c r="L8" t="str">
        <f t="shared" si="6"/>
        <v>{"dy":7,"cd":"DI","cn":4}</v>
      </c>
      <c r="Y8">
        <v>3</v>
      </c>
      <c r="Z8">
        <v>2</v>
      </c>
      <c r="AA8">
        <f t="shared" si="11"/>
        <v>2</v>
      </c>
      <c r="AB8">
        <f t="shared" si="10"/>
        <v>0.125</v>
      </c>
      <c r="AC8">
        <f t="shared" si="12"/>
        <v>2.875</v>
      </c>
      <c r="AD8" t="str">
        <f t="shared" si="13"/>
        <v>DI</v>
      </c>
    </row>
    <row r="9" spans="1:30">
      <c r="A9">
        <v>8</v>
      </c>
      <c r="B9">
        <f t="shared" ca="1" si="1"/>
        <v>0.45336369775802121</v>
      </c>
      <c r="C9">
        <f t="shared" ca="1" si="0"/>
        <v>0.38516732819579025</v>
      </c>
      <c r="D9" t="str">
        <f t="shared" ca="1" si="2"/>
        <v>EN</v>
      </c>
      <c r="E9">
        <f t="shared" ca="1" si="3"/>
        <v>7</v>
      </c>
      <c r="F9" t="s">
        <v>129</v>
      </c>
      <c r="G9">
        <v>3</v>
      </c>
      <c r="H9" t="s">
        <v>127</v>
      </c>
      <c r="I9">
        <v>6</v>
      </c>
      <c r="J9" t="str">
        <f t="shared" si="4"/>
        <v/>
      </c>
      <c r="K9" t="str">
        <f t="shared" ca="1" si="5"/>
        <v>{"dy":1,"cd":"GO","cn":2400},{"dy":2,"cd":"EN","cn":8},{"dy":3,"cd":"GO","cn":1000},{"dy":4,"cd":"EN","cn":9},{"dy":5,"cd":"GO","cn":1500},{"dy":6,"cd":"EN","cn":8},{"dy":7,"cd":"DI","cn":4},{"dy":8,"cd":"EN","cn":6}</v>
      </c>
      <c r="L9" t="str">
        <f t="shared" si="6"/>
        <v>{"dy":8,"cd":"EN","cn":6}</v>
      </c>
      <c r="Y9">
        <v>2</v>
      </c>
      <c r="Z9">
        <v>3</v>
      </c>
      <c r="AA9">
        <f t="shared" si="11"/>
        <v>14</v>
      </c>
      <c r="AB9">
        <f t="shared" si="10"/>
        <v>0.875</v>
      </c>
      <c r="AC9">
        <f t="shared" si="12"/>
        <v>3</v>
      </c>
      <c r="AD9" t="str">
        <f t="shared" si="13"/>
        <v>EN</v>
      </c>
    </row>
    <row r="10" spans="1:30">
      <c r="A10">
        <v>9</v>
      </c>
      <c r="B10">
        <f t="shared" ca="1" si="1"/>
        <v>0.97074012525915687</v>
      </c>
      <c r="C10">
        <f t="shared" ca="1" si="0"/>
        <v>4.9271335368349711E-2</v>
      </c>
      <c r="D10" t="str">
        <f t="shared" ca="1" si="2"/>
        <v>DI</v>
      </c>
      <c r="E10">
        <f t="shared" ca="1" si="3"/>
        <v>3</v>
      </c>
      <c r="F10" t="s">
        <v>125</v>
      </c>
      <c r="G10">
        <v>700</v>
      </c>
      <c r="H10" t="s">
        <v>125</v>
      </c>
      <c r="I10">
        <v>1400</v>
      </c>
      <c r="J10" t="str">
        <f t="shared" si="4"/>
        <v/>
      </c>
      <c r="K10" t="str">
        <f t="shared" ca="1" si="5"/>
        <v>{"dy":1,"cd":"GO","cn":2400},{"dy":2,"cd":"EN","cn":8},{"dy":3,"cd":"GO","cn":1000},{"dy":4,"cd":"EN","cn":9},{"dy":5,"cd":"GO","cn":1500},{"dy":6,"cd":"EN","cn":8},{"dy":7,"cd":"DI","cn":4},{"dy":8,"cd":"EN","cn":6},{"dy":9,"cd":"GO","cn":1400}</v>
      </c>
      <c r="L10" t="str">
        <f t="shared" si="6"/>
        <v>{"dy":9,"cd":"GO","cn":1400}</v>
      </c>
      <c r="Y10">
        <v>3</v>
      </c>
      <c r="Z10">
        <v>3</v>
      </c>
      <c r="AA10">
        <f t="shared" si="11"/>
        <v>2</v>
      </c>
      <c r="AB10">
        <f t="shared" si="10"/>
        <v>0.125</v>
      </c>
      <c r="AC10">
        <f t="shared" si="12"/>
        <v>3.875</v>
      </c>
      <c r="AD10" t="str">
        <f t="shared" si="13"/>
        <v>DI</v>
      </c>
    </row>
    <row r="11" spans="1:30">
      <c r="A11">
        <v>10</v>
      </c>
      <c r="B11">
        <f t="shared" ca="1" si="1"/>
        <v>9.1630720984667735E-2</v>
      </c>
      <c r="C11">
        <f t="shared" ca="1" si="0"/>
        <v>0.19511850064306679</v>
      </c>
      <c r="D11" t="str">
        <f t="shared" ca="1" si="2"/>
        <v>GO</v>
      </c>
      <c r="E11">
        <f t="shared" ca="1" si="3"/>
        <v>1100</v>
      </c>
      <c r="F11" t="s">
        <v>127</v>
      </c>
      <c r="G11">
        <v>10</v>
      </c>
      <c r="H11" t="s">
        <v>127</v>
      </c>
      <c r="I11">
        <v>7</v>
      </c>
      <c r="J11" t="str">
        <f t="shared" si="4"/>
        <v/>
      </c>
      <c r="K11" t="str">
        <f t="shared" ca="1" si="5"/>
        <v>{"dy":1,"cd":"GO","cn":2400},{"dy":2,"cd":"EN","cn":8},{"dy":3,"cd":"GO","cn":1000},{"dy":4,"cd":"EN","cn":9},{"dy":5,"cd":"GO","cn":1500},{"dy":6,"cd":"EN","cn":8},{"dy":7,"cd":"DI","cn":4},{"dy":8,"cd":"EN","cn":6},{"dy":9,"cd":"GO","cn":1400},{"dy":10,"cd":"EN","cn":7}</v>
      </c>
      <c r="L11" t="str">
        <f t="shared" si="6"/>
        <v>{"dy":10,"cd":"EN","cn":7}</v>
      </c>
    </row>
    <row r="12" spans="1:30">
      <c r="A12">
        <v>11</v>
      </c>
      <c r="B12">
        <f t="shared" ca="1" si="1"/>
        <v>0.50073110573863167</v>
      </c>
      <c r="C12">
        <f t="shared" ca="1" si="0"/>
        <v>0.37964092293227925</v>
      </c>
      <c r="D12" t="str">
        <f t="shared" ca="1" si="2"/>
        <v>EN</v>
      </c>
      <c r="E12">
        <f t="shared" ca="1" si="3"/>
        <v>7</v>
      </c>
      <c r="F12" t="s">
        <v>125</v>
      </c>
      <c r="G12">
        <v>1300</v>
      </c>
      <c r="H12" t="s">
        <v>125</v>
      </c>
      <c r="I12">
        <v>2100</v>
      </c>
      <c r="J12" t="str">
        <f t="shared" si="4"/>
        <v/>
      </c>
      <c r="K12" t="str">
        <f t="shared" ca="1" si="5"/>
        <v>{"dy":1,"cd":"GO","cn":2400},{"dy":2,"cd":"EN","cn":8},{"dy":3,"cd":"GO","cn":1000},{"dy":4,"cd":"EN","cn":9},{"dy":5,"cd":"GO","cn":1500},{"dy":6,"cd":"EN","cn":8},{"dy":7,"cd":"DI","cn":4},{"dy":8,"cd":"EN","cn":6},{"dy":9,"cd":"GO","cn":1400},{"dy":10,"cd":"EN","cn":7},{"dy":11,"cd":"GO","cn":2100}</v>
      </c>
      <c r="L12" t="str">
        <f t="shared" si="6"/>
        <v>{"dy":11,"cd":"GO","cn":2100}</v>
      </c>
    </row>
    <row r="13" spans="1:30">
      <c r="A13">
        <v>12</v>
      </c>
      <c r="B13">
        <f t="shared" ca="1" si="1"/>
        <v>0.4134818457115923</v>
      </c>
      <c r="C13">
        <f t="shared" ca="1" si="0"/>
        <v>0.5024289370140097</v>
      </c>
      <c r="D13" t="str">
        <f t="shared" ca="1" si="2"/>
        <v>GO</v>
      </c>
      <c r="E13">
        <f t="shared" ca="1" si="3"/>
        <v>2000</v>
      </c>
      <c r="F13" t="s">
        <v>127</v>
      </c>
      <c r="G13">
        <v>6</v>
      </c>
      <c r="H13" t="s">
        <v>127</v>
      </c>
      <c r="I13">
        <v>9</v>
      </c>
      <c r="J13" t="str">
        <f t="shared" si="4"/>
        <v/>
      </c>
      <c r="K13" t="str">
        <f t="shared" ca="1" si="5"/>
        <v>{"dy":1,"cd":"GO","cn":2400},{"dy":2,"cd":"EN","cn":8},{"dy":3,"cd":"GO","cn":1000},{"dy":4,"cd":"EN","cn":9},{"dy":5,"cd":"GO","cn":1500},{"dy":6,"cd":"EN","cn":8},{"dy":7,"cd":"DI","cn":4},{"dy":8,"cd":"EN","cn":6},{"dy":9,"cd":"GO","cn":1400},{"dy":10,"cd":"EN","cn":7},{"dy":11,"cd":"GO","cn":2100},{"dy":12,"cd":"EN","cn":9}</v>
      </c>
      <c r="L13" t="str">
        <f t="shared" si="6"/>
        <v>{"dy":12,"cd":"EN","cn":9}</v>
      </c>
    </row>
    <row r="14" spans="1:30">
      <c r="A14">
        <v>13</v>
      </c>
      <c r="B14">
        <f t="shared" ca="1" si="1"/>
        <v>0.18200492577452509</v>
      </c>
      <c r="C14">
        <f t="shared" ca="1" si="0"/>
        <v>0.40938325530357289</v>
      </c>
      <c r="D14" t="str">
        <f t="shared" ca="1" si="2"/>
        <v>EN</v>
      </c>
      <c r="E14">
        <f t="shared" ca="1" si="3"/>
        <v>7</v>
      </c>
      <c r="F14" t="s">
        <v>125</v>
      </c>
      <c r="G14">
        <v>1200</v>
      </c>
      <c r="H14" t="s">
        <v>125</v>
      </c>
      <c r="I14">
        <v>1000</v>
      </c>
      <c r="J14" t="str">
        <f t="shared" si="4"/>
        <v/>
      </c>
      <c r="K14" t="str">
        <f t="shared" ca="1" si="5"/>
        <v>{"dy":1,"cd":"GO","cn":2400},{"dy":2,"cd":"EN","cn":8},{"dy":3,"cd":"GO","cn":1000},{"dy":4,"cd":"EN","cn":9},{"dy":5,"cd":"GO","cn":1500},{"dy":6,"cd":"EN","cn":8},{"dy":7,"cd":"DI","cn":4},{"dy":8,"cd":"EN","cn":6},{"dy":9,"cd":"GO","cn":1400},{"dy":10,"cd":"EN","cn":7},{"dy":11,"cd":"GO","cn":2100},{"dy":12,"cd":"EN","cn":9},{"dy":13,"cd":"GO","cn":1000}</v>
      </c>
      <c r="L14" t="str">
        <f t="shared" si="6"/>
        <v>{"dy":13,"cd":"GO","cn":1000}</v>
      </c>
    </row>
    <row r="15" spans="1:30">
      <c r="A15">
        <v>14</v>
      </c>
      <c r="B15">
        <f t="shared" ca="1" si="1"/>
        <v>0.48521553876058254</v>
      </c>
      <c r="C15">
        <f t="shared" ca="1" si="0"/>
        <v>0.94985659984541038</v>
      </c>
      <c r="D15" t="str">
        <f t="shared" ca="1" si="2"/>
        <v>GO</v>
      </c>
      <c r="E15">
        <f t="shared" ca="1" si="3"/>
        <v>3400</v>
      </c>
      <c r="F15" t="s">
        <v>127</v>
      </c>
      <c r="G15">
        <v>10</v>
      </c>
      <c r="H15" t="s">
        <v>129</v>
      </c>
      <c r="I15">
        <v>3</v>
      </c>
      <c r="J15" t="str">
        <f t="shared" si="4"/>
        <v/>
      </c>
      <c r="K15" t="str">
        <f t="shared" ca="1" si="5"/>
        <v>{"dy":1,"cd":"GO","cn":2400},{"dy":2,"cd":"EN","cn":8},{"dy":3,"cd":"GO","cn":1000},{"dy":4,"cd":"EN","cn":9},{"dy":5,"cd":"GO","cn":1500},{"dy":6,"cd":"EN","cn":8},{"dy":7,"cd":"DI","cn":4},{"dy":8,"cd":"EN","cn":6},{"dy":9,"cd":"GO","cn":1400},{"dy":10,"cd":"EN","cn":7},{"dy":11,"cd":"GO","cn":2100},{"dy":12,"cd":"EN","cn":9},{"dy":13,"cd":"GO","cn":1000},{"dy":14,"cd":"DI","cn":3}</v>
      </c>
      <c r="L15" t="str">
        <f t="shared" si="6"/>
        <v>{"dy":14,"cd":"DI","cn":3}</v>
      </c>
    </row>
    <row r="16" spans="1:30">
      <c r="A16">
        <v>15</v>
      </c>
      <c r="B16">
        <f t="shared" ca="1" si="1"/>
        <v>0.32137833510722258</v>
      </c>
      <c r="C16">
        <f t="shared" ca="1" si="0"/>
        <v>5.527943564168547E-2</v>
      </c>
      <c r="D16" t="str">
        <f t="shared" ca="1" si="2"/>
        <v>EN</v>
      </c>
      <c r="E16">
        <f t="shared" ca="1" si="3"/>
        <v>6</v>
      </c>
      <c r="F16" t="s">
        <v>125</v>
      </c>
      <c r="G16">
        <v>1000</v>
      </c>
      <c r="H16" t="s">
        <v>125</v>
      </c>
      <c r="I16">
        <v>3000</v>
      </c>
      <c r="J16" t="str">
        <f t="shared" si="4"/>
        <v/>
      </c>
      <c r="K16" t="str">
        <f t="shared" ca="1" si="5"/>
        <v>{"dy":1,"cd":"GO","cn":2400},{"dy":2,"cd":"EN","cn":8},{"dy":3,"cd":"GO","cn":1000},{"dy":4,"cd":"EN","cn":9},{"dy":5,"cd":"GO","cn":1500},{"dy":6,"cd":"EN","cn":8},{"dy":7,"cd":"DI","cn":4},{"dy":8,"cd":"EN","cn":6},{"dy":9,"cd":"GO","cn":1400},{"dy":10,"cd":"EN","cn":7},{"dy":11,"cd":"GO","cn":2100},{"dy":12,"cd":"EN","cn":9},{"dy":13,"cd":"GO","cn":1000},{"dy":14,"cd":"DI","cn":3},{"dy":15,"cd":"GO","cn":3000}</v>
      </c>
      <c r="L16" t="str">
        <f t="shared" si="6"/>
        <v>{"dy":15,"cd":"GO","cn":3000}</v>
      </c>
    </row>
    <row r="17" spans="1:12">
      <c r="A17">
        <v>16</v>
      </c>
      <c r="B17">
        <f t="shared" ca="1" si="1"/>
        <v>0.65712716592069909</v>
      </c>
      <c r="C17">
        <f t="shared" ca="1" si="0"/>
        <v>0.62007475070231177</v>
      </c>
      <c r="D17" t="str">
        <f t="shared" ca="1" si="2"/>
        <v>GO</v>
      </c>
      <c r="E17">
        <f t="shared" ca="1" si="3"/>
        <v>2400</v>
      </c>
      <c r="F17" t="s">
        <v>127</v>
      </c>
      <c r="G17">
        <v>8</v>
      </c>
      <c r="H17" t="s">
        <v>127</v>
      </c>
      <c r="I17">
        <v>9</v>
      </c>
      <c r="J17" t="str">
        <f t="shared" si="4"/>
        <v/>
      </c>
      <c r="K17" t="str">
        <f t="shared" ca="1" si="5"/>
        <v>{"dy":1,"cd":"GO","cn":2400},{"dy":2,"cd":"EN","cn":8},{"dy":3,"cd":"GO","cn":1000},{"dy":4,"cd":"EN","cn":9},{"dy":5,"cd":"GO","cn":1500},{"dy":6,"cd":"EN","cn":8},{"dy":7,"cd":"DI","cn":4},{"dy":8,"cd":"EN","cn":6},{"dy":9,"cd":"GO","cn":1400},{"dy":10,"cd":"EN","cn":7},{"dy":11,"cd":"GO","cn":2100},{"dy":12,"cd":"EN","cn":9},{"dy":13,"cd":"GO","cn":1000},{"dy":14,"cd":"DI","cn":3},{"dy":15,"cd":"GO","cn":3000},{"dy":16,"cd":"EN","cn":9}</v>
      </c>
      <c r="L17" t="str">
        <f t="shared" si="6"/>
        <v>{"dy":16,"cd":"EN","cn":9}</v>
      </c>
    </row>
    <row r="18" spans="1:12">
      <c r="A18">
        <v>17</v>
      </c>
      <c r="B18">
        <f t="shared" ca="1" si="1"/>
        <v>0.79867564617461961</v>
      </c>
      <c r="C18">
        <f t="shared" ca="1" si="0"/>
        <v>0.32399455524412502</v>
      </c>
      <c r="D18" t="str">
        <f t="shared" ca="1" si="2"/>
        <v>EN</v>
      </c>
      <c r="E18">
        <f t="shared" ca="1" si="3"/>
        <v>7</v>
      </c>
      <c r="F18" t="s">
        <v>125</v>
      </c>
      <c r="G18">
        <v>800</v>
      </c>
      <c r="H18" t="s">
        <v>125</v>
      </c>
      <c r="I18">
        <v>1400</v>
      </c>
      <c r="J18" t="str">
        <f t="shared" si="4"/>
        <v/>
      </c>
      <c r="K18" t="str">
        <f t="shared" ca="1" si="5"/>
        <v>{"dy":1,"cd":"GO","cn":2400},{"dy":2,"cd":"EN","cn":8},{"dy":3,"cd":"GO","cn":1000},{"dy":4,"cd":"EN","cn":9},{"dy":5,"cd":"GO","cn":1500},{"dy":6,"cd":"EN","cn":8},{"dy":7,"cd":"DI","cn":4},{"dy":8,"cd":"EN","cn":6},{"dy":9,"cd":"GO","cn":1400},{"dy":10,"cd":"EN","cn":7},{"dy":11,"cd":"GO","cn":2100},{"dy":12,"cd":"EN","cn":9},{"dy":13,"cd":"GO","cn":1000},{"dy":14,"cd":"DI","cn":3},{"dy":15,"cd":"GO","cn":3000},{"dy":16,"cd":"EN","cn":9},{"dy":17,"cd":"GO","cn":1400}</v>
      </c>
      <c r="L18" t="str">
        <f t="shared" si="6"/>
        <v>{"dy":17,"cd":"GO","cn":1400}</v>
      </c>
    </row>
    <row r="19" spans="1:12">
      <c r="A19">
        <v>18</v>
      </c>
      <c r="B19">
        <f t="shared" ca="1" si="1"/>
        <v>0.90586157985778326</v>
      </c>
      <c r="C19">
        <f t="shared" ca="1" si="0"/>
        <v>0.83676961299849717</v>
      </c>
      <c r="D19" t="str">
        <f t="shared" ca="1" si="2"/>
        <v>DI</v>
      </c>
      <c r="E19">
        <f t="shared" ca="1" si="3"/>
        <v>6</v>
      </c>
      <c r="F19" t="s">
        <v>127</v>
      </c>
      <c r="G19">
        <v>6</v>
      </c>
      <c r="H19" t="s">
        <v>127</v>
      </c>
      <c r="I19">
        <v>6</v>
      </c>
      <c r="J19" t="str">
        <f t="shared" si="4"/>
        <v/>
      </c>
      <c r="K19" t="str">
        <f t="shared" ca="1" si="5"/>
        <v>{"dy":1,"cd":"GO","cn":2400},{"dy":2,"cd":"EN","cn":8},{"dy":3,"cd":"GO","cn":1000},{"dy":4,"cd":"EN","cn":9},{"dy":5,"cd":"GO","cn":1500},{"dy":6,"cd":"EN","cn":8},{"dy":7,"cd":"DI","cn":4},{"dy":8,"cd":"EN","cn":6},{"dy":9,"cd":"GO","cn":1400},{"dy":10,"cd":"EN","cn":7},{"dy":11,"cd":"GO","cn":2100},{"dy":12,"cd":"EN","cn":9},{"dy":13,"cd":"GO","cn":1000},{"dy":14,"cd":"DI","cn":3},{"dy":15,"cd":"GO","cn":3000},{"dy":16,"cd":"EN","cn":9},{"dy":17,"cd":"GO","cn":1400},{"dy":18,"cd":"EN","cn":6}</v>
      </c>
      <c r="L19" t="str">
        <f t="shared" si="6"/>
        <v>{"dy":18,"cd":"EN","cn":6}</v>
      </c>
    </row>
    <row r="20" spans="1:12">
      <c r="A20">
        <v>19</v>
      </c>
      <c r="B20">
        <f t="shared" ca="1" si="1"/>
        <v>1.3208090446481302E-2</v>
      </c>
      <c r="C20">
        <f t="shared" ca="1" si="0"/>
        <v>0.97038963242072451</v>
      </c>
      <c r="D20" t="str">
        <f t="shared" ca="1" si="2"/>
        <v>GO</v>
      </c>
      <c r="E20">
        <f t="shared" ca="1" si="3"/>
        <v>3500</v>
      </c>
      <c r="F20" t="s">
        <v>125</v>
      </c>
      <c r="G20">
        <v>900</v>
      </c>
      <c r="H20" t="s">
        <v>125</v>
      </c>
      <c r="I20">
        <v>1200</v>
      </c>
      <c r="J20" t="str">
        <f t="shared" si="4"/>
        <v/>
      </c>
      <c r="K20" t="str">
        <f t="shared" ca="1" si="5"/>
        <v>{"dy":1,"cd":"GO","cn":2400},{"dy":2,"cd":"EN","cn":8},{"dy":3,"cd":"GO","cn":1000},{"dy":4,"cd":"EN","cn":9},{"dy":5,"cd":"GO","cn":1500},{"dy":6,"cd":"EN","cn":8},{"dy":7,"cd":"DI","cn":4},{"dy":8,"cd":"EN","cn":6},{"dy":9,"cd":"GO","cn":1400},{"dy":10,"cd":"EN","cn":7},{"dy":11,"cd":"GO","cn":2100},{"dy":12,"cd":"EN","cn":9},{"dy":13,"cd":"GO","cn":1000},{"dy":14,"cd":"DI","cn":3},{"dy":15,"cd":"GO","cn":3000},{"dy":16,"cd":"EN","cn":9},{"dy":17,"cd":"GO","cn":1400},{"dy":18,"cd":"EN","cn":6},{"dy":19,"cd":"GO","cn":1200}</v>
      </c>
      <c r="L20" t="str">
        <f t="shared" si="6"/>
        <v>{"dy":19,"cd":"GO","cn":1200}</v>
      </c>
    </row>
    <row r="21" spans="1:12">
      <c r="A21">
        <v>20</v>
      </c>
      <c r="B21">
        <f t="shared" ca="1" si="1"/>
        <v>0.64924612730802977</v>
      </c>
      <c r="C21">
        <f t="shared" ca="1" si="0"/>
        <v>4.4363342038653331E-2</v>
      </c>
      <c r="D21" t="str">
        <f t="shared" ca="1" si="2"/>
        <v>EN</v>
      </c>
      <c r="E21">
        <f t="shared" ca="1" si="3"/>
        <v>6</v>
      </c>
      <c r="F21" t="s">
        <v>127</v>
      </c>
      <c r="G21">
        <v>7</v>
      </c>
      <c r="H21" t="s">
        <v>127</v>
      </c>
      <c r="I21">
        <v>7</v>
      </c>
      <c r="J21" t="str">
        <f t="shared" si="4"/>
        <v/>
      </c>
      <c r="K21" t="str">
        <f t="shared" ca="1" si="5"/>
        <v>{"dy":1,"cd":"GO","cn":2400},{"dy":2,"cd":"EN","cn":8},{"dy":3,"cd":"GO","cn":1000},{"dy":4,"cd":"EN","cn":9},{"dy":5,"cd":"GO","cn":1500},{"dy":6,"cd":"EN","cn":8},{"dy":7,"cd":"DI","cn":4},{"dy":8,"cd":"EN","cn":6},{"dy":9,"cd":"GO","cn":1400},{"dy":10,"cd":"EN","cn":7},{"dy":11,"cd":"GO","cn":2100},{"dy":12,"cd":"EN","cn":9},{"dy":13,"cd":"GO","cn":1000},{"dy":14,"cd":"DI","cn":3},{"dy":15,"cd":"GO","cn":3000},{"dy":16,"cd":"EN","cn":9},{"dy":17,"cd":"GO","cn":1400},{"dy":18,"cd":"EN","cn":6},{"dy":19,"cd":"GO","cn":1200},{"dy":20,"cd":"EN","cn":7}</v>
      </c>
      <c r="L21" t="str">
        <f t="shared" si="6"/>
        <v>{"dy":20,"cd":"EN","cn":7}</v>
      </c>
    </row>
    <row r="22" spans="1:12">
      <c r="A22">
        <v>21</v>
      </c>
      <c r="B22">
        <f t="shared" ca="1" si="1"/>
        <v>0.96771896468823282</v>
      </c>
      <c r="C22">
        <f t="shared" ca="1" si="0"/>
        <v>2.3843892236804942E-2</v>
      </c>
      <c r="D22" t="str">
        <f t="shared" ca="1" si="2"/>
        <v>DI</v>
      </c>
      <c r="E22">
        <f t="shared" ca="1" si="3"/>
        <v>3</v>
      </c>
      <c r="F22" t="s">
        <v>129</v>
      </c>
      <c r="G22">
        <v>4</v>
      </c>
      <c r="H22" t="s">
        <v>125</v>
      </c>
      <c r="I22">
        <v>2700</v>
      </c>
      <c r="J22" t="str">
        <f t="shared" si="4"/>
        <v/>
      </c>
      <c r="K22" t="str">
        <f t="shared" ca="1" si="5"/>
        <v>{"dy":1,"cd":"GO","cn":2400},{"dy":2,"cd":"EN","cn":8},{"dy":3,"cd":"GO","cn":1000},{"dy":4,"cd":"EN","cn":9},{"dy":5,"cd":"GO","cn":1500},{"dy":6,"cd":"EN","cn":8},{"dy":7,"cd":"DI","cn":4},{"dy":8,"cd":"EN","cn":6},{"dy":9,"cd":"GO","cn":1400},{"dy":10,"cd":"EN","cn":7},{"dy":11,"cd":"GO","cn":2100},{"dy":12,"cd":"EN","cn":9},{"dy":13,"cd":"GO","cn":1000},{"dy":14,"cd":"DI","cn":3},{"dy":15,"cd":"GO","cn":3000},{"dy":16,"cd":"EN","cn":9},{"dy":17,"cd":"GO","cn":1400},{"dy":18,"cd":"EN","cn":6},{"dy":19,"cd":"GO","cn":1200},{"dy":20,"cd":"EN","cn":7},{"dy":21,"cd":"GO","cn":2700}</v>
      </c>
      <c r="L22" t="str">
        <f t="shared" si="6"/>
        <v>{"dy":21,"cd":"GO","cn":2700}</v>
      </c>
    </row>
    <row r="23" spans="1:12">
      <c r="A23">
        <v>22</v>
      </c>
      <c r="B23">
        <f t="shared" ca="1" si="1"/>
        <v>3.973445220126226E-2</v>
      </c>
      <c r="C23">
        <f t="shared" ca="1" si="0"/>
        <v>0.2816644365890002</v>
      </c>
      <c r="D23" t="str">
        <f t="shared" ca="1" si="2"/>
        <v>GO</v>
      </c>
      <c r="E23">
        <f t="shared" ca="1" si="3"/>
        <v>1300</v>
      </c>
      <c r="F23" t="s">
        <v>127</v>
      </c>
      <c r="G23">
        <v>10</v>
      </c>
      <c r="H23" t="s">
        <v>127</v>
      </c>
      <c r="I23">
        <v>7</v>
      </c>
      <c r="J23" t="str">
        <f t="shared" si="4"/>
        <v/>
      </c>
      <c r="K23"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v>
      </c>
      <c r="L23" t="str">
        <f t="shared" si="6"/>
        <v>{"dy":22,"cd":"EN","cn":7}</v>
      </c>
    </row>
    <row r="24" spans="1:12">
      <c r="A24">
        <v>23</v>
      </c>
      <c r="B24">
        <f t="shared" ca="1" si="1"/>
        <v>0.79963868295958951</v>
      </c>
      <c r="C24">
        <f t="shared" ca="1" si="0"/>
        <v>0.59837615587103654</v>
      </c>
      <c r="D24" t="str">
        <f t="shared" ca="1" si="2"/>
        <v>EN</v>
      </c>
      <c r="E24">
        <f t="shared" ca="1" si="3"/>
        <v>8</v>
      </c>
      <c r="F24" t="s">
        <v>125</v>
      </c>
      <c r="G24">
        <v>800</v>
      </c>
      <c r="H24" t="s">
        <v>125</v>
      </c>
      <c r="I24">
        <v>600</v>
      </c>
      <c r="J24" t="str">
        <f t="shared" si="4"/>
        <v/>
      </c>
      <c r="K24"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v>
      </c>
      <c r="L24" t="str">
        <f t="shared" si="6"/>
        <v>{"dy":23,"cd":"GO","cn":600}</v>
      </c>
    </row>
    <row r="25" spans="1:12">
      <c r="A25">
        <v>24</v>
      </c>
      <c r="B25">
        <f t="shared" ca="1" si="1"/>
        <v>0.5846833222212241</v>
      </c>
      <c r="C25">
        <f t="shared" ca="1" si="0"/>
        <v>0.14163666036209865</v>
      </c>
      <c r="D25" t="str">
        <f t="shared" ca="1" si="2"/>
        <v>GO</v>
      </c>
      <c r="E25">
        <f t="shared" ca="1" si="3"/>
        <v>900</v>
      </c>
      <c r="F25" t="s">
        <v>127</v>
      </c>
      <c r="G25">
        <v>6</v>
      </c>
      <c r="H25" t="s">
        <v>127</v>
      </c>
      <c r="I25">
        <v>7</v>
      </c>
      <c r="J25" t="str">
        <f t="shared" si="4"/>
        <v/>
      </c>
      <c r="K25"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v>
      </c>
      <c r="L25" t="str">
        <f t="shared" si="6"/>
        <v>{"dy":24,"cd":"EN","cn":7}</v>
      </c>
    </row>
    <row r="26" spans="1:12">
      <c r="A26">
        <v>25</v>
      </c>
      <c r="B26">
        <f t="shared" ca="1" si="1"/>
        <v>0.4442540836922988</v>
      </c>
      <c r="C26">
        <f t="shared" ca="1" si="0"/>
        <v>0.28178115878841492</v>
      </c>
      <c r="D26" t="str">
        <f t="shared" ca="1" si="2"/>
        <v>EN</v>
      </c>
      <c r="E26">
        <f t="shared" ca="1" si="3"/>
        <v>7</v>
      </c>
      <c r="F26" t="s">
        <v>125</v>
      </c>
      <c r="G26">
        <v>700</v>
      </c>
      <c r="H26" t="s">
        <v>129</v>
      </c>
      <c r="I26">
        <v>5</v>
      </c>
      <c r="J26" t="str">
        <f t="shared" si="4"/>
        <v/>
      </c>
      <c r="K26"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v>
      </c>
      <c r="L26" t="str">
        <f t="shared" si="6"/>
        <v>{"dy":25,"cd":"DI","cn":5}</v>
      </c>
    </row>
    <row r="27" spans="1:12">
      <c r="A27">
        <v>26</v>
      </c>
      <c r="B27">
        <f t="shared" ca="1" si="1"/>
        <v>0.94601086372567011</v>
      </c>
      <c r="C27">
        <f t="shared" ca="1" si="0"/>
        <v>0.97280339061532972</v>
      </c>
      <c r="D27" t="str">
        <f t="shared" ca="1" si="2"/>
        <v>DI</v>
      </c>
      <c r="E27">
        <f t="shared" ca="1" si="3"/>
        <v>6</v>
      </c>
      <c r="F27" t="s">
        <v>127</v>
      </c>
      <c r="G27">
        <v>9</v>
      </c>
      <c r="H27" t="s">
        <v>125</v>
      </c>
      <c r="I27">
        <v>1700</v>
      </c>
      <c r="J27" t="str">
        <f t="shared" si="4"/>
        <v/>
      </c>
      <c r="K27"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v>
      </c>
      <c r="L27" t="str">
        <f t="shared" si="6"/>
        <v>{"dy":26,"cd":"GO","cn":1700}</v>
      </c>
    </row>
    <row r="28" spans="1:12">
      <c r="A28">
        <v>27</v>
      </c>
      <c r="B28">
        <f t="shared" ca="1" si="1"/>
        <v>0.57633430769660121</v>
      </c>
      <c r="C28">
        <f t="shared" ca="1" si="0"/>
        <v>0.34379436611134329</v>
      </c>
      <c r="D28" t="str">
        <f t="shared" ca="1" si="2"/>
        <v>EN</v>
      </c>
      <c r="E28">
        <f t="shared" ca="1" si="3"/>
        <v>7</v>
      </c>
      <c r="F28" t="s">
        <v>127</v>
      </c>
      <c r="G28">
        <v>9</v>
      </c>
      <c r="H28" t="s">
        <v>127</v>
      </c>
      <c r="I28">
        <v>9</v>
      </c>
      <c r="J28" t="str">
        <f t="shared" si="4"/>
        <v/>
      </c>
      <c r="K28"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v>
      </c>
      <c r="L28" t="str">
        <f t="shared" si="6"/>
        <v>{"dy":27,"cd":"EN","cn":9}</v>
      </c>
    </row>
    <row r="29" spans="1:12">
      <c r="A29">
        <v>28</v>
      </c>
      <c r="B29">
        <f t="shared" ca="1" si="1"/>
        <v>0.9077536319571351</v>
      </c>
      <c r="C29">
        <f t="shared" ca="1" si="0"/>
        <v>0.66316509108208843</v>
      </c>
      <c r="D29" t="str">
        <f t="shared" ca="1" si="2"/>
        <v>DI</v>
      </c>
      <c r="E29">
        <f t="shared" ca="1" si="3"/>
        <v>5</v>
      </c>
      <c r="F29" t="s">
        <v>125</v>
      </c>
      <c r="G29">
        <v>3100</v>
      </c>
      <c r="H29" t="s">
        <v>125</v>
      </c>
      <c r="I29">
        <v>2200</v>
      </c>
      <c r="J29" t="str">
        <f t="shared" si="4"/>
        <v/>
      </c>
      <c r="K29"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v>
      </c>
      <c r="L29" t="str">
        <f t="shared" si="6"/>
        <v>{"dy":28,"cd":"GO","cn":2200}</v>
      </c>
    </row>
    <row r="30" spans="1:12">
      <c r="A30">
        <v>29</v>
      </c>
      <c r="B30">
        <f t="shared" ca="1" si="1"/>
        <v>0.32408496279626275</v>
      </c>
      <c r="C30">
        <f t="shared" ca="1" si="0"/>
        <v>0.10126190919111766</v>
      </c>
      <c r="D30" t="str">
        <f t="shared" ca="1" si="2"/>
        <v>GO</v>
      </c>
      <c r="E30">
        <f t="shared" ca="1" si="3"/>
        <v>800</v>
      </c>
      <c r="F30" t="s">
        <v>127</v>
      </c>
      <c r="G30">
        <v>7</v>
      </c>
      <c r="H30" t="s">
        <v>421</v>
      </c>
      <c r="I30">
        <v>2</v>
      </c>
      <c r="J30" t="str">
        <f t="shared" si="4"/>
        <v/>
      </c>
      <c r="K30"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v>
      </c>
      <c r="L30" t="str">
        <f t="shared" si="6"/>
        <v>{"dy":29,"cd":"DI","cn":2}</v>
      </c>
    </row>
    <row r="31" spans="1:12">
      <c r="A31">
        <v>30</v>
      </c>
      <c r="B31">
        <f t="shared" ca="1" si="1"/>
        <v>0.74530856432409132</v>
      </c>
      <c r="C31">
        <f t="shared" ca="1" si="0"/>
        <v>0.96947889481772864</v>
      </c>
      <c r="D31" t="str">
        <f t="shared" ca="1" si="2"/>
        <v>EN</v>
      </c>
      <c r="E31">
        <f t="shared" ca="1" si="3"/>
        <v>9</v>
      </c>
      <c r="F31" t="s">
        <v>125</v>
      </c>
      <c r="G31">
        <v>1000</v>
      </c>
      <c r="H31" t="s">
        <v>125</v>
      </c>
      <c r="I31">
        <v>1000</v>
      </c>
      <c r="J31" t="str">
        <f t="shared" si="4"/>
        <v/>
      </c>
      <c r="K31"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v>
      </c>
      <c r="L31" t="str">
        <f t="shared" si="6"/>
        <v>{"dy":30,"cd":"GO","cn":1000}</v>
      </c>
    </row>
    <row r="32" spans="1:12">
      <c r="A32">
        <v>31</v>
      </c>
      <c r="B32">
        <f t="shared" ca="1" si="1"/>
        <v>0.72245412501341066</v>
      </c>
      <c r="C32">
        <f t="shared" ca="1" si="0"/>
        <v>0.17488437317258265</v>
      </c>
      <c r="D32" t="str">
        <f t="shared" ca="1" si="2"/>
        <v>GO</v>
      </c>
      <c r="E32">
        <f t="shared" ca="1" si="3"/>
        <v>1000</v>
      </c>
      <c r="F32" t="s">
        <v>127</v>
      </c>
      <c r="G32">
        <v>6</v>
      </c>
      <c r="H32" t="s">
        <v>127</v>
      </c>
      <c r="I32">
        <v>6</v>
      </c>
      <c r="J32" t="str">
        <f t="shared" si="4"/>
        <v/>
      </c>
      <c r="K32"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T56" activePane="bottomRight" state="frozen"/>
      <selection pane="topRight" activeCell="C1" sqref="C1"/>
      <selection pane="bottomLeft" activeCell="A2" sqref="A2"/>
      <selection pane="bottomRight" activeCell="T2" sqref="T2"/>
    </sheetView>
    <sheetView tabSelected="1" workbookViewId="1">
      <pane xSplit="2" ySplit="1" topLeftCell="Y119"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279</v>
      </c>
      <c r="M1" s="6" t="s">
        <v>157</v>
      </c>
      <c r="N1" s="6" t="s">
        <v>147</v>
      </c>
      <c r="O1" s="6" t="s">
        <v>152</v>
      </c>
      <c r="P1" s="6" t="s">
        <v>154</v>
      </c>
      <c r="Q1" s="6" t="s">
        <v>155</v>
      </c>
      <c r="R1" s="6" t="s">
        <v>156</v>
      </c>
      <c r="S1" s="6" t="s">
        <v>172</v>
      </c>
      <c r="T1" s="9" t="str">
        <f t="array" aca="1" ref="T1" ca="1">IF(SUM(IF(S:S="업데이트순번이상",1,0))&gt;0,"순번이상","")</f>
        <v/>
      </c>
      <c r="U1" s="6" t="s">
        <v>151</v>
      </c>
      <c r="V1" s="6" t="s">
        <v>146</v>
      </c>
      <c r="W1" s="6" t="s">
        <v>161</v>
      </c>
      <c r="X1" s="6" t="s">
        <v>162</v>
      </c>
      <c r="Y1" s="6" t="s">
        <v>163</v>
      </c>
      <c r="Z1" s="6" t="s">
        <v>164</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172</v>
      </c>
      <c r="AI1" s="9" t="str">
        <f t="array" aca="1" ref="AI1" ca="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261</v>
      </c>
      <c r="BO1" t="s">
        <v>262</v>
      </c>
      <c r="BP1">
        <v>0</v>
      </c>
      <c r="BQ1" t="s">
        <v>265</v>
      </c>
      <c r="BR1" t="s">
        <v>266</v>
      </c>
      <c r="BS1" t="str">
        <f ca="1">IF(COUNTA(BV:BV)&lt;&gt;COUNTA([1]EquipTable!$A:$A),"수량이상","누적")</f>
        <v>누적</v>
      </c>
      <c r="BT1" t="s">
        <v>263</v>
      </c>
      <c r="BU1" t="s">
        <v>264</v>
      </c>
      <c r="BV1" t="s">
        <v>144</v>
      </c>
      <c r="BX1" t="s">
        <v>120</v>
      </c>
      <c r="BY1">
        <v>0</v>
      </c>
      <c r="BZ1" t="str">
        <f ca="1">IF(COUNTA(CA:CA)&lt;&gt;COUNTA([2]ActorTable!$A:$A),"수량이상","누적")</f>
        <v>수량이상</v>
      </c>
      <c r="CA1" t="s">
        <v>166</v>
      </c>
      <c r="CB1" t="s">
        <v>149</v>
      </c>
      <c r="CD1" t="s">
        <v>165</v>
      </c>
    </row>
    <row r="2" spans="1:82">
      <c r="A2">
        <v>1</v>
      </c>
      <c r="B2">
        <v>0</v>
      </c>
      <c r="C2">
        <f>IF(B2&lt;=9,0,
IF(B2=10,1,2))</f>
        <v>0</v>
      </c>
      <c r="D2">
        <f ca="1">RAND()</f>
        <v>0.47978446871499481</v>
      </c>
      <c r="E2">
        <f ca="1">RAND()</f>
        <v>0.93139421708727499</v>
      </c>
      <c r="F2">
        <f ca="1">RAND()</f>
        <v>0.42944603515810631</v>
      </c>
      <c r="G2">
        <f ca="1">RAND()</f>
        <v>0.92448111975382918</v>
      </c>
      <c r="H2">
        <f ca="1">RAND()</f>
        <v>0.63147799591095966</v>
      </c>
      <c r="I2">
        <f ca="1">RAND()</f>
        <v>0.31737419219027119</v>
      </c>
      <c r="M2" t="str">
        <f ca="1">IF(LEN(J2)&lt;&gt;0,J2,VLOOKUP(D2+$B2,$BJ:$BK,MATCH($BK$1,$BJ$1:$BK$1,0),1))</f>
        <v>지정 장비</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Equip8102</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7800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
      </c>
      <c r="U2" t="s">
        <v>82</v>
      </c>
      <c r="V2" t="s">
        <v>110</v>
      </c>
      <c r="W2">
        <v>1</v>
      </c>
      <c r="X2" t="s">
        <v>125</v>
      </c>
      <c r="Z2">
        <v>3100</v>
      </c>
      <c r="AA2" t="str">
        <f ca="1">IF(ISBLANK(AB2),"",
VLOOKUP(AB2,OFFSET(INDIRECT("$A:$B"),0,MATCH(AB$1&amp;"_Verify",INDIRECT("$1:$1"),0)-1),2,0)
)</f>
        <v>upn</v>
      </c>
      <c r="AB2" t="s">
        <v>92</v>
      </c>
      <c r="AC2">
        <v>45765</v>
      </c>
      <c r="AD2">
        <v>3</v>
      </c>
      <c r="AE2" t="s">
        <v>125</v>
      </c>
      <c r="AG2">
        <v>900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ca="1">IF(ROW()=2,AN2,OFFSET(AM2,-1,0)&amp;IF(LEN(AN2)=0,"",","&amp;AN2))</f>
        <v>{"dy":1,"sl":0,"tp":"upn","vl":"45765","cn":3,"pt":"GO","pr":900}</v>
      </c>
      <c r="AN2" t="str">
        <f ca="1">IF(AL2&lt;&gt;1,"",
"{"""&amp;A$1&amp;""":"&amp;A2
&amp;","""&amp;B$1&amp;""":"&amp;B2
&amp;IF(LEN(AA2)=0,"",","""&amp;AA$1&amp;""":"""&amp;AA2&amp;"""")
&amp;IF(LEN(AC2)=0,"",","""&amp;AC$1&amp;""":"""&amp;AC2&amp;"""")
&amp;IF(LEN(AD2)=0,"",","""&amp;AD$1&amp;""":"&amp;AD2)
&amp;IF(LEN(AE2)=0,"",","""&amp;AE$1&amp;""":"""&amp;AE2&amp;"""")
&amp;IF(LEN(AF2)=0,"",","""&amp;AF$1&amp;""":"&amp;AF2)
&amp;IF(LEN(AG2)=0,"",","""&amp;AG$1&amp;""":"&amp;AG2)&amp;"}")</f>
        <v>{"dy":1,"sl":0,"tp":"upn","vl":"45765","cn":3,"pt":"GO","pr":900}</v>
      </c>
      <c r="AP2" t="s">
        <v>82</v>
      </c>
      <c r="AQ2" t="s">
        <v>70</v>
      </c>
      <c r="AR2">
        <v>0</v>
      </c>
      <c r="AS2">
        <v>7</v>
      </c>
      <c r="AT2">
        <f t="shared" ref="AT2:AT15" ca="1" si="0">COUNTIF(M:M,AP2)</f>
        <v>137</v>
      </c>
      <c r="AU2">
        <f t="shared" ref="AU2:AU15" si="1">COUNTIF(AB:AB,AP2)</f>
        <v>152</v>
      </c>
      <c r="AV2">
        <f ca="1">COUNTIFS(M:M,AP2,T:T,"전설")</f>
        <v>4</v>
      </c>
      <c r="AW2">
        <f>COUNTIFS(AB:AB,AP2,AI:AI,"전설")</f>
        <v>11</v>
      </c>
      <c r="BE2" t="str">
        <f ca="1">"["&amp;
IF(LEFT(OFFSET(AM1,COUNTA(AM:AM)-1,0),1)=",",SUBSTITUTE(OFFSET(AM1,COUNTA(AM:AM)-1,0),",","",1),OFFSET(AM1,COUNTA(AM:AM)-1,0))
&amp;"]"</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dy":15,"sl":11,"tp":"fp","vl":"Actor2128","cn":80,"pt":"DI","pp":188,"pr":69},{"dy":16,"sl":11,"tp":"fp","vl":"Actor2128","cn":80,"pt":"DI","pp":188,"pr":69},{"dy":17,"sl":11},{"dy":18,"sl":11},{"dy":19,"sl":11},{"dy":20,"sl":11},{"dy":21,"sl":11},{"dy":22,"sl":11},{"dy":23,"sl":11},{"dy":24,"sl":11},{"dy":25,"sl":11},{"dy":26,"sl":11},{"dy":27,"sl":11},{"dy":28,"sl":11},{"dy":29,"sl":11},{"dy":30,"sl":11},{"dy":31,"sl":11}]</v>
      </c>
      <c r="BG2">
        <v>0</v>
      </c>
      <c r="BH2">
        <v>15</v>
      </c>
      <c r="BI2">
        <f t="shared" ref="BI2:BI14" si="2">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167</v>
      </c>
    </row>
    <row r="3" spans="1:82">
      <c r="A3">
        <v>1</v>
      </c>
      <c r="B3">
        <v>1</v>
      </c>
      <c r="C3">
        <f>IF(B3&lt;=9,0,
IF(B3=10,1,2))</f>
        <v>0</v>
      </c>
      <c r="D3">
        <f ca="1">RAND()</f>
        <v>0.1721950302155576</v>
      </c>
      <c r="E3">
        <f ca="1">RAND()</f>
        <v>0.52898491087953403</v>
      </c>
      <c r="F3">
        <f ca="1">RAND()</f>
        <v>2.8038954878929045E-2</v>
      </c>
      <c r="G3">
        <f ca="1">RAND()</f>
        <v>0.26663981706453277</v>
      </c>
      <c r="H3">
        <f ca="1">RAND()</f>
        <v>0.91790476069027871</v>
      </c>
      <c r="I3">
        <f ca="1">RAND()</f>
        <v>0.83511471630331813</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Equip4301</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12</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82</v>
      </c>
      <c r="V3" t="s">
        <v>438</v>
      </c>
      <c r="W3">
        <v>1</v>
      </c>
      <c r="X3" t="s">
        <v>129</v>
      </c>
      <c r="Z3">
        <v>36</v>
      </c>
      <c r="AA3" t="str">
        <f ca="1">IF(ISBLANK(AB3),"",
VLOOKUP(AB3,OFFSET(INDIRECT("$A:$B"),0,MATCH(AB$1&amp;"_Verify",INDIRECT("$1:$1"),0)-1),2,0)
)</f>
        <v>fe</v>
      </c>
      <c r="AB3" t="s">
        <v>82</v>
      </c>
      <c r="AC3" t="s">
        <v>367</v>
      </c>
      <c r="AD3">
        <v>1</v>
      </c>
      <c r="AE3" t="s">
        <v>129</v>
      </c>
      <c r="AF3">
        <v>169</v>
      </c>
      <c r="AG3">
        <v>119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전설</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고대인의 의식</v>
      </c>
      <c r="AL3">
        <v>1</v>
      </c>
      <c r="AM3" t="str">
        <f ca="1">IF(ROW()=2,AN3,OFFSET(AM3,-1,0)&amp;IF(LEN(AN3)=0,"",","&amp;AN3))</f>
        <v>{"dy":1,"sl":0,"tp":"upn","vl":"45765","cn":3,"pt":"GO","pr":900},{"dy":1,"sl":1,"tp":"fe","vl":"Equip2401","cn":1,"pt":"DI","pp":169,"pr":119}</v>
      </c>
      <c r="AN3" t="str">
        <f ca="1">IF(AL3&lt;&gt;1,"",
"{"""&amp;A$1&amp;""":"&amp;A3
&amp;","""&amp;B$1&amp;""":"&amp;B3
&amp;IF(LEN(AA3)=0,"",","""&amp;AA$1&amp;""":"""&amp;AA3&amp;"""")
&amp;IF(LEN(AC3)=0,"",","""&amp;AC$1&amp;""":"""&amp;AC3&amp;"""")
&amp;IF(LEN(AD3)=0,"",","""&amp;AD$1&amp;""":"&amp;AD3)
&amp;IF(LEN(AE3)=0,"",","""&amp;AE$1&amp;""":"""&amp;AE3&amp;"""")
&amp;IF(LEN(AF3)=0,"",","""&amp;AF$1&amp;""":"&amp;AF3)
&amp;IF(LEN(AG3)=0,"",","""&amp;AG$1&amp;""":"&amp;AG3)&amp;"}")</f>
        <v>{"dy":1,"sl":1,"tp":"fe","vl":"Equip2401","cn":1,"pt":"DI","pp":169,"pr":119}</v>
      </c>
      <c r="AP3" t="s">
        <v>83</v>
      </c>
      <c r="AQ3" t="s">
        <v>71</v>
      </c>
      <c r="AR3">
        <v>0</v>
      </c>
      <c r="AS3">
        <v>7</v>
      </c>
      <c r="AT3">
        <f t="shared" ca="1" si="0"/>
        <v>1</v>
      </c>
      <c r="AU3">
        <f t="shared" si="1"/>
        <v>0</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1.3550135501355014E-2</v>
      </c>
      <c r="BQ3">
        <f t="shared" ref="BQ3:BQ66" ca="1" si="6">BN3/SUM(BN:BN)</f>
        <v>9.4517958412098316E-3</v>
      </c>
      <c r="BR3">
        <f t="shared" ref="BR3:BR66" ca="1" si="7">BO3/SUM(BO:BO)</f>
        <v>1.0224948875255624E-2</v>
      </c>
      <c r="BS3">
        <f t="shared" ref="BS3:BU66" ca="1" si="8">BS2+BP2</f>
        <v>1.3550135501355014E-2</v>
      </c>
      <c r="BT3">
        <f t="shared" ca="1" si="8"/>
        <v>9.4517958412098316E-3</v>
      </c>
      <c r="BU3">
        <f t="shared" ca="1" si="8"/>
        <v>1.0224948875255624E-2</v>
      </c>
      <c r="BV3" t="str">
        <f ca="1">OFFSET([1]EquipTable!$A$1,ROW()-1,0)</f>
        <v>Equip0002</v>
      </c>
      <c r="BX3">
        <f ca="1">IF(VLOOKUP($CA3,[2]ActorTable!$1:$1048576,MATCH("업데이트순번",[2]ActorTable!$1:$1,0),0)&lt;=$BY$1,1,0)
*IF(MID(CA3,7,1)="2",0.1,1)</f>
        <v>1</v>
      </c>
      <c r="BY3">
        <f t="shared" ref="BY3:BY45" ca="1" si="9">BX3/SUM(BX:BX)</f>
        <v>3.9215686274509796E-2</v>
      </c>
      <c r="BZ3">
        <f t="shared" ref="BZ3:BZ45" ca="1" si="10">BZ2+BY2</f>
        <v>3.9215686274509803E-3</v>
      </c>
      <c r="CA3" t="str">
        <f ca="1">OFFSET([2]ActorTable!$A$1,ROW()-1,0)</f>
        <v>Actor1002</v>
      </c>
      <c r="CB3" t="str">
        <f ca="1">VLOOKUP($CA3,[2]ActorTable!$1:$1048576,MATCH("이름참고",[2]ActorTable!$1:$1,0),0)</f>
        <v>소하</v>
      </c>
    </row>
    <row r="4" spans="1:82">
      <c r="A4">
        <v>1</v>
      </c>
      <c r="B4">
        <v>2</v>
      </c>
      <c r="C4">
        <f>IF(B4&lt;=9,0,
IF(B4=10,1,2))</f>
        <v>0</v>
      </c>
      <c r="D4">
        <f ca="1">RAND()</f>
        <v>0.45947504177166354</v>
      </c>
      <c r="E4">
        <f ca="1">RAND()</f>
        <v>0.6274462661977056</v>
      </c>
      <c r="F4">
        <f ca="1">RAND()</f>
        <v>0.35022497507684203</v>
      </c>
      <c r="G4">
        <f ca="1">RAND()</f>
        <v>0.18155562056412577</v>
      </c>
      <c r="H4">
        <f ca="1">RAND()</f>
        <v>9.0672862280599564E-2</v>
      </c>
      <c r="I4">
        <f ca="1">RAND()</f>
        <v>0.4071475575895227</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62744</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10</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3000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71037</v>
      </c>
      <c r="W4">
        <v>11</v>
      </c>
      <c r="X4" t="s">
        <v>125</v>
      </c>
      <c r="Z4">
        <v>3300</v>
      </c>
      <c r="AA4" t="str">
        <f ca="1">IF(ISBLANK(AB4),"",
VLOOKUP(AB4,OFFSET(INDIRECT("$A:$B"),0,MATCH(AB$1&amp;"_Verify",INDIRECT("$1:$1"),0)-1),2,0)
)</f>
        <v>upn</v>
      </c>
      <c r="AB4" t="s">
        <v>92</v>
      </c>
      <c r="AC4">
        <v>56326</v>
      </c>
      <c r="AD4">
        <v>9</v>
      </c>
      <c r="AE4" t="s">
        <v>125</v>
      </c>
      <c r="AG4">
        <v>2700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ca="1">IF(ROW()=2,AN4,OFFSET(AM4,-1,0)&amp;IF(LEN(AN4)=0,"",","&amp;AN4))</f>
        <v>{"dy":1,"sl":0,"tp":"upn","vl":"45765","cn":3,"pt":"GO","pr":900},{"dy":1,"sl":1,"tp":"fe","vl":"Equip2401","cn":1,"pt":"DI","pp":169,"pr":119},{"dy":1,"sl":2,"tp":"upn","vl":"56326","cn":9,"pt":"GO","pr":2700}</v>
      </c>
      <c r="AN4" t="str">
        <f ca="1">IF(AL4&lt;&gt;1,"",
"{"""&amp;A$1&amp;""":"&amp;A4
&amp;","""&amp;B$1&amp;""":"&amp;B4
&amp;IF(LEN(AA4)=0,"",","""&amp;AA$1&amp;""":"""&amp;AA4&amp;"""")
&amp;IF(LEN(AC4)=0,"",","""&amp;AC$1&amp;""":"""&amp;AC4&amp;"""")
&amp;IF(LEN(AD4)=0,"",","""&amp;AD$1&amp;""":"&amp;AD4)
&amp;IF(LEN(AE4)=0,"",","""&amp;AE$1&amp;""":"""&amp;AE4&amp;"""")
&amp;IF(LEN(AF4)=0,"",","""&amp;AF$1&amp;""":"&amp;AF4)
&amp;IF(LEN(AG4)=0,"",","""&amp;AG$1&amp;""":"&amp;AG4)&amp;"}")</f>
        <v>{"dy":1,"sl":2,"tp":"upn","vl":"56326","cn":9,"pt":"GO","pr":2700}</v>
      </c>
      <c r="AP4" t="s">
        <v>84</v>
      </c>
      <c r="AQ4" t="s">
        <v>72</v>
      </c>
      <c r="AR4">
        <v>0</v>
      </c>
      <c r="AS4">
        <v>7</v>
      </c>
      <c r="AT4">
        <f t="shared" ca="1" si="0"/>
        <v>0</v>
      </c>
      <c r="AU4">
        <f t="shared" si="1"/>
        <v>1</v>
      </c>
      <c r="AV4">
        <f t="shared" ca="1" si="3"/>
        <v>0</v>
      </c>
      <c r="AW4">
        <f t="shared" si="4"/>
        <v>0</v>
      </c>
      <c r="AZ4">
        <v>149</v>
      </c>
      <c r="BE4" t="s">
        <v>190</v>
      </c>
      <c r="BG4">
        <v>0</v>
      </c>
      <c r="BH4">
        <v>1</v>
      </c>
      <c r="BI4">
        <f t="shared" si="2"/>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1.3550135501355014E-2</v>
      </c>
      <c r="BQ4">
        <f t="shared" ca="1" si="6"/>
        <v>9.4517958412098316E-3</v>
      </c>
      <c r="BR4">
        <f t="shared" ca="1" si="7"/>
        <v>1.0224948875255624E-2</v>
      </c>
      <c r="BS4">
        <f t="shared" ca="1" si="8"/>
        <v>2.7100271002710029E-2</v>
      </c>
      <c r="BT4">
        <f t="shared" ref="BT4:BT67" ca="1" si="11">BT3+BQ3</f>
        <v>1.8903591682419663E-2</v>
      </c>
      <c r="BU4">
        <f t="shared" ref="BU4:BU67" ca="1" si="12">BU3+BR3</f>
        <v>2.0449897750511249E-2</v>
      </c>
      <c r="BV4" t="str">
        <f ca="1">OFFSET([1]EquipTable!$A$1,ROW()-1,0)</f>
        <v>Equip0101</v>
      </c>
      <c r="BX4">
        <f ca="1">IF(VLOOKUP($CA4,[2]ActorTable!$1:$1048576,MATCH("업데이트순번",[2]ActorTable!$1:$1,0),0)&lt;=$BY$1,1,0)
*IF(MID(CA4,7,1)="2",0.1,1)</f>
        <v>1</v>
      </c>
      <c r="BY4">
        <f t="shared" ca="1" si="9"/>
        <v>3.9215686274509796E-2</v>
      </c>
      <c r="BZ4">
        <f t="shared" ca="1" si="10"/>
        <v>4.3137254901960777E-2</v>
      </c>
      <c r="CA4" t="str">
        <f ca="1">OFFSET([2]ActorTable!$A$1,ROW()-1,0)</f>
        <v>Actor2103</v>
      </c>
      <c r="CB4" t="str">
        <f ca="1">VLOOKUP($CA4,[2]ActorTable!$1:$1048576,MATCH("이름참고",[2]ActorTable!$1:$1,0),0)</f>
        <v>데브샤</v>
      </c>
    </row>
    <row r="5" spans="1:82">
      <c r="A5">
        <v>1</v>
      </c>
      <c r="B5">
        <v>3</v>
      </c>
      <c r="C5">
        <f>IF(B5&lt;=9,0,
IF(B5=10,1,2))</f>
        <v>0</v>
      </c>
      <c r="D5">
        <f ca="1">RAND()</f>
        <v>0.52296782689356813</v>
      </c>
      <c r="E5">
        <f ca="1">RAND()</f>
        <v>0.95279748644176077</v>
      </c>
      <c r="F5">
        <f ca="1">RAND()</f>
        <v>0.21339688507414667</v>
      </c>
      <c r="G5">
        <f ca="1">RAND()</f>
        <v>0.30240709183637837</v>
      </c>
      <c r="H5">
        <f ca="1">RAND()</f>
        <v>1.7512723436100996E-2</v>
      </c>
      <c r="I5">
        <f ca="1">RAND()</f>
        <v>2.4441671868657311E-2</v>
      </c>
      <c r="M5" t="str">
        <f ca="1">IF(LEN(J5)&lt;&gt;0,J5,VLOOKUP(D5+$B5,$BJ:$BK,MATCH($BK$1,$BJ$1:$BK$1,0),1))</f>
        <v>안 지정 캐릭터 PP 일반등급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95279</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14</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4200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92</v>
      </c>
      <c r="V5">
        <v>45765</v>
      </c>
      <c r="W5">
        <v>8</v>
      </c>
      <c r="X5" t="s">
        <v>125</v>
      </c>
      <c r="Z5">
        <v>2400</v>
      </c>
      <c r="AA5" t="str">
        <f ca="1">IF(ISBLANK(AB5),"",
VLOOKUP(AB5,OFFSET(INDIRECT("$A:$B"),0,MATCH(AB$1&amp;"_Verify",INDIRECT("$1:$1"),0)-1),2,0)
)</f>
        <v>fe</v>
      </c>
      <c r="AB5" t="s">
        <v>82</v>
      </c>
      <c r="AC5" t="s">
        <v>205</v>
      </c>
      <c r="AD5">
        <v>1</v>
      </c>
      <c r="AE5" t="s">
        <v>125</v>
      </c>
      <c r="AG5">
        <v>2800</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
      </c>
      <c r="AJ5" t="str">
        <f>IF(ISBLANK($AB5),"",
IF(AND($B5&gt;=VLOOKUP($AB5,$AP:$AS,3,0),$B5&lt;=VLOOKUP($AB5,$AP:$AS,4,0)),"","슬롯타입이상"))</f>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야만인의 분노</v>
      </c>
      <c r="AL5">
        <v>1</v>
      </c>
      <c r="AM5" t="str">
        <f ca="1">IF(ROW()=2,AN5,OFFSET(AM5,-1,0)&amp;IF(LEN(AN5)=0,"",","&amp;AN5))</f>
        <v>{"dy":1,"sl":0,"tp":"upn","vl":"45765","cn":3,"pt":"GO","pr":900},{"dy":1,"sl":1,"tp":"fe","vl":"Equip2401","cn":1,"pt":"DI","pp":169,"pr":119},{"dy":1,"sl":2,"tp":"upn","vl":"56326","cn":9,"pt":"GO","pr":2700},{"dy":1,"sl":3,"tp":"fe","vl":"Equip0201","cn":1,"pt":"GO","pr":2800}</v>
      </c>
      <c r="AN5" t="str">
        <f ca="1">IF(AL5&lt;&gt;1,"",
"{"""&amp;A$1&amp;""":"&amp;A5
&amp;","""&amp;B$1&amp;""":"&amp;B5
&amp;IF(LEN(AA5)=0,"",","""&amp;AA$1&amp;""":"""&amp;AA5&amp;"""")
&amp;IF(LEN(AC5)=0,"",","""&amp;AC$1&amp;""":"""&amp;AC5&amp;"""")
&amp;IF(LEN(AD5)=0,"",","""&amp;AD$1&amp;""":"&amp;AD5)
&amp;IF(LEN(AE5)=0,"",","""&amp;AE$1&amp;""":"""&amp;AE5&amp;"""")
&amp;IF(LEN(AF5)=0,"",","""&amp;AF$1&amp;""":"&amp;AF5)
&amp;IF(LEN(AG5)=0,"",","""&amp;AG$1&amp;""":"&amp;AG5)&amp;"}")</f>
        <v>{"dy":1,"sl":3,"tp":"fe","vl":"Equip0201","cn":1,"pt":"GO","pr":2800}</v>
      </c>
      <c r="AP5" t="s">
        <v>85</v>
      </c>
      <c r="AQ5" t="s">
        <v>73</v>
      </c>
      <c r="AR5">
        <v>8</v>
      </c>
      <c r="AS5">
        <v>11</v>
      </c>
      <c r="AT5">
        <f t="shared" ca="1" si="0"/>
        <v>0</v>
      </c>
      <c r="AU5">
        <f t="shared" si="1"/>
        <v>6</v>
      </c>
      <c r="AV5">
        <f t="shared" ca="1" si="3"/>
        <v>0</v>
      </c>
      <c r="AW5">
        <f t="shared" si="4"/>
        <v>0</v>
      </c>
      <c r="AZ5">
        <v>1</v>
      </c>
      <c r="BE5">
        <f ca="1">LEN(BE2)</f>
        <v>20755</v>
      </c>
      <c r="BG5">
        <v>1</v>
      </c>
      <c r="BH5">
        <v>1</v>
      </c>
      <c r="BI5">
        <f t="shared" si="2"/>
        <v>1</v>
      </c>
      <c r="BJ5">
        <f t="shared" ref="BJ5:BJ18" si="13">BJ4+BI4</f>
        <v>1</v>
      </c>
      <c r="BK5" t="s">
        <v>138</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1.3550135501355014E-2</v>
      </c>
      <c r="BQ5">
        <f t="shared" ca="1" si="6"/>
        <v>9.4517958412098316E-3</v>
      </c>
      <c r="BR5">
        <f t="shared" ca="1" si="7"/>
        <v>1.0224948875255624E-2</v>
      </c>
      <c r="BS5">
        <f t="shared" ca="1" si="8"/>
        <v>4.065040650406504E-2</v>
      </c>
      <c r="BT5">
        <f t="shared" ca="1" si="11"/>
        <v>2.8355387523629497E-2</v>
      </c>
      <c r="BU5">
        <f t="shared" ca="1" si="12"/>
        <v>3.0674846625766874E-2</v>
      </c>
      <c r="BV5" t="str">
        <f ca="1">OFFSET([1]EquipTable!$A$1,ROW()-1,0)</f>
        <v>Equip0102</v>
      </c>
      <c r="BX5">
        <f ca="1">IF(VLOOKUP($CA5,[2]ActorTable!$1:$1048576,MATCH("업데이트순번",[2]ActorTable!$1:$1,0),0)&lt;=$BY$1,1,0)
*IF(MID(CA5,7,1)="2",0.1,1)</f>
        <v>1</v>
      </c>
      <c r="BY5">
        <f t="shared" ca="1" si="9"/>
        <v>3.9215686274509796E-2</v>
      </c>
      <c r="BZ5">
        <f t="shared" ca="1" si="10"/>
        <v>8.2352941176470573E-2</v>
      </c>
      <c r="CA5" t="str">
        <f ca="1">OFFSET([2]ActorTable!$A$1,ROW()-1,0)</f>
        <v>Actor0104</v>
      </c>
      <c r="CB5" t="str">
        <f ca="1">VLOOKUP($CA5,[2]ActorTable!$1:$1048576,MATCH("이름참고",[2]ActorTable!$1:$1,0),0)</f>
        <v>베이</v>
      </c>
    </row>
    <row r="6" spans="1:82">
      <c r="A6">
        <v>1</v>
      </c>
      <c r="B6">
        <v>4</v>
      </c>
      <c r="C6">
        <f>IF(B6&lt;=9,0,
IF(B6=10,1,2))</f>
        <v>0</v>
      </c>
      <c r="D6">
        <f ca="1">RAND()</f>
        <v>0.3940890144944742</v>
      </c>
      <c r="E6">
        <f ca="1">RAND()</f>
        <v>9.9169778777801754E-2</v>
      </c>
      <c r="F6">
        <f ca="1">RAND()</f>
        <v>7.2931171934762729E-2</v>
      </c>
      <c r="G6">
        <f ca="1">RAND()</f>
        <v>0.75203639279075962</v>
      </c>
      <c r="H6">
        <f ca="1">RAND()</f>
        <v>0.5274969950316849</v>
      </c>
      <c r="I6">
        <f ca="1">RAND()</f>
        <v>0.64514432027288038</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9916</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4</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1200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56326</v>
      </c>
      <c r="W6">
        <v>9</v>
      </c>
      <c r="X6" t="s">
        <v>125</v>
      </c>
      <c r="Z6">
        <v>2700</v>
      </c>
      <c r="AA6" t="str">
        <f ca="1">IF(ISBLANK(AB6),"",
VLOOKUP(AB6,OFFSET(INDIRECT("$A:$B"),0,MATCH(AB$1&amp;"_Verify",INDIRECT("$1:$1"),0)-1),2,0)
)</f>
        <v>uph</v>
      </c>
      <c r="AB6" t="s">
        <v>91</v>
      </c>
      <c r="AC6">
        <v>71037</v>
      </c>
      <c r="AD6">
        <v>11</v>
      </c>
      <c r="AE6" t="s">
        <v>125</v>
      </c>
      <c r="AG6">
        <v>3300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ca="1">IF(ROW()=2,AN6,OFFSET(AM6,-1,0)&amp;IF(LEN(AN6)=0,"",","&amp;AN6))</f>
        <v>{"dy":1,"sl":0,"tp":"upn","vl":"45765","cn":3,"pt":"GO","pr":900},{"dy":1,"sl":1,"tp":"fe","vl":"Equip2401","cn":1,"pt":"DI","pp":169,"pr":119},{"dy":1,"sl":2,"tp":"upn","vl":"56326","cn":9,"pt":"GO","pr":2700},{"dy":1,"sl":3,"tp":"fe","vl":"Equip0201","cn":1,"pt":"GO","pr":2800},{"dy":1,"sl":4,"tp":"uph","vl":"71037","cn":11,"pt":"GO","pr":3300}</v>
      </c>
      <c r="AN6" t="str">
        <f ca="1">IF(AL6&lt;&gt;1,"",
"{"""&amp;A$1&amp;""":"&amp;A6
&amp;","""&amp;B$1&amp;""":"&amp;B6
&amp;IF(LEN(AA6)=0,"",","""&amp;AA$1&amp;""":"""&amp;AA6&amp;"""")
&amp;IF(LEN(AC6)=0,"",","""&amp;AC$1&amp;""":"""&amp;AC6&amp;"""")
&amp;IF(LEN(AD6)=0,"",","""&amp;AD$1&amp;""":"&amp;AD6)
&amp;IF(LEN(AE6)=0,"",","""&amp;AE$1&amp;""":"""&amp;AE6&amp;"""")
&amp;IF(LEN(AF6)=0,"",","""&amp;AF$1&amp;""":"&amp;AF6)
&amp;IF(LEN(AG6)=0,"",","""&amp;AG$1&amp;""":"&amp;AG6)&amp;"}")</f>
        <v>{"dy":1,"sl":4,"tp":"uph","vl":"71037","cn":11,"pt":"GO","pr":3300}</v>
      </c>
      <c r="AP6" t="s">
        <v>86</v>
      </c>
      <c r="AQ6" t="s">
        <v>75</v>
      </c>
      <c r="AR6">
        <v>8</v>
      </c>
      <c r="AS6">
        <v>11</v>
      </c>
      <c r="AT6">
        <f t="shared" ca="1" si="0"/>
        <v>0</v>
      </c>
      <c r="AU6">
        <f t="shared" si="1"/>
        <v>6</v>
      </c>
      <c r="AV6">
        <f t="shared" ca="1" si="3"/>
        <v>0</v>
      </c>
      <c r="AW6">
        <f t="shared" si="4"/>
        <v>0</v>
      </c>
      <c r="AX6">
        <v>45</v>
      </c>
      <c r="AY6">
        <v>175</v>
      </c>
      <c r="AZ6">
        <f>300*1/320</f>
        <v>0.9375</v>
      </c>
      <c r="BA6">
        <v>0.25</v>
      </c>
      <c r="BB6">
        <v>0.35</v>
      </c>
      <c r="BG6">
        <v>2</v>
      </c>
      <c r="BH6">
        <v>1</v>
      </c>
      <c r="BI6">
        <f t="shared" si="2"/>
        <v>1</v>
      </c>
      <c r="BJ6">
        <f t="shared" si="13"/>
        <v>2</v>
      </c>
      <c r="BK6" t="s">
        <v>142</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1.3550135501355014E-2</v>
      </c>
      <c r="BQ6">
        <f t="shared" ca="1" si="6"/>
        <v>9.4517958412098316E-3</v>
      </c>
      <c r="BR6">
        <f t="shared" ca="1" si="7"/>
        <v>1.0224948875255624E-2</v>
      </c>
      <c r="BS6">
        <f t="shared" ca="1" si="8"/>
        <v>5.4200542005420058E-2</v>
      </c>
      <c r="BT6">
        <f t="shared" ca="1" si="11"/>
        <v>3.7807183364839327E-2</v>
      </c>
      <c r="BU6">
        <f t="shared" ca="1" si="12"/>
        <v>4.0899795501022497E-2</v>
      </c>
      <c r="BV6" t="str">
        <f ca="1">OFFSET([1]EquipTable!$A$1,ROW()-1,0)</f>
        <v>Equip0201</v>
      </c>
      <c r="BX6">
        <f ca="1">IF(VLOOKUP($CA6,[2]ActorTable!$1:$1048576,MATCH("업데이트순번",[2]ActorTable!$1:$1,0),0)&lt;=$BY$1,1,0)
*IF(MID(CA6,7,1)="2",0.1,1)</f>
        <v>1</v>
      </c>
      <c r="BY6">
        <f t="shared" ca="1" si="9"/>
        <v>3.9215686274509796E-2</v>
      </c>
      <c r="BZ6">
        <f t="shared" ca="1" si="10"/>
        <v>0.12156862745098038</v>
      </c>
      <c r="CA6" t="str">
        <f ca="1">OFFSET([2]ActorTable!$A$1,ROW()-1,0)</f>
        <v>Actor1005</v>
      </c>
      <c r="CB6" t="str">
        <f ca="1">VLOOKUP($CA6,[2]ActorTable!$1:$1048576,MATCH("이름참고",[2]ActorTable!$1:$1,0),0)</f>
        <v>젤리아</v>
      </c>
    </row>
    <row r="7" spans="1:82">
      <c r="A7">
        <v>1</v>
      </c>
      <c r="B7">
        <v>5</v>
      </c>
      <c r="C7">
        <f>IF(B7&lt;=9,0,
IF(B7=10,1,2))</f>
        <v>0</v>
      </c>
      <c r="D7">
        <f ca="1">RAND()</f>
        <v>0.54724992416963458</v>
      </c>
      <c r="E7">
        <f ca="1">RAND()</f>
        <v>0.36292486740813223</v>
      </c>
      <c r="F7">
        <f ca="1">RAND()</f>
        <v>0.92373242682146439</v>
      </c>
      <c r="G7">
        <f ca="1">RAND()</f>
        <v>0.58703865479683282</v>
      </c>
      <c r="H7">
        <f ca="1">RAND()</f>
        <v>0.92768879782214686</v>
      </c>
      <c r="I7">
        <f ca="1">RAND()</f>
        <v>0.49455754143545427</v>
      </c>
      <c r="M7" t="str">
        <f ca="1">IF(LEN(J7)&lt;&gt;0,J7,VLOOKUP(D7+$B7,$BJ:$BK,MATCH($BK$1,$BJ$1:$BK$1,0),1))</f>
        <v>안 지정 캐릭터 PP 영웅등급</v>
      </c>
      <c r="N7">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36292</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7</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2100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246</v>
      </c>
      <c r="W7">
        <v>1</v>
      </c>
      <c r="X7" t="s">
        <v>125</v>
      </c>
      <c r="Z7">
        <v>700</v>
      </c>
      <c r="AA7" t="str">
        <f ca="1">IF(ISBLANK(AB7),"",
VLOOKUP(AB7,OFFSET(INDIRECT("$A:$B"),0,MATCH(AB$1&amp;"_Verify",INDIRECT("$1:$1"),0)-1),2,0)
)</f>
        <v>fe</v>
      </c>
      <c r="AB7" t="s">
        <v>82</v>
      </c>
      <c r="AC7" t="s">
        <v>392</v>
      </c>
      <c r="AD7">
        <v>1</v>
      </c>
      <c r="AE7" t="s">
        <v>129</v>
      </c>
      <c r="AF7">
        <v>179</v>
      </c>
      <c r="AG7">
        <v>129</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전설</v>
      </c>
      <c r="AJ7" t="str">
        <f>IF(ISBLANK($AB7),"",
IF(AND($B7&gt;=VLOOKUP($AB7,$AP:$AS,3,0),$B7&lt;=VLOOKUP($AB7,$AP:$AS,4,0)),"","슬롯타입이상"))</f>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반중력 스태프</v>
      </c>
      <c r="AL7">
        <v>1</v>
      </c>
      <c r="AM7" t="str">
        <f ca="1">IF(ROW()=2,AN7,OFFSET(AM7,-1,0)&amp;IF(LEN(AN7)=0,"",","&amp;AN7))</f>
        <v>{"dy":1,"sl":0,"tp":"upn","vl":"45765","cn":3,"pt":"GO","pr":900},{"dy":1,"sl":1,"tp":"fe","vl":"Equip2401","cn":1,"pt":"DI","pp":169,"pr":119},{"dy":1,"sl":2,"tp":"upn","vl":"56326","cn":9,"pt":"GO","pr":2700},{"dy":1,"sl":3,"tp":"fe","vl":"Equip0201","cn":1,"pt":"GO","pr":2800},{"dy":1,"sl":4,"tp":"uph","vl":"71037","cn":11,"pt":"GO","pr":3300},{"dy":1,"sl":5,"tp":"fe","vl":"Equip3401","cn":1,"pt":"DI","pp":179,"pr":129}</v>
      </c>
      <c r="AN7" t="str">
        <f ca="1">IF(AL7&lt;&gt;1,"",
"{"""&amp;A$1&amp;""":"&amp;A7
&amp;","""&amp;B$1&amp;""":"&amp;B7
&amp;IF(LEN(AA7)=0,"",","""&amp;AA$1&amp;""":"""&amp;AA7&amp;"""")
&amp;IF(LEN(AC7)=0,"",","""&amp;AC$1&amp;""":"""&amp;AC7&amp;"""")
&amp;IF(LEN(AD7)=0,"",","""&amp;AD$1&amp;""":"&amp;AD7)
&amp;IF(LEN(AE7)=0,"",","""&amp;AE$1&amp;""":"""&amp;AE7&amp;"""")
&amp;IF(LEN(AF7)=0,"",","""&amp;AF$1&amp;""":"&amp;AF7)
&amp;IF(LEN(AG7)=0,"",","""&amp;AG$1&amp;""":"&amp;AG7)&amp;"}")</f>
        <v>{"dy":1,"sl":5,"tp":"fe","vl":"Equip3401","cn":1,"pt":"DI","pp":179,"pr":129}</v>
      </c>
      <c r="AP7" t="s">
        <v>87</v>
      </c>
      <c r="AQ7" t="s">
        <v>78</v>
      </c>
      <c r="AR7">
        <v>8</v>
      </c>
      <c r="AS7">
        <v>11</v>
      </c>
      <c r="AT7">
        <f t="shared" ca="1" si="0"/>
        <v>0</v>
      </c>
      <c r="AU7">
        <f t="shared" si="1"/>
        <v>10</v>
      </c>
      <c r="AV7">
        <f t="shared" ca="1" si="3"/>
        <v>0</v>
      </c>
      <c r="AW7">
        <f t="shared" si="4"/>
        <v>0</v>
      </c>
      <c r="AZ7">
        <v>1</v>
      </c>
      <c r="BG7">
        <v>3</v>
      </c>
      <c r="BH7">
        <v>1</v>
      </c>
      <c r="BI7">
        <f t="shared" si="2"/>
        <v>0.25</v>
      </c>
      <c r="BJ7">
        <f t="shared" si="13"/>
        <v>3</v>
      </c>
      <c r="BK7" t="s">
        <v>142</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1.3550135501355014E-2</v>
      </c>
      <c r="BQ7">
        <f t="shared" ca="1" si="6"/>
        <v>9.4517958412098316E-3</v>
      </c>
      <c r="BR7">
        <f t="shared" ca="1" si="7"/>
        <v>1.0224948875255624E-2</v>
      </c>
      <c r="BS7">
        <f t="shared" ca="1" si="8"/>
        <v>6.7750677506775075E-2</v>
      </c>
      <c r="BT7">
        <f t="shared" ca="1" si="11"/>
        <v>4.7258979206049156E-2</v>
      </c>
      <c r="BU7">
        <f t="shared" ca="1" si="12"/>
        <v>5.112474437627812E-2</v>
      </c>
      <c r="BV7" t="str">
        <f ca="1">OFFSET([1]EquipTable!$A$1,ROW()-1,0)</f>
        <v>Equip0202</v>
      </c>
      <c r="BX7">
        <f ca="1">IF(VLOOKUP($CA7,[2]ActorTable!$1:$1048576,MATCH("업데이트순번",[2]ActorTable!$1:$1,0),0)&lt;=$BY$1,1,0)
*IF(MID(CA7,7,1)="2",0.1,1)</f>
        <v>0</v>
      </c>
      <c r="BY7">
        <f t="shared" ca="1" si="9"/>
        <v>0</v>
      </c>
      <c r="BZ7">
        <f t="shared" ca="1" si="10"/>
        <v>0.16078431372549018</v>
      </c>
      <c r="CA7" t="str">
        <f ca="1">OFFSET([2]ActorTable!$A$1,ROW()-1,0)</f>
        <v>Actor9906</v>
      </c>
      <c r="CB7" t="str">
        <f ca="1">VLOOKUP($CA7,[2]ActorTable!$1:$1048576,MATCH("이름참고",[2]ActorTable!$1:$1,0),0)</f>
        <v>스트링없음</v>
      </c>
    </row>
    <row r="8" spans="1:82">
      <c r="A8">
        <v>1</v>
      </c>
      <c r="B8">
        <v>6</v>
      </c>
      <c r="C8">
        <f>IF(B8&lt;=9,0,
IF(B8=10,1,2))</f>
        <v>0</v>
      </c>
      <c r="D8">
        <f ca="1">RAND()</f>
        <v>0.88648633568512269</v>
      </c>
      <c r="E8">
        <f ca="1">RAND()</f>
        <v>0.556005352206426</v>
      </c>
      <c r="F8">
        <f ca="1">RAND()</f>
        <v>0.42748517112932505</v>
      </c>
      <c r="G8">
        <f ca="1">RAND()</f>
        <v>0.38917919532676082</v>
      </c>
      <c r="H8">
        <f ca="1">RAND()</f>
        <v>0.58554929572643943</v>
      </c>
      <c r="I8">
        <f ca="1">RAND()</f>
        <v>0.27792577505594795</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Equip6102</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3300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
      </c>
      <c r="U8" t="s">
        <v>82</v>
      </c>
      <c r="V8" t="s">
        <v>179</v>
      </c>
      <c r="W8">
        <v>1</v>
      </c>
      <c r="X8" t="s">
        <v>125</v>
      </c>
      <c r="Z8">
        <v>700</v>
      </c>
      <c r="AA8" t="str">
        <f ca="1">IF(ISBLANK(AB8),"",
VLOOKUP(AB8,OFFSET(INDIRECT("$A:$B"),0,MATCH(AB$1&amp;"_Verify",INDIRECT("$1:$1"),0)-1),2,0)
)</f>
        <v>fe</v>
      </c>
      <c r="AB8" t="s">
        <v>82</v>
      </c>
      <c r="AC8" t="s">
        <v>256</v>
      </c>
      <c r="AD8">
        <v>1</v>
      </c>
      <c r="AE8" t="s">
        <v>125</v>
      </c>
      <c r="AG8">
        <v>1900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ca="1">IF(ROW()=2,AN8,OFFSET(AM8,-1,0)&amp;IF(LEN(AN8)=0,"",","&amp;AN8))</f>
        <v>{"dy":1,"sl":0,"tp":"upn","vl":"45765","cn":3,"pt":"GO","pr":900},{"dy":1,"sl":1,"tp":"fe","vl":"Equip2401","cn":1,"pt":"DI","pp":169,"pr":119},{"dy":1,"sl":2,"tp":"upn","vl":"56326","cn":9,"pt":"GO","pr":2700},{"dy":1,"sl":3,"tp":"fe","vl":"Equip0201","cn":1,"pt":"GO","pr":2800},{"dy":1,"sl":4,"tp":"uph","vl":"71037","cn":11,"pt":"GO","pr":3300},{"dy":1,"sl":5,"tp":"fe","vl":"Equip3401","cn":1,"pt":"DI","pp":179,"pr":129},{"dy":1,"sl":6,"tp":"fe","vl":"Equip6002","cn":1,"pt":"GO","pr":1900}</v>
      </c>
      <c r="AN8" t="str">
        <f ca="1">IF(AL8&lt;&gt;1,"",
"{"""&amp;A$1&amp;""":"&amp;A8
&amp;","""&amp;B$1&amp;""":"&amp;B8
&amp;IF(LEN(AA8)=0,"",","""&amp;AA$1&amp;""":"""&amp;AA8&amp;"""")
&amp;IF(LEN(AC8)=0,"",","""&amp;AC$1&amp;""":"""&amp;AC8&amp;"""")
&amp;IF(LEN(AD8)=0,"",","""&amp;AD$1&amp;""":"&amp;AD8)
&amp;IF(LEN(AE8)=0,"",","""&amp;AE$1&amp;""":"""&amp;AE8&amp;"""")
&amp;IF(LEN(AF8)=0,"",","""&amp;AF$1&amp;""":"&amp;AF8)
&amp;IF(LEN(AG8)=0,"",","""&amp;AG$1&amp;""":"&amp;AG8)&amp;"}")</f>
        <v>{"dy":1,"sl":6,"tp":"fe","vl":"Equip6002","cn":1,"pt":"GO","pr":1900}</v>
      </c>
      <c r="AP8" t="s">
        <v>88</v>
      </c>
      <c r="AQ8" t="s">
        <v>79</v>
      </c>
      <c r="AR8">
        <v>8</v>
      </c>
      <c r="AS8">
        <v>11</v>
      </c>
      <c r="AT8">
        <f t="shared" ca="1" si="0"/>
        <v>0</v>
      </c>
      <c r="AU8">
        <f t="shared" si="1"/>
        <v>0</v>
      </c>
      <c r="AV8">
        <f t="shared" ca="1" si="3"/>
        <v>0</v>
      </c>
      <c r="AW8">
        <f t="shared" si="4"/>
        <v>0</v>
      </c>
      <c r="AZ8">
        <v>1</v>
      </c>
      <c r="BG8">
        <v>3</v>
      </c>
      <c r="BH8">
        <v>3</v>
      </c>
      <c r="BI8">
        <f t="shared" si="2"/>
        <v>0.75</v>
      </c>
      <c r="BJ8">
        <f t="shared" si="13"/>
        <v>3.25</v>
      </c>
      <c r="BK8" t="s">
        <v>143</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1.3550135501355014E-2</v>
      </c>
      <c r="BQ8">
        <f t="shared" ca="1" si="6"/>
        <v>9.4517958412098316E-3</v>
      </c>
      <c r="BR8">
        <f t="shared" ca="1" si="7"/>
        <v>1.0224948875255624E-2</v>
      </c>
      <c r="BS8">
        <f t="shared" ca="1" si="8"/>
        <v>8.1300813008130093E-2</v>
      </c>
      <c r="BT8">
        <f t="shared" ca="1" si="11"/>
        <v>5.6710775047258986E-2</v>
      </c>
      <c r="BU8">
        <f t="shared" ca="1" si="12"/>
        <v>6.1349693251533742E-2</v>
      </c>
      <c r="BV8" t="str">
        <f ca="1">OFFSET([1]EquipTable!$A$1,ROW()-1,0)</f>
        <v>Equip0301</v>
      </c>
      <c r="BX8">
        <f ca="1">IF(VLOOKUP($CA8,[2]ActorTable!$1:$1048576,MATCH("업데이트순번",[2]ActorTable!$1:$1,0),0)&lt;=$BY$1,1,0)
*IF(MID(CA8,7,1)="2",0.1,1)</f>
        <v>1</v>
      </c>
      <c r="BY8">
        <f t="shared" ca="1" si="9"/>
        <v>3.9215686274509796E-2</v>
      </c>
      <c r="BZ8">
        <f t="shared" ca="1" si="10"/>
        <v>0.16078431372549018</v>
      </c>
      <c r="CA8" t="str">
        <f ca="1">OFFSET([2]ActorTable!$A$1,ROW()-1,0)</f>
        <v>Actor0007</v>
      </c>
      <c r="CB8" t="str">
        <f ca="1">VLOOKUP($CA8,[2]ActorTable!$1:$1048576,MATCH("이름참고",[2]ActorTable!$1:$1,0),0)</f>
        <v>헤르윈</v>
      </c>
    </row>
    <row r="9" spans="1:82">
      <c r="A9">
        <v>1</v>
      </c>
      <c r="B9">
        <v>7</v>
      </c>
      <c r="C9">
        <f>IF(B9&lt;=9,0,
IF(B9=10,1,2))</f>
        <v>0</v>
      </c>
      <c r="D9">
        <f ca="1">RAND()</f>
        <v>0.74052054678464196</v>
      </c>
      <c r="E9">
        <f ca="1">RAND()</f>
        <v>3.5034960627006839E-2</v>
      </c>
      <c r="F9">
        <f ca="1">RAND()</f>
        <v>0.52851242781832442</v>
      </c>
      <c r="G9">
        <f ca="1">RAND()</f>
        <v>0.83517070095328361</v>
      </c>
      <c r="H9">
        <f ca="1">RAND()</f>
        <v>0.34171357121469814</v>
      </c>
      <c r="I9">
        <f ca="1">RAND()</f>
        <v>0.82631164901517029</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Equip0102</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1400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82</v>
      </c>
      <c r="V9" t="s">
        <v>238</v>
      </c>
      <c r="W9">
        <v>1</v>
      </c>
      <c r="X9" t="s">
        <v>125</v>
      </c>
      <c r="Z9">
        <v>7800</v>
      </c>
      <c r="AA9" t="str">
        <f ca="1">IF(ISBLANK(AB9),"",
VLOOKUP(AB9,OFFSET(INDIRECT("$A:$B"),0,MATCH(AB$1&amp;"_Verify",INDIRECT("$1:$1"),0)-1),2,0)
)</f>
        <v>fe</v>
      </c>
      <c r="AB9" t="s">
        <v>82</v>
      </c>
      <c r="AC9" t="s">
        <v>297</v>
      </c>
      <c r="AD9">
        <v>1</v>
      </c>
      <c r="AE9" t="s">
        <v>125</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ca="1">IF(ROW()=2,AN9,OFFSET(AM9,-1,0)&amp;IF(LEN(AN9)=0,"",","&amp;AN9))</f>
        <v>{"dy":1,"sl":0,"tp":"upn","vl":"45765","cn":3,"pt":"GO","pr":900},{"dy":1,"sl":1,"tp":"fe","vl":"Equip2401","cn":1,"pt":"DI","pp":169,"pr":119},{"dy":1,"sl":2,"tp":"upn","vl":"56326","cn":9,"pt":"GO","pr":2700},{"dy":1,"sl":3,"tp":"fe","vl":"Equip0201","cn":1,"pt":"GO","pr":2800},{"dy":1,"sl":4,"tp":"uph","vl":"71037","cn":11,"pt":"GO","pr":3300},{"dy":1,"sl":5,"tp":"fe","vl":"Equip3401","cn":1,"pt":"DI","pp":179,"pr":129},{"dy":1,"sl":6,"tp":"fe","vl":"Equip6002","cn":1,"pt":"GO","pr":1900},{"dy":1,"sl":7,"tp":"fe","vl":"Equip7001","cn":1,"pt":"GO","pr":2100}</v>
      </c>
      <c r="AN9" t="str">
        <f ca="1">IF(AL9&lt;&gt;1,"",
"{"""&amp;A$1&amp;""":"&amp;A9
&amp;","""&amp;B$1&amp;""":"&amp;B9
&amp;IF(LEN(AA9)=0,"",","""&amp;AA$1&amp;""":"""&amp;AA9&amp;"""")
&amp;IF(LEN(AC9)=0,"",","""&amp;AC$1&amp;""":"""&amp;AC9&amp;"""")
&amp;IF(LEN(AD9)=0,"",","""&amp;AD$1&amp;""":"&amp;AD9)
&amp;IF(LEN(AE9)=0,"",","""&amp;AE$1&amp;""":"""&amp;AE9&amp;"""")
&amp;IF(LEN(AF9)=0,"",","""&amp;AF$1&amp;""":"&amp;AF9)
&amp;IF(LEN(AG9)=0,"",","""&amp;AG$1&amp;""":"&amp;AG9)&amp;"}")</f>
        <v>{"dy":1,"sl":7,"tp":"fe","vl":"Equip7001","cn":1,"pt":"GO","pr":2100}</v>
      </c>
      <c r="AP9" t="s">
        <v>89</v>
      </c>
      <c r="AQ9" t="s">
        <v>80</v>
      </c>
      <c r="AR9">
        <v>8</v>
      </c>
      <c r="AS9">
        <v>11</v>
      </c>
      <c r="AT9">
        <f t="shared" ca="1" si="0"/>
        <v>0</v>
      </c>
      <c r="AU9">
        <f t="shared" si="1"/>
        <v>0</v>
      </c>
      <c r="AV9">
        <f t="shared" ca="1" si="3"/>
        <v>0</v>
      </c>
      <c r="AW9">
        <f t="shared" si="4"/>
        <v>0</v>
      </c>
      <c r="AZ9">
        <v>1.1000000000000001</v>
      </c>
      <c r="BG9">
        <v>4</v>
      </c>
      <c r="BH9">
        <v>1</v>
      </c>
      <c r="BI9">
        <f t="shared" si="2"/>
        <v>1</v>
      </c>
      <c r="BJ9">
        <f t="shared" si="13"/>
        <v>4</v>
      </c>
      <c r="BK9" t="s">
        <v>143</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1.3550135501355014E-2</v>
      </c>
      <c r="BQ9">
        <f t="shared" ca="1" si="6"/>
        <v>9.4517958412098316E-3</v>
      </c>
      <c r="BR9">
        <f t="shared" ca="1" si="7"/>
        <v>1.0224948875255624E-2</v>
      </c>
      <c r="BS9">
        <f t="shared" ca="1" si="8"/>
        <v>9.4850948509485111E-2</v>
      </c>
      <c r="BT9">
        <f t="shared" ca="1" si="11"/>
        <v>6.6162570888468816E-2</v>
      </c>
      <c r="BU9">
        <f t="shared" ca="1" si="12"/>
        <v>7.1574642126789365E-2</v>
      </c>
      <c r="BV9" t="str">
        <f ca="1">OFFSET([1]EquipTable!$A$1,ROW()-1,0)</f>
        <v>Equip0302</v>
      </c>
      <c r="BX9">
        <f ca="1">IF(VLOOKUP($CA9,[2]ActorTable!$1:$1048576,MATCH("업데이트순번",[2]ActorTable!$1:$1,0),0)&lt;=$BY$1,1,0)
*IF(MID(CA9,7,1)="2",0.1,1)</f>
        <v>1</v>
      </c>
      <c r="BY9">
        <f t="shared" ca="1" si="9"/>
        <v>3.9215686274509796E-2</v>
      </c>
      <c r="BZ9">
        <f t="shared" ca="1" si="10"/>
        <v>0.19999999999999998</v>
      </c>
      <c r="CA9" t="str">
        <f ca="1">OFFSET([2]ActorTable!$A$1,ROW()-1,0)</f>
        <v>Actor1108</v>
      </c>
      <c r="CB9" t="str">
        <f ca="1">VLOOKUP($CA9,[2]ActorTable!$1:$1048576,MATCH("이름참고",[2]ActorTable!$1:$1,0),0)</f>
        <v>테이슨</v>
      </c>
    </row>
    <row r="10" spans="1:82">
      <c r="A10">
        <v>1</v>
      </c>
      <c r="B10">
        <v>8</v>
      </c>
      <c r="C10">
        <f>IF(B10&lt;=9,0,
IF(B10=10,1,2))</f>
        <v>0</v>
      </c>
      <c r="D10">
        <f ca="1">RAND()</f>
        <v>0.69627128596419796</v>
      </c>
      <c r="E10">
        <f ca="1">RAND()</f>
        <v>7.8184567932158222E-2</v>
      </c>
      <c r="F10">
        <f ca="1">RAND()</f>
        <v>0.61269128516783056</v>
      </c>
      <c r="G10">
        <f ca="1">RAND()</f>
        <v>0.85453657612606937</v>
      </c>
      <c r="H10">
        <f ca="1">RAND()</f>
        <v>0.57317926948252329</v>
      </c>
      <c r="I10">
        <f ca="1">RAND()</f>
        <v>0.39720994602259208</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fl1</v>
      </c>
      <c r="AB10" t="s">
        <v>87</v>
      </c>
      <c r="AC10" t="s">
        <v>437</v>
      </c>
      <c r="AD10">
        <v>1</v>
      </c>
      <c r="AE10" t="s">
        <v>129</v>
      </c>
      <c r="AF10">
        <v>57</v>
      </c>
      <c r="AG10">
        <v>39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헤르윈</v>
      </c>
      <c r="AL10">
        <v>1</v>
      </c>
      <c r="AM10" t="str">
        <f ca="1">IF(ROW()=2,AN10,OFFSET(AM10,-1,0)&amp;IF(LEN(AN10)=0,"",","&amp;AN10))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v>
      </c>
      <c r="AN10" t="str">
        <f ca="1">IF(AL10&lt;&gt;1,"",
"{"""&amp;A$1&amp;""":"&amp;A10
&amp;","""&amp;B$1&amp;""":"&amp;B10
&amp;IF(LEN(AA10)=0,"",","""&amp;AA$1&amp;""":"""&amp;AA10&amp;"""")
&amp;IF(LEN(AC10)=0,"",","""&amp;AC$1&amp;""":"""&amp;AC10&amp;"""")
&amp;IF(LEN(AD10)=0,"",","""&amp;AD$1&amp;""":"&amp;AD10)
&amp;IF(LEN(AE10)=0,"",","""&amp;AE$1&amp;""":"""&amp;AE10&amp;"""")
&amp;IF(LEN(AF10)=0,"",","""&amp;AF$1&amp;""":"&amp;AF10)
&amp;IF(LEN(AG10)=0,"",","""&amp;AG$1&amp;""":"&amp;AG10)&amp;"}")</f>
        <v>{"dy":1,"sl":8,"tp":"fl1","vl":"Actor0007","cn":1,"pt":"DI","pp":57,"pr":39}</v>
      </c>
      <c r="AP10" t="s">
        <v>286</v>
      </c>
      <c r="AQ10" t="s">
        <v>289</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138</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1.3550135501355016E-3</v>
      </c>
      <c r="BQ10">
        <f t="shared" ca="1" si="6"/>
        <v>9.4517958412098323E-4</v>
      </c>
      <c r="BR10">
        <f t="shared" ca="1" si="7"/>
        <v>1.0224948875255625E-3</v>
      </c>
      <c r="BS10">
        <f t="shared" ca="1" si="8"/>
        <v>0.10840108401084013</v>
      </c>
      <c r="BT10">
        <f t="shared" ca="1" si="11"/>
        <v>7.5614366729678653E-2</v>
      </c>
      <c r="BU10">
        <f t="shared" ca="1" si="12"/>
        <v>8.1799591002044994E-2</v>
      </c>
      <c r="BV10" t="str">
        <f ca="1">OFFSET([1]EquipTable!$A$1,ROW()-1,0)</f>
        <v>Equip0401</v>
      </c>
      <c r="BX10">
        <f ca="1">IF(VLOOKUP($CA10,[2]ActorTable!$1:$1048576,MATCH("업데이트순번",[2]ActorTable!$1:$1,0),0)&lt;=$BY$1,1,0)
*IF(MID(CA10,7,1)="2",0.1,1)</f>
        <v>1</v>
      </c>
      <c r="BY10">
        <f t="shared" ca="1" si="9"/>
        <v>3.9215686274509796E-2</v>
      </c>
      <c r="BZ10">
        <f t="shared" ca="1" si="10"/>
        <v>0.23921568627450979</v>
      </c>
      <c r="CA10" t="str">
        <f ca="1">OFFSET([2]ActorTable!$A$1,ROW()-1,0)</f>
        <v>Actor1109</v>
      </c>
      <c r="CB10" t="str">
        <f ca="1">VLOOKUP($CA10,[2]ActorTable!$1:$1048576,MATCH("이름참고",[2]ActorTable!$1:$1,0),0)</f>
        <v>닉스</v>
      </c>
    </row>
    <row r="11" spans="1:82">
      <c r="A11">
        <v>1</v>
      </c>
      <c r="B11">
        <v>9</v>
      </c>
      <c r="C11">
        <f>IF(B11&lt;=9,0,
IF(B11=10,1,2))</f>
        <v>0</v>
      </c>
      <c r="D11">
        <f ca="1">RAND()</f>
        <v>0.5546384946864884</v>
      </c>
      <c r="E11">
        <f ca="1">RAND()</f>
        <v>0.82592500796409007</v>
      </c>
      <c r="F11">
        <f ca="1">RAND()</f>
        <v>0.27516255717087057</v>
      </c>
      <c r="G11">
        <f ca="1">RAND()</f>
        <v>0.70573362609597412</v>
      </c>
      <c r="H11">
        <f ca="1">RAND()</f>
        <v>0.19031949161686235</v>
      </c>
      <c r="I11">
        <f ca="1">RAND()</f>
        <v>7.5004490508358557E-2</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fl1</v>
      </c>
      <c r="AB11" t="s">
        <v>87</v>
      </c>
      <c r="AC11" t="s">
        <v>442</v>
      </c>
      <c r="AD11">
        <v>1</v>
      </c>
      <c r="AE11" t="s">
        <v>129</v>
      </c>
      <c r="AF11">
        <v>55</v>
      </c>
      <c r="AG11">
        <v>37</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클라크</v>
      </c>
      <c r="AL11">
        <v>1</v>
      </c>
      <c r="AM11" t="str">
        <f ca="1">IF(ROW()=2,AN11,OFFSET(AM11,-1,0)&amp;IF(LEN(AN11)=0,"",","&amp;AN11))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v>
      </c>
      <c r="AN11" t="str">
        <f ca="1">IF(AL11&lt;&gt;1,"",
"{"""&amp;A$1&amp;""":"&amp;A11
&amp;","""&amp;B$1&amp;""":"&amp;B11
&amp;IF(LEN(AA11)=0,"",","""&amp;AA$1&amp;""":"""&amp;AA11&amp;"""")
&amp;IF(LEN(AC11)=0,"",","""&amp;AC$1&amp;""":"""&amp;AC11&amp;"""")
&amp;IF(LEN(AD11)=0,"",","""&amp;AD$1&amp;""":"&amp;AD11)
&amp;IF(LEN(AE11)=0,"",","""&amp;AE$1&amp;""":"""&amp;AE11&amp;"""")
&amp;IF(LEN(AF11)=0,"",","""&amp;AF$1&amp;""":"&amp;AF11)
&amp;IF(LEN(AG11)=0,"",","""&amp;AG$1&amp;""":"&amp;AG11)&amp;"}")</f>
        <v>{"dy":1,"sl":9,"tp":"fl1","vl":"Actor2011","cn":1,"pt":"DI","pp":55,"pr":37}</v>
      </c>
      <c r="AP11" t="s">
        <v>287</v>
      </c>
      <c r="AQ11" t="s">
        <v>290</v>
      </c>
      <c r="AR11">
        <v>8</v>
      </c>
      <c r="AS11">
        <v>11</v>
      </c>
      <c r="AT11">
        <f t="shared" ca="1" si="14"/>
        <v>0</v>
      </c>
      <c r="AU11">
        <f t="shared" si="15"/>
        <v>0</v>
      </c>
      <c r="AV11">
        <f t="shared" ca="1" si="3"/>
        <v>0</v>
      </c>
      <c r="AW11">
        <f t="shared" si="4"/>
        <v>0</v>
      </c>
      <c r="AZ11">
        <v>1</v>
      </c>
      <c r="BG11">
        <v>5</v>
      </c>
      <c r="BH11">
        <v>1</v>
      </c>
      <c r="BI11">
        <f t="shared" si="2"/>
        <v>0.25</v>
      </c>
      <c r="BJ11">
        <f t="shared" si="13"/>
        <v>5.5</v>
      </c>
      <c r="BK11" t="s">
        <v>142</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1.3550135501355016E-3</v>
      </c>
      <c r="BQ11">
        <f t="shared" ca="1" si="6"/>
        <v>9.4517958412098323E-4</v>
      </c>
      <c r="BR11">
        <f t="shared" ca="1" si="7"/>
        <v>1.0224948875255625E-3</v>
      </c>
      <c r="BS11">
        <f t="shared" ca="1" si="8"/>
        <v>0.10975609756097562</v>
      </c>
      <c r="BT11">
        <f t="shared" ca="1" si="11"/>
        <v>7.6559546313799631E-2</v>
      </c>
      <c r="BU11">
        <f t="shared" ca="1" si="12"/>
        <v>8.282208588957056E-2</v>
      </c>
      <c r="BV11" t="str">
        <f ca="1">OFFSET([1]EquipTable!$A$1,ROW()-1,0)</f>
        <v>Equip0402</v>
      </c>
      <c r="BX11">
        <f ca="1">IF(VLOOKUP($CA11,[2]ActorTable!$1:$1048576,MATCH("업데이트순번",[2]ActorTable!$1:$1,0),0)&lt;=$BY$1,1,0)
*IF(MID(CA11,7,1)="2",0.1,1)</f>
        <v>1</v>
      </c>
      <c r="BY11">
        <f t="shared" ca="1" si="9"/>
        <v>3.9215686274509796E-2</v>
      </c>
      <c r="BZ11">
        <f t="shared" ca="1" si="10"/>
        <v>0.27843137254901956</v>
      </c>
      <c r="CA11" t="str">
        <f ca="1">OFFSET([2]ActorTable!$A$1,ROW()-1,0)</f>
        <v>Actor2010</v>
      </c>
      <c r="CB11" t="str">
        <f ca="1">VLOOKUP($CA11,[2]ActorTable!$1:$1048576,MATCH("이름참고",[2]ActorTable!$1:$1,0),0)</f>
        <v>그루퍼스</v>
      </c>
    </row>
    <row r="12" spans="1:82">
      <c r="A12">
        <v>2</v>
      </c>
      <c r="B12">
        <v>0</v>
      </c>
      <c r="C12">
        <f>IF(B12&lt;=9,0,
IF(B12=10,1,2))</f>
        <v>0</v>
      </c>
      <c r="D12">
        <f ca="1">RAND()</f>
        <v>0.15788568643935774</v>
      </c>
      <c r="E12">
        <f ca="1">RAND()</f>
        <v>0.4788723403490347</v>
      </c>
      <c r="F12">
        <f ca="1">RAND()</f>
        <v>0.80099852223627965</v>
      </c>
      <c r="G12">
        <f ca="1">RAND()</f>
        <v>0.98937340239740867</v>
      </c>
      <c r="H12">
        <f ca="1">RAND()</f>
        <v>0.53979272496741859</v>
      </c>
      <c r="I12">
        <f ca="1">RAND()</f>
        <v>0.61202082213817455</v>
      </c>
      <c r="M12" t="str">
        <f ca="1">IF(LEN(J12)&lt;&gt;0,J12,VLOOKUP(D12+$B12,$BJ:$BK,MATCH($BK$1,$BJ$1:$BK$1,0),1))</f>
        <v>지정 장비</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Equip4101</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1300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82</v>
      </c>
      <c r="V12" t="s">
        <v>202</v>
      </c>
      <c r="W12">
        <v>1</v>
      </c>
      <c r="X12" t="s">
        <v>125</v>
      </c>
      <c r="Z12">
        <v>2000</v>
      </c>
      <c r="AA12" t="str">
        <f ca="1">IF(ISBLANK(AB12),"",
VLOOKUP(AB12,OFFSET(INDIRECT("$A:$B"),0,MATCH(AB$1&amp;"_Verify",INDIRECT("$1:$1"),0)-1),2,0)
)</f>
        <v>fe</v>
      </c>
      <c r="AB12" t="s">
        <v>82</v>
      </c>
      <c r="AC12" t="s">
        <v>298</v>
      </c>
      <c r="AD12">
        <v>1</v>
      </c>
      <c r="AE12" t="s">
        <v>125</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ca="1">IF(ROW()=2,AN12,OFFSET(AM12,-1,0)&amp;IF(LEN(AN12)=0,"",","&amp;AN12))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{"dy":2,"sl":0,"tp":"fe","vl":"Equip0202","cn":1,"pt":"GO","pr":3300}</v>
      </c>
      <c r="AP12" t="s">
        <v>288</v>
      </c>
      <c r="AQ12" t="s">
        <v>291</v>
      </c>
      <c r="AR12">
        <v>8</v>
      </c>
      <c r="AS12">
        <v>11</v>
      </c>
      <c r="AT12">
        <f t="shared" ca="1" si="14"/>
        <v>0</v>
      </c>
      <c r="AU12">
        <f t="shared" si="15"/>
        <v>0</v>
      </c>
      <c r="AV12">
        <f t="shared" ca="1" si="3"/>
        <v>0</v>
      </c>
      <c r="AW12">
        <f t="shared" si="4"/>
        <v>0</v>
      </c>
      <c r="AZ12">
        <v>1.2</v>
      </c>
      <c r="BG12">
        <v>5</v>
      </c>
      <c r="BH12">
        <v>1</v>
      </c>
      <c r="BI12">
        <f t="shared" si="2"/>
        <v>0.25</v>
      </c>
      <c r="BJ12">
        <f t="shared" si="13"/>
        <v>5.75</v>
      </c>
      <c r="BK12" t="s">
        <v>143</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5"/>
        <v>0</v>
      </c>
      <c r="BQ12">
        <f t="shared" ca="1" si="6"/>
        <v>0</v>
      </c>
      <c r="BR12">
        <f t="shared" ca="1" si="7"/>
        <v>0</v>
      </c>
      <c r="BS12">
        <f t="shared" ca="1" si="8"/>
        <v>0.11111111111111112</v>
      </c>
      <c r="BT12">
        <f t="shared" ca="1" si="11"/>
        <v>7.7504725897920609E-2</v>
      </c>
      <c r="BU12">
        <f t="shared" ca="1" si="12"/>
        <v>8.3844580777096125E-2</v>
      </c>
      <c r="BV12" t="str">
        <f ca="1">OFFSET([1]EquipTable!$A$1,ROW()-1,0)</f>
        <v>Equip0403</v>
      </c>
      <c r="BX12">
        <f ca="1">IF(VLOOKUP($CA12,[2]ActorTable!$1:$1048576,MATCH("업데이트순번",[2]ActorTable!$1:$1,0),0)&lt;=$BY$1,1,0)
*IF(MID(CA12,7,1)="2",0.1,1)</f>
        <v>1</v>
      </c>
      <c r="BY12">
        <f t="shared" ca="1" si="9"/>
        <v>3.9215686274509796E-2</v>
      </c>
      <c r="BZ12">
        <f t="shared" ca="1" si="10"/>
        <v>0.31764705882352934</v>
      </c>
      <c r="CA12" t="str">
        <f ca="1">OFFSET([2]ActorTable!$A$1,ROW()-1,0)</f>
        <v>Actor2011</v>
      </c>
      <c r="CB12" t="str">
        <f ca="1">VLOOKUP($CA12,[2]ActorTable!$1:$1048576,MATCH("이름참고",[2]ActorTable!$1:$1,0),0)</f>
        <v>클라크</v>
      </c>
    </row>
    <row r="13" spans="1:82">
      <c r="A13">
        <v>2</v>
      </c>
      <c r="B13">
        <v>1</v>
      </c>
      <c r="C13">
        <f>IF(B13&lt;=9,0,
IF(B13=10,1,2))</f>
        <v>0</v>
      </c>
      <c r="D13">
        <f ca="1">RAND()</f>
        <v>0.73619981689501968</v>
      </c>
      <c r="E13">
        <f ca="1">RAND()</f>
        <v>0.50595044166055658</v>
      </c>
      <c r="F13">
        <f ca="1">RAND()</f>
        <v>0.88862888876296442</v>
      </c>
      <c r="G13">
        <f ca="1">RAND()</f>
        <v>0.82546084933898412</v>
      </c>
      <c r="H13">
        <f ca="1">RAND()</f>
        <v>0.56228822700779746</v>
      </c>
      <c r="I13">
        <f ca="1">RAND()</f>
        <v>0.5991644761025432</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Equip4201</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3100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
      </c>
      <c r="U13" t="s">
        <v>82</v>
      </c>
      <c r="V13" t="s">
        <v>195</v>
      </c>
      <c r="W13">
        <v>1</v>
      </c>
      <c r="X13" t="s">
        <v>125</v>
      </c>
      <c r="Z13">
        <v>7700</v>
      </c>
      <c r="AA13" t="str">
        <f ca="1">IF(ISBLANK(AB13),"",
VLOOKUP(AB13,OFFSET(INDIRECT("$A:$B"),0,MATCH(AB$1&amp;"_Verify",INDIRECT("$1:$1"),0)-1),2,0)
)</f>
        <v>upn</v>
      </c>
      <c r="AB13" t="s">
        <v>92</v>
      </c>
      <c r="AC13">
        <v>29736</v>
      </c>
      <c r="AD13">
        <v>6</v>
      </c>
      <c r="AE13" t="s">
        <v>125</v>
      </c>
      <c r="AG13">
        <v>1800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ca="1">IF(ROW()=2,AN13,OFFSET(AM13,-1,0)&amp;IF(LEN(AN13)=0,"",","&amp;AN13))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v>
      </c>
      <c r="AN13" t="str">
        <f ca="1">IF(AL13&lt;&gt;1,"",
"{"""&amp;A$1&amp;""":"&amp;A13
&amp;","""&amp;B$1&amp;""":"&amp;B13
&amp;IF(LEN(AA13)=0,"",","""&amp;AA$1&amp;""":"""&amp;AA13&amp;"""")
&amp;IF(LEN(AC13)=0,"",","""&amp;AC$1&amp;""":"""&amp;AC13&amp;"""")
&amp;IF(LEN(AD13)=0,"",","""&amp;AD$1&amp;""":"&amp;AD13)
&amp;IF(LEN(AE13)=0,"",","""&amp;AE$1&amp;""":"""&amp;AE13&amp;"""")
&amp;IF(LEN(AF13)=0,"",","""&amp;AF$1&amp;""":"&amp;AF13)
&amp;IF(LEN(AG13)=0,"",","""&amp;AG$1&amp;""":"&amp;AG13)&amp;"}")</f>
        <v>{"dy":2,"sl":1,"tp":"upn","vl":"29736","cn":6,"pt":"GO","pr":1800}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138</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5"/>
        <v>0</v>
      </c>
      <c r="BQ13">
        <f t="shared" ca="1" si="6"/>
        <v>0</v>
      </c>
      <c r="BR13">
        <f t="shared" ca="1" si="7"/>
        <v>0</v>
      </c>
      <c r="BS13">
        <f t="shared" ca="1" si="8"/>
        <v>0.11111111111111112</v>
      </c>
      <c r="BT13">
        <f t="shared" ca="1" si="11"/>
        <v>7.7504725897920609E-2</v>
      </c>
      <c r="BU13">
        <f t="shared" ca="1" si="12"/>
        <v>8.3844580777096125E-2</v>
      </c>
      <c r="BV13" t="str">
        <f ca="1">OFFSET([1]EquipTable!$A$1,ROW()-1,0)</f>
        <v>Equip0404</v>
      </c>
      <c r="BX13">
        <f ca="1">IF(VLOOKUP($CA13,[2]ActorTable!$1:$1048576,MATCH("업데이트순번",[2]ActorTable!$1:$1,0),0)&lt;=$BY$1,1,0)
*IF(MID(CA13,7,1)="2",0.1,1)</f>
        <v>0</v>
      </c>
      <c r="BY13">
        <f t="shared" ca="1" si="9"/>
        <v>0</v>
      </c>
      <c r="BZ13">
        <f t="shared" ca="1" si="10"/>
        <v>0.35686274509803911</v>
      </c>
      <c r="CA13" t="str">
        <f ca="1">OFFSET([2]ActorTable!$A$1,ROW()-1,0)</f>
        <v>Actor3212</v>
      </c>
      <c r="CB13" t="str">
        <f ca="1">VLOOKUP($CA13,[2]ActorTable!$1:$1048576,MATCH("이름참고",[2]ActorTable!$1:$1,0),0)</f>
        <v>메릴</v>
      </c>
    </row>
    <row r="14" spans="1:82">
      <c r="A14">
        <v>2</v>
      </c>
      <c r="B14">
        <v>2</v>
      </c>
      <c r="C14">
        <f>IF(B14&lt;=9,0,
IF(B14=10,1,2))</f>
        <v>0</v>
      </c>
      <c r="D14">
        <f ca="1">RAND()</f>
        <v>0.15844844796287638</v>
      </c>
      <c r="E14">
        <f ca="1">RAND()</f>
        <v>0.98343409877944954</v>
      </c>
      <c r="F14">
        <f ca="1">RAND()</f>
        <v>0.71585456187972463</v>
      </c>
      <c r="G14">
        <f ca="1">RAND()</f>
        <v>6.5933740400393903E-2</v>
      </c>
      <c r="H14">
        <f ca="1">RAND()</f>
        <v>0.15924707340524424</v>
      </c>
      <c r="I14">
        <f ca="1">RAND()</f>
        <v>5.6480717791832502E-3</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98343</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14</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4200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34958</v>
      </c>
      <c r="W14">
        <v>7</v>
      </c>
      <c r="X14" t="s">
        <v>125</v>
      </c>
      <c r="Z14">
        <v>2100</v>
      </c>
      <c r="AA14" t="str">
        <f ca="1">IF(ISBLANK(AB14),"",
VLOOKUP(AB14,OFFSET(INDIRECT("$A:$B"),0,MATCH(AB$1&amp;"_Verify",INDIRECT("$1:$1"),0)-1),2,0)
)</f>
        <v>fe</v>
      </c>
      <c r="AB14" t="s">
        <v>82</v>
      </c>
      <c r="AC14" t="s">
        <v>441</v>
      </c>
      <c r="AD14">
        <v>1</v>
      </c>
      <c r="AE14" t="s">
        <v>125</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석공의 망치</v>
      </c>
      <c r="AL14">
        <v>1</v>
      </c>
      <c r="AM14" t="str">
        <f ca="1">IF(ROW()=2,AN14,OFFSET(AM14,-1,0)&amp;IF(LEN(AN14)=0,"",","&amp;AN14))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{"dy":2,"sl":2,"tp":"fe","vl":"Equip4001","cn":1,"pt":"GO","pr":600}</v>
      </c>
      <c r="AP14" t="s">
        <v>92</v>
      </c>
      <c r="AQ14" t="s">
        <v>76</v>
      </c>
      <c r="AR14">
        <v>0</v>
      </c>
      <c r="AS14">
        <v>11</v>
      </c>
      <c r="AT14">
        <f t="shared" ca="1" si="0"/>
        <v>58</v>
      </c>
      <c r="AU14">
        <f t="shared" si="1"/>
        <v>54</v>
      </c>
      <c r="AV14">
        <f t="shared" ca="1" si="3"/>
        <v>0</v>
      </c>
      <c r="AW14">
        <f t="shared" si="4"/>
        <v>0</v>
      </c>
      <c r="AX14">
        <v>3</v>
      </c>
      <c r="AY14">
        <v>14</v>
      </c>
      <c r="AZ14">
        <v>300</v>
      </c>
      <c r="BG14">
        <v>7</v>
      </c>
      <c r="BH14">
        <v>1</v>
      </c>
      <c r="BI14">
        <f t="shared" si="2"/>
        <v>1</v>
      </c>
      <c r="BJ14">
        <f t="shared" si="13"/>
        <v>7</v>
      </c>
      <c r="BK14" t="s">
        <v>138</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0.11111111111111112</v>
      </c>
      <c r="BT14">
        <f t="shared" ca="1" si="11"/>
        <v>7.7504725897920609E-2</v>
      </c>
      <c r="BU14">
        <f t="shared" ca="1" si="12"/>
        <v>8.3844580777096125E-2</v>
      </c>
      <c r="BV14" t="str">
        <f ca="1">OFFSET([1]EquipTable!$A$1,ROW()-1,0)</f>
        <v>Equip0405</v>
      </c>
      <c r="BX14">
        <f ca="1">IF(VLOOKUP($CA14,[2]ActorTable!$1:$1048576,MATCH("업데이트순번",[2]ActorTable!$1:$1,0),0)&lt;=$BY$1,1,0)
*IF(MID(CA14,7,1)="2",0.1,1)</f>
        <v>1</v>
      </c>
      <c r="BY14">
        <f t="shared" ca="1" si="9"/>
        <v>3.9215686274509796E-2</v>
      </c>
      <c r="BZ14">
        <f t="shared" ca="1" si="10"/>
        <v>0.35686274509803911</v>
      </c>
      <c r="CA14" t="str">
        <f ca="1">OFFSET([2]ActorTable!$A$1,ROW()-1,0)</f>
        <v>Actor0113</v>
      </c>
      <c r="CB14" t="str">
        <f ca="1">VLOOKUP($CA14,[2]ActorTable!$1:$1048576,MATCH("이름참고",[2]ActorTable!$1:$1,0),0)</f>
        <v>케이저</v>
      </c>
    </row>
    <row r="15" spans="1:82">
      <c r="A15">
        <v>2</v>
      </c>
      <c r="B15">
        <v>3</v>
      </c>
      <c r="C15">
        <f>IF(B15&lt;=9,0,
IF(B15=10,1,2))</f>
        <v>0</v>
      </c>
      <c r="D15">
        <f ca="1">RAND()</f>
        <v>0.43481310210532276</v>
      </c>
      <c r="E15">
        <f ca="1">RAND()</f>
        <v>0.31367265349700424</v>
      </c>
      <c r="F15">
        <f ca="1">RAND()</f>
        <v>0.29662847756197819</v>
      </c>
      <c r="G15">
        <f ca="1">RAND()</f>
        <v>0.32060854588868004</v>
      </c>
      <c r="H15">
        <f ca="1">RAND()</f>
        <v>3.2966956776785183E-2</v>
      </c>
      <c r="I15">
        <f ca="1">RAND()</f>
        <v>0.9858666467324152</v>
      </c>
      <c r="M15" t="str">
        <f ca="1">IF(LEN(J15)&lt;&gt;0,J15,VLOOKUP(D15+$B15,$BJ:$BK,MATCH($BK$1,$BJ$1:$BK$1,0),1))</f>
        <v>안 지정 캐릭터 PP 일반등급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31367</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6</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1800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89579</v>
      </c>
      <c r="W15">
        <v>13</v>
      </c>
      <c r="X15" t="s">
        <v>125</v>
      </c>
      <c r="Z15">
        <v>3900</v>
      </c>
      <c r="AA15" t="str">
        <f ca="1">IF(ISBLANK(AB15),"",
VLOOKUP(AB15,OFFSET(INDIRECT("$A:$B"),0,MATCH(AB$1&amp;"_Verify",INDIRECT("$1:$1"),0)-1),2,0)
)</f>
        <v>upn</v>
      </c>
      <c r="AB15" t="s">
        <v>92</v>
      </c>
      <c r="AC15">
        <v>94285</v>
      </c>
      <c r="AD15">
        <v>9</v>
      </c>
      <c r="AE15" t="s">
        <v>125</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v>
      </c>
      <c r="AN15" t="str">
        <f ca="1">IF(AL15&lt;&gt;1,"",
"{"""&amp;A$1&amp;""":"&amp;A15
&amp;","""&amp;B$1&amp;""":"&amp;B15
&amp;IF(LEN(AA15)=0,"",","""&amp;AA$1&amp;""":"""&amp;AA15&amp;"""")
&amp;IF(LEN(AC15)=0,"",","""&amp;AC$1&amp;""":"""&amp;AC15&amp;"""")
&amp;IF(LEN(AD15)=0,"",","""&amp;AD$1&amp;""":"&amp;AD15)
&amp;IF(LEN(AE15)=0,"",","""&amp;AE$1&amp;""":"""&amp;AE15&amp;"""")
&amp;IF(LEN(AF15)=0,"",","""&amp;AF$1&amp;""":"&amp;AF15)
&amp;IF(LEN(AG15)=0,"",","""&amp;AG$1&amp;""":"&amp;AG15)&amp;"}")</f>
        <v>{"dy":2,"sl":3,"tp":"upn","vl":"94285","cn":9,"pt":"GO","pr":2700}</v>
      </c>
      <c r="AP15" t="s">
        <v>91</v>
      </c>
      <c r="AQ15" t="s">
        <v>77</v>
      </c>
      <c r="AR15">
        <v>0</v>
      </c>
      <c r="AS15">
        <v>11</v>
      </c>
      <c r="AT15">
        <f t="shared" ca="1" si="0"/>
        <v>52</v>
      </c>
      <c r="AU15">
        <f t="shared" si="1"/>
        <v>41</v>
      </c>
      <c r="AV15">
        <f t="shared" ca="1" si="3"/>
        <v>0</v>
      </c>
      <c r="AW15">
        <f t="shared" si="4"/>
        <v>0</v>
      </c>
      <c r="AX15">
        <v>3</v>
      </c>
      <c r="AY15">
        <v>14</v>
      </c>
      <c r="AZ15">
        <v>300</v>
      </c>
      <c r="BG15">
        <v>8</v>
      </c>
      <c r="BH15">
        <v>1</v>
      </c>
      <c r="BI15">
        <v>1</v>
      </c>
      <c r="BJ15">
        <f t="shared" si="13"/>
        <v>8</v>
      </c>
      <c r="BK15" t="s">
        <v>141</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1.3550135501355014E-2</v>
      </c>
      <c r="BQ15">
        <f t="shared" ca="1" si="6"/>
        <v>9.4517958412098316E-3</v>
      </c>
      <c r="BR15">
        <f t="shared" ca="1" si="7"/>
        <v>1.0224948875255624E-2</v>
      </c>
      <c r="BS15">
        <f t="shared" ca="1" si="8"/>
        <v>0.11111111111111112</v>
      </c>
      <c r="BT15">
        <f t="shared" ca="1" si="11"/>
        <v>7.7504725897920609E-2</v>
      </c>
      <c r="BU15">
        <f t="shared" ca="1" si="12"/>
        <v>8.3844580777096125E-2</v>
      </c>
      <c r="BV15" t="str">
        <f ca="1">OFFSET([1]EquipTable!$A$1,ROW()-1,0)</f>
        <v>Equip1001</v>
      </c>
      <c r="BX15">
        <f ca="1">IF(VLOOKUP($CA15,[2]ActorTable!$1:$1048576,MATCH("업데이트순번",[2]ActorTable!$1:$1,0),0)&lt;=$BY$1,1,0)
*IF(MID(CA15,7,1)="2",0.1,1)</f>
        <v>1</v>
      </c>
      <c r="BY15">
        <f t="shared" ca="1" si="9"/>
        <v>3.9215686274509796E-2</v>
      </c>
      <c r="BZ15">
        <f t="shared" ca="1" si="10"/>
        <v>0.39607843137254889</v>
      </c>
      <c r="CA15" t="str">
        <f ca="1">OFFSET([2]ActorTable!$A$1,ROW()-1,0)</f>
        <v>Actor3114</v>
      </c>
      <c r="CB15" t="str">
        <f ca="1">VLOOKUP($CA15,[2]ActorTable!$1:$1048576,MATCH("이름참고",[2]ActorTable!$1:$1,0),0)</f>
        <v>슬로니카</v>
      </c>
    </row>
    <row r="16" spans="1:82">
      <c r="A16">
        <v>2</v>
      </c>
      <c r="B16">
        <v>4</v>
      </c>
      <c r="C16">
        <f>IF(B16&lt;=9,0,
IF(B16=10,1,2))</f>
        <v>0</v>
      </c>
      <c r="D16">
        <f ca="1">RAND()</f>
        <v>0.25844647593133441</v>
      </c>
      <c r="E16">
        <f ca="1">RAND()</f>
        <v>0.30740651630903315</v>
      </c>
      <c r="F16">
        <f ca="1">RAND()</f>
        <v>0.64979043547403592</v>
      </c>
      <c r="G16">
        <f ca="1">RAND()</f>
        <v>0.85697328495593927</v>
      </c>
      <c r="H16">
        <f ca="1">RAND()</f>
        <v>2.922976694661461E-3</v>
      </c>
      <c r="I16">
        <f ca="1">RAND()</f>
        <v>0.6040985054911332</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30740</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6</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1800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29736</v>
      </c>
      <c r="W16">
        <v>6</v>
      </c>
      <c r="X16" t="s">
        <v>125</v>
      </c>
      <c r="Z16">
        <v>1800</v>
      </c>
      <c r="AA16" t="str">
        <f ca="1">IF(ISBLANK(AB16),"",
VLOOKUP(AB16,OFFSET(INDIRECT("$A:$B"),0,MATCH(AB$1&amp;"_Verify",INDIRECT("$1:$1"),0)-1),2,0)
)</f>
        <v>fe</v>
      </c>
      <c r="AB16" t="s">
        <v>82</v>
      </c>
      <c r="AC16" t="s">
        <v>195</v>
      </c>
      <c r="AD16">
        <v>1</v>
      </c>
      <c r="AE16" t="s">
        <v>125</v>
      </c>
      <c r="AG16">
        <v>7600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전투마법사의 지팡이</v>
      </c>
      <c r="AL16">
        <v>1</v>
      </c>
      <c r="AM16" t="str">
        <f ca="1">IF(ROW()=2,AN16,OFFSET(AM16,-1,0)&amp;IF(LEN(AN16)=0,"",","&amp;AN16))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v>
      </c>
      <c r="AN16" t="str">
        <f ca="1">IF(AL16&lt;&gt;1,"",
"{"""&amp;A$1&amp;""":"&amp;A16
&amp;","""&amp;B$1&amp;""":"&amp;B16
&amp;IF(LEN(AA16)=0,"",","""&amp;AA$1&amp;""":"""&amp;AA16&amp;"""")
&amp;IF(LEN(AC16)=0,"",","""&amp;AC$1&amp;""":"""&amp;AC16&amp;"""")
&amp;IF(LEN(AD16)=0,"",","""&amp;AD$1&amp;""":"&amp;AD16)
&amp;IF(LEN(AE16)=0,"",","""&amp;AE$1&amp;""":"""&amp;AE16&amp;"""")
&amp;IF(LEN(AF16)=0,"",","""&amp;AF$1&amp;""":"&amp;AF16)
&amp;IF(LEN(AG16)=0,"",","""&amp;AG$1&amp;""":"&amp;AG16)&amp;"}")</f>
        <v>{"dy":2,"sl":4,"tp":"fe","vl":"Equip3301","cn":1,"pt":"GO","pr":7600}</v>
      </c>
      <c r="BG16">
        <v>9</v>
      </c>
      <c r="BH16">
        <v>1</v>
      </c>
      <c r="BI16">
        <v>1</v>
      </c>
      <c r="BJ16">
        <f t="shared" si="13"/>
        <v>9</v>
      </c>
      <c r="BK16" t="s">
        <v>141</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1.3550135501355014E-2</v>
      </c>
      <c r="BQ16">
        <f t="shared" ca="1" si="6"/>
        <v>9.4517958412098316E-3</v>
      </c>
      <c r="BR16">
        <f t="shared" ca="1" si="7"/>
        <v>1.0224948875255624E-2</v>
      </c>
      <c r="BS16">
        <f t="shared" ca="1" si="8"/>
        <v>0.12466124661246614</v>
      </c>
      <c r="BT16">
        <f t="shared" ca="1" si="11"/>
        <v>8.6956521739130446E-2</v>
      </c>
      <c r="BU16">
        <f t="shared" ca="1" si="12"/>
        <v>9.4069529652351755E-2</v>
      </c>
      <c r="BV16" t="str">
        <f ca="1">OFFSET([1]EquipTable!$A$1,ROW()-1,0)</f>
        <v>Equip1002</v>
      </c>
      <c r="BX16">
        <f ca="1">IF(VLOOKUP($CA16,[2]ActorTable!$1:$1048576,MATCH("업데이트순번",[2]ActorTable!$1:$1,0),0)&lt;=$BY$1,1,0)
*IF(MID(CA16,7,1)="2",0.1,1)</f>
        <v>1</v>
      </c>
      <c r="BY16">
        <f t="shared" ca="1" si="9"/>
        <v>3.9215686274509796E-2</v>
      </c>
      <c r="BZ16">
        <f t="shared" ca="1" si="10"/>
        <v>0.43529411764705866</v>
      </c>
      <c r="CA16" t="str">
        <f ca="1">OFFSET([2]ActorTable!$A$1,ROW()-1,0)</f>
        <v>Actor2015</v>
      </c>
      <c r="CB16" t="str">
        <f ca="1">VLOOKUP($CA16,[2]ActorTable!$1:$1048576,MATCH("이름참고",[2]ActorTable!$1:$1,0),0)</f>
        <v>솔</v>
      </c>
    </row>
    <row r="17" spans="1:80">
      <c r="A17">
        <v>2</v>
      </c>
      <c r="B17">
        <v>5</v>
      </c>
      <c r="C17">
        <f>IF(B17&lt;=9,0,
IF(B17=10,1,2))</f>
        <v>0</v>
      </c>
      <c r="D17">
        <f ca="1">RAND()</f>
        <v>0.56728811333730311</v>
      </c>
      <c r="E17">
        <f ca="1">RAND()</f>
        <v>0.48611377552357271</v>
      </c>
      <c r="F17">
        <f ca="1">RAND()</f>
        <v>0.58229585855213439</v>
      </c>
      <c r="G17">
        <f ca="1">RAND()</f>
        <v>0.8967788680045311</v>
      </c>
      <c r="H17">
        <f ca="1">RAND()</f>
        <v>0.98352614071160127</v>
      </c>
      <c r="I17">
        <f ca="1">RAND()</f>
        <v>0.3707353738769501</v>
      </c>
      <c r="M17" t="str">
        <f ca="1">IF(LEN(J17)&lt;&gt;0,J17,VLOOKUP(D17+$B17,$BJ:$BK,MATCH($BK$1,$BJ$1:$BK$1,0),1))</f>
        <v>안 지정 캐릭터 PP 영웅등급</v>
      </c>
      <c r="N17">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48611</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8</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2400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92</v>
      </c>
      <c r="V17">
        <v>80223</v>
      </c>
      <c r="W17">
        <v>12</v>
      </c>
      <c r="X17" t="s">
        <v>125</v>
      </c>
      <c r="Z17">
        <v>3600</v>
      </c>
      <c r="AA17" t="str">
        <f ca="1">IF(ISBLANK(AB17),"",
VLOOKUP(AB17,OFFSET(INDIRECT("$A:$B"),0,MATCH(AB$1&amp;"_Verify",INDIRECT("$1:$1"),0)-1),2,0)
)</f>
        <v>upn</v>
      </c>
      <c r="AB17" t="s">
        <v>92</v>
      </c>
      <c r="AC17">
        <v>80223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ca="1">IF(ROW()=2,AN17,OFFSET(AM17,-1,0)&amp;IF(LEN(AN17)=0,"",","&amp;AN17))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v>
      </c>
      <c r="AN17" t="str">
        <f ca="1">IF(AL17&lt;&gt;1,"",
"{"""&amp;A$1&amp;""":"&amp;A17
&amp;","""&amp;B$1&amp;""":"&amp;B17
&amp;IF(LEN(AA17)=0,"",","""&amp;AA$1&amp;""":"""&amp;AA17&amp;"""")
&amp;IF(LEN(AC17)=0,"",","""&amp;AC$1&amp;""":"""&amp;AC17&amp;"""")
&amp;IF(LEN(AD17)=0,"",","""&amp;AD$1&amp;""":"&amp;AD17)
&amp;IF(LEN(AE17)=0,"",","""&amp;AE$1&amp;""":"""&amp;AE17&amp;"""")
&amp;IF(LEN(AF17)=0,"",","""&amp;AF$1&amp;""":"&amp;AF17)
&amp;IF(LEN(AG17)=0,"",","""&amp;AG$1&amp;""":"&amp;AG17)&amp;"}")</f>
        <v>{"dy":2,"sl":5,"tp":"upn","vl":"80223","cn":12,"pt":"GO","pr":3600}</v>
      </c>
      <c r="AQ17" t="s">
        <v>271</v>
      </c>
      <c r="AS17" t="s">
        <v>270</v>
      </c>
      <c r="AT17">
        <f ca="1">(COUNTIFS(B:B,$AQ$18,N:N,"Equip????")-AT19-AT20-AT21)/6</f>
        <v>13.666666666666666</v>
      </c>
      <c r="AU17">
        <f>(COUNTIFS(B:B,$AQ$18,AC:AC,"Equip????")-AU19-AU20-AU21)/6</f>
        <v>16.666666666666668</v>
      </c>
      <c r="BG17">
        <v>10</v>
      </c>
      <c r="BH17">
        <v>1</v>
      </c>
      <c r="BI17">
        <v>1</v>
      </c>
      <c r="BJ17">
        <f t="shared" si="13"/>
        <v>10</v>
      </c>
      <c r="BK17" t="s">
        <v>141</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1.3550135501355014E-2</v>
      </c>
      <c r="BQ17">
        <f t="shared" ca="1" si="6"/>
        <v>9.4517958412098316E-3</v>
      </c>
      <c r="BR17">
        <f t="shared" ca="1" si="7"/>
        <v>1.0224948875255624E-2</v>
      </c>
      <c r="BS17">
        <f t="shared" ca="1" si="8"/>
        <v>0.13821138211382114</v>
      </c>
      <c r="BT17">
        <f t="shared" ca="1" si="11"/>
        <v>9.6408317580340283E-2</v>
      </c>
      <c r="BU17">
        <f t="shared" ca="1" si="12"/>
        <v>0.10429447852760738</v>
      </c>
      <c r="BV17" t="str">
        <f ca="1">OFFSET([1]EquipTable!$A$1,ROW()-1,0)</f>
        <v>Equip1101</v>
      </c>
      <c r="BX17">
        <f ca="1">IF(VLOOKUP($CA17,[2]ActorTable!$1:$1048576,MATCH("업데이트순번",[2]ActorTable!$1:$1,0),0)&lt;=$BY$1,1,0)
*IF(MID(CA17,7,1)="2",0.1,1)</f>
        <v>0.1</v>
      </c>
      <c r="BY17">
        <f t="shared" ca="1" si="9"/>
        <v>3.9215686274509803E-3</v>
      </c>
      <c r="BZ17">
        <f t="shared" ca="1" si="10"/>
        <v>0.47450980392156844</v>
      </c>
      <c r="CA17" t="str">
        <f ca="1">OFFSET([2]ActorTable!$A$1,ROW()-1,0)</f>
        <v>Actor1216</v>
      </c>
      <c r="CB17" t="str">
        <f ca="1">VLOOKUP($CA17,[2]ActorTable!$1:$1048576,MATCH("이름참고",[2]ActorTable!$1:$1,0),0)</f>
        <v>프로토27</v>
      </c>
    </row>
    <row r="18" spans="1:80">
      <c r="A18">
        <v>2</v>
      </c>
      <c r="B18">
        <v>6</v>
      </c>
      <c r="C18">
        <f>IF(B18&lt;=9,0,
IF(B18=10,1,2))</f>
        <v>0</v>
      </c>
      <c r="D18">
        <f ca="1">RAND()</f>
        <v>0.29604239841152746</v>
      </c>
      <c r="E18">
        <f ca="1">RAND()</f>
        <v>0.28257951218270194</v>
      </c>
      <c r="F18">
        <f ca="1">RAND()</f>
        <v>0.26375552671499225</v>
      </c>
      <c r="G18">
        <f ca="1">RAND()</f>
        <v>0.14974120573311822</v>
      </c>
      <c r="H18">
        <f ca="1">RAND()</f>
        <v>0.53853816010654165</v>
      </c>
      <c r="I18">
        <f ca="1">RAND()</f>
        <v>0.87541528634763366</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Equip3202</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DI</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5</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82</v>
      </c>
      <c r="V18" t="s">
        <v>203</v>
      </c>
      <c r="W18">
        <v>1</v>
      </c>
      <c r="X18" t="s">
        <v>125</v>
      </c>
      <c r="Z18">
        <v>9500</v>
      </c>
      <c r="AA18" t="str">
        <f ca="1">IF(ISBLANK(AB18),"",
VLOOKUP(AB18,OFFSET(INDIRECT("$A:$B"),0,MATCH(AB$1&amp;"_Verify",INDIRECT("$1:$1"),0)-1),2,0)
)</f>
        <v>fe</v>
      </c>
      <c r="AB18" t="s">
        <v>82</v>
      </c>
      <c r="AC18" t="s">
        <v>203</v>
      </c>
      <c r="AD18">
        <v>1</v>
      </c>
      <c r="AE18" t="s">
        <v>125</v>
      </c>
      <c r="AG18">
        <v>9900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더블 이퀄라이저</v>
      </c>
      <c r="AL18">
        <v>1</v>
      </c>
      <c r="AM18" t="str">
        <f ca="1">IF(ROW()=2,AN18,OFFSET(AM18,-1,0)&amp;IF(LEN(AN18)=0,"",","&amp;AN18))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{"dy":2,"sl":6,"tp":"fe","vl":"Equip6201","cn":1,"pt":"GO","pr":9900}</v>
      </c>
      <c r="AQ18" t="s">
        <v>272</v>
      </c>
      <c r="AS18" t="s">
        <v>267</v>
      </c>
      <c r="AT18">
        <f ca="1">COUNTIFS(B:B,$AQ$18,N:N,"Equip????")-AT19-AT20-AT21</f>
        <v>82</v>
      </c>
      <c r="AU18">
        <f>COUNTIFS(B:B,$AQ$18,AC:AC,"Equip????")-AU19-AU20-AU21</f>
        <v>100</v>
      </c>
      <c r="BG18">
        <v>11</v>
      </c>
      <c r="BH18">
        <v>1</v>
      </c>
      <c r="BI18">
        <v>1</v>
      </c>
      <c r="BJ18">
        <f t="shared" si="13"/>
        <v>11</v>
      </c>
      <c r="BK18" t="s">
        <v>141</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1.3550135501355014E-2</v>
      </c>
      <c r="BQ18">
        <f t="shared" ca="1" si="6"/>
        <v>9.4517958412098316E-3</v>
      </c>
      <c r="BR18">
        <f t="shared" ca="1" si="7"/>
        <v>1.0224948875255624E-2</v>
      </c>
      <c r="BS18">
        <f t="shared" ca="1" si="8"/>
        <v>0.15176151761517614</v>
      </c>
      <c r="BT18">
        <f t="shared" ca="1" si="11"/>
        <v>0.10586011342155012</v>
      </c>
      <c r="BU18">
        <f t="shared" ca="1" si="12"/>
        <v>0.11451942740286301</v>
      </c>
      <c r="BV18" t="str">
        <f ca="1">OFFSET([1]EquipTable!$A$1,ROW()-1,0)</f>
        <v>Equip1102</v>
      </c>
      <c r="BX18">
        <f ca="1">IF(VLOOKUP($CA18,[2]ActorTable!$1:$1048576,MATCH("업데이트순번",[2]ActorTable!$1:$1,0),0)&lt;=$BY$1,1,0)
*IF(MID(CA18,7,1)="2",0.1,1)</f>
        <v>1</v>
      </c>
      <c r="BY18">
        <f t="shared" ca="1" si="9"/>
        <v>3.9215686274509796E-2</v>
      </c>
      <c r="BZ18">
        <f t="shared" ca="1" si="10"/>
        <v>0.47843137254901941</v>
      </c>
      <c r="CA18" t="str">
        <f ca="1">OFFSET([2]ActorTable!$A$1,ROW()-1,0)</f>
        <v>Actor3117</v>
      </c>
      <c r="CB18" t="str">
        <f ca="1">VLOOKUP($CA18,[2]ActorTable!$1:$1048576,MATCH("이름참고",[2]ActorTable!$1:$1,0),0)</f>
        <v>카츄진</v>
      </c>
    </row>
    <row r="19" spans="1:80">
      <c r="A19">
        <v>2</v>
      </c>
      <c r="B19">
        <v>7</v>
      </c>
      <c r="C19">
        <f>IF(B19&lt;=9,0,
IF(B19=10,1,2))</f>
        <v>0</v>
      </c>
      <c r="D19">
        <f ca="1">RAND()</f>
        <v>0.98393549980837358</v>
      </c>
      <c r="E19">
        <f ca="1">RAND()</f>
        <v>0.97157611481241168</v>
      </c>
      <c r="F19">
        <f ca="1">RAND()</f>
        <v>0.73407158095791514</v>
      </c>
      <c r="G19">
        <f ca="1">RAND()</f>
        <v>0.82756046622739088</v>
      </c>
      <c r="H19">
        <f ca="1">RAND()</f>
        <v>0.38534516995669599</v>
      </c>
      <c r="I19">
        <f ca="1">RAND()</f>
        <v>0.27678969642919715</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Equip8302</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74200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
      </c>
      <c r="U19" t="s">
        <v>82</v>
      </c>
      <c r="V19" t="s">
        <v>195</v>
      </c>
      <c r="W19">
        <v>1</v>
      </c>
      <c r="X19" t="s">
        <v>125</v>
      </c>
      <c r="Z19">
        <v>7600</v>
      </c>
      <c r="AA19" t="str">
        <f ca="1">IF(ISBLANK(AB19),"",
VLOOKUP(AB19,OFFSET(INDIRECT("$A:$B"),0,MATCH(AB$1&amp;"_Verify",INDIRECT("$1:$1"),0)-1),2,0)
)</f>
        <v>fe</v>
      </c>
      <c r="AB19" t="s">
        <v>82</v>
      </c>
      <c r="AC19" t="s">
        <v>206</v>
      </c>
      <c r="AD19">
        <v>1</v>
      </c>
      <c r="AE19" t="s">
        <v>125</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268</v>
      </c>
      <c r="AT19">
        <f ca="1">COUNTIFS(B:B,$AQ$18,N:N,"Equip6???")</f>
        <v>17</v>
      </c>
      <c r="AU19">
        <f>COUNTIFS(B:B,$AQ$18,AC:AC,"Equip6???")</f>
        <v>15</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1.3550135501355014E-2</v>
      </c>
      <c r="BQ19">
        <f t="shared" ca="1" si="6"/>
        <v>9.4517958412098316E-3</v>
      </c>
      <c r="BR19">
        <f t="shared" ca="1" si="7"/>
        <v>1.0224948875255624E-2</v>
      </c>
      <c r="BS19">
        <f t="shared" ca="1" si="8"/>
        <v>0.16531165311653115</v>
      </c>
      <c r="BT19">
        <f t="shared" ca="1" si="11"/>
        <v>0.11531190926275996</v>
      </c>
      <c r="BU19">
        <f t="shared" ca="1" si="12"/>
        <v>0.12474437627811864</v>
      </c>
      <c r="BV19" t="str">
        <f ca="1">OFFSET([1]EquipTable!$A$1,ROW()-1,0)</f>
        <v>Equip1201</v>
      </c>
      <c r="BX19">
        <f ca="1">IF(VLOOKUP($CA19,[2]ActorTable!$1:$1048576,MATCH("업데이트순번",[2]ActorTable!$1:$1,0),0)&lt;=$BY$1,1,0)
*IF(MID(CA19,7,1)="2",0.1,1)</f>
        <v>0</v>
      </c>
      <c r="BY19">
        <f t="shared" ca="1" si="9"/>
        <v>0</v>
      </c>
      <c r="BZ19">
        <f t="shared" ca="1" si="10"/>
        <v>0.51764705882352924</v>
      </c>
      <c r="CA19" t="str">
        <f ca="1">OFFSET([2]ActorTable!$A$1,ROW()-1,0)</f>
        <v>Actor1218</v>
      </c>
      <c r="CB19" t="str">
        <f ca="1">VLOOKUP($CA19,[2]ActorTable!$1:$1048576,MATCH("이름참고",[2]ActorTable!$1:$1,0),0)</f>
        <v>메디아</v>
      </c>
    </row>
    <row r="20" spans="1:80">
      <c r="A20">
        <v>2</v>
      </c>
      <c r="B20">
        <v>8</v>
      </c>
      <c r="C20">
        <f>IF(B20&lt;=9,0,
IF(B20=10,1,2))</f>
        <v>0</v>
      </c>
      <c r="D20">
        <f ca="1">RAND()</f>
        <v>0.97820125554887205</v>
      </c>
      <c r="E20">
        <f ca="1">RAND()</f>
        <v>0.73359580610812947</v>
      </c>
      <c r="F20">
        <f ca="1">RAND()</f>
        <v>0.10424350354116485</v>
      </c>
      <c r="G20">
        <f ca="1">RAND()</f>
        <v>0.89746078526364648</v>
      </c>
      <c r="H20">
        <f ca="1">RAND()</f>
        <v>0.16995461700757897</v>
      </c>
      <c r="I20">
        <f ca="1">RAND()</f>
        <v>0.7975657851931538</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ca="1">IF(ROW()=2,AN20,OFFSET(AM20,-1,0)&amp;IF(LEN(AN20)=0,"",","&amp;AN20))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v>
      </c>
      <c r="AN20" t="str">
        <f ca="1">IF(AL20&lt;&gt;1,"",
"{"""&amp;A$1&amp;""":"&amp;A20
&amp;","""&amp;B$1&amp;""":"&amp;B20
&amp;IF(LEN(AA20)=0,"",","""&amp;AA$1&amp;""":"""&amp;AA20&amp;"""")
&amp;IF(LEN(AC20)=0,"",","""&amp;AC$1&amp;""":"""&amp;AC20&amp;"""")
&amp;IF(LEN(AD20)=0,"",","""&amp;AD$1&amp;""":"&amp;AD20)
&amp;IF(LEN(AE20)=0,"",","""&amp;AE$1&amp;""":"""&amp;AE20&amp;"""")
&amp;IF(LEN(AF20)=0,"",","""&amp;AF$1&amp;""":"&amp;AF20)
&amp;IF(LEN(AG20)=0,"",","""&amp;AG$1&amp;""":"&amp;AG20)&amp;"}")</f>
        <v>{"dy":2,"sl":8}</v>
      </c>
      <c r="AS20" t="s">
        <v>269</v>
      </c>
      <c r="AT20">
        <f ca="1">COUNTIFS(B:B,$AQ$18,N:N,"Equip7???")</f>
        <v>17</v>
      </c>
      <c r="AU20">
        <f>COUNTIFS(B:B,$AQ$18,AC:AC,"Equip7???")</f>
        <v>22</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1.3550135501355014E-2</v>
      </c>
      <c r="BQ20">
        <f t="shared" ca="1" si="6"/>
        <v>9.4517958412098316E-3</v>
      </c>
      <c r="BR20">
        <f t="shared" ca="1" si="7"/>
        <v>1.0224948875255624E-2</v>
      </c>
      <c r="BS20">
        <f t="shared" ca="1" si="8"/>
        <v>0.17886178861788615</v>
      </c>
      <c r="BT20">
        <f t="shared" ca="1" si="11"/>
        <v>0.12476370510396979</v>
      </c>
      <c r="BU20">
        <f t="shared" ca="1" si="12"/>
        <v>0.13496932515337426</v>
      </c>
      <c r="BV20" t="str">
        <f ca="1">OFFSET([1]EquipTable!$A$1,ROW()-1,0)</f>
        <v>Equip1202</v>
      </c>
      <c r="BX20">
        <f ca="1">IF(VLOOKUP($CA20,[2]ActorTable!$1:$1048576,MATCH("업데이트순번",[2]ActorTable!$1:$1,0),0)&lt;=$BY$1,1,0)
*IF(MID(CA20,7,1)="2",0.1,1)</f>
        <v>1</v>
      </c>
      <c r="BY20">
        <f t="shared" ca="1" si="9"/>
        <v>3.9215686274509796E-2</v>
      </c>
      <c r="BZ20">
        <f t="shared" ca="1" si="10"/>
        <v>0.51764705882352924</v>
      </c>
      <c r="CA20" t="str">
        <f ca="1">OFFSET([2]ActorTable!$A$1,ROW()-1,0)</f>
        <v>Actor3019</v>
      </c>
      <c r="CB20" t="str">
        <f ca="1">VLOOKUP($CA20,[2]ActorTable!$1:$1048576,MATCH("이름참고",[2]ActorTable!$1:$1,0),0)</f>
        <v>롤라</v>
      </c>
    </row>
    <row r="21" spans="1:80">
      <c r="A21">
        <v>2</v>
      </c>
      <c r="B21">
        <v>9</v>
      </c>
      <c r="C21">
        <f>IF(B21&lt;=9,0,
IF(B21=10,1,2))</f>
        <v>0</v>
      </c>
      <c r="D21">
        <f ca="1">RAND()</f>
        <v>0.45190390131705349</v>
      </c>
      <c r="E21">
        <f ca="1">RAND()</f>
        <v>0.46210832653556688</v>
      </c>
      <c r="F21">
        <f ca="1">RAND()</f>
        <v>0.38193062549578272</v>
      </c>
      <c r="G21">
        <f ca="1">RAND()</f>
        <v>0.65728921922918837</v>
      </c>
      <c r="H21">
        <f ca="1">RAND()</f>
        <v>0.28721823822770265</v>
      </c>
      <c r="I21">
        <f ca="1">RAND()</f>
        <v>0.90763174345159725</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ca="1">IF(ROW()=2,AN21,OFFSET(AM21,-1,0)&amp;IF(LEN(AN21)=0,"",","&amp;AN21))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v>
      </c>
      <c r="AN21" t="str">
        <f ca="1">IF(AL21&lt;&gt;1,"",
"{"""&amp;A$1&amp;""":"&amp;A21
&amp;","""&amp;B$1&amp;""":"&amp;B21
&amp;IF(LEN(AA21)=0,"",","""&amp;AA$1&amp;""":"""&amp;AA21&amp;"""")
&amp;IF(LEN(AC21)=0,"",","""&amp;AC$1&amp;""":"""&amp;AC21&amp;"""")
&amp;IF(LEN(AD21)=0,"",","""&amp;AD$1&amp;""":"&amp;AD21)
&amp;IF(LEN(AE21)=0,"",","""&amp;AE$1&amp;""":"""&amp;AE21&amp;"""")
&amp;IF(LEN(AF21)=0,"",","""&amp;AF$1&amp;""":"&amp;AF21)
&amp;IF(LEN(AG21)=0,"",","""&amp;AG$1&amp;""":"&amp;AG21)&amp;"}")</f>
        <v>{"dy":2,"sl":9}</v>
      </c>
      <c r="AS21" t="s">
        <v>266</v>
      </c>
      <c r="AT21">
        <f ca="1">COUNTIFS(B:B,$AQ$18,N:N,"Equip8???")</f>
        <v>21</v>
      </c>
      <c r="AU21">
        <f>COUNTIFS(B:B,$AQ$18,AC:AC,"Equip8???")</f>
        <v>15</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1.3550135501355014E-2</v>
      </c>
      <c r="BQ21">
        <f t="shared" ca="1" si="6"/>
        <v>9.4517958412098316E-3</v>
      </c>
      <c r="BR21">
        <f t="shared" ca="1" si="7"/>
        <v>1.0224948875255624E-2</v>
      </c>
      <c r="BS21">
        <f t="shared" ca="1" si="8"/>
        <v>0.19241192411924116</v>
      </c>
      <c r="BT21">
        <f t="shared" ca="1" si="11"/>
        <v>0.13421550094517962</v>
      </c>
      <c r="BU21">
        <f t="shared" ca="1" si="12"/>
        <v>0.14519427402862989</v>
      </c>
      <c r="BV21" t="str">
        <f ca="1">OFFSET([1]EquipTable!$A$1,ROW()-1,0)</f>
        <v>Equip1301</v>
      </c>
      <c r="BX21">
        <f ca="1">IF(VLOOKUP($CA21,[2]ActorTable!$1:$1048576,MATCH("업데이트순번",[2]ActorTable!$1:$1,0),0)&lt;=$BY$1,1,0)
*IF(MID(CA21,7,1)="2",0.1,1)</f>
        <v>1</v>
      </c>
      <c r="BY21">
        <f t="shared" ca="1" si="9"/>
        <v>3.9215686274509796E-2</v>
      </c>
      <c r="BZ21">
        <f t="shared" ca="1" si="10"/>
        <v>0.55686274509803901</v>
      </c>
      <c r="CA21" t="str">
        <f ca="1">OFFSET([2]ActorTable!$A$1,ROW()-1,0)</f>
        <v>Actor2120</v>
      </c>
      <c r="CB21" t="str">
        <f ca="1">VLOOKUP($CA21,[2]ActorTable!$1:$1048576,MATCH("이름참고",[2]ActorTable!$1:$1,0),0)</f>
        <v>미네락</v>
      </c>
    </row>
    <row r="22" spans="1:80">
      <c r="A22">
        <v>3</v>
      </c>
      <c r="B22">
        <v>0</v>
      </c>
      <c r="C22">
        <f>IF(B22&lt;=9,0,
IF(B22=10,1,2))</f>
        <v>0</v>
      </c>
      <c r="D22">
        <f ca="1">RAND()</f>
        <v>0.89182165937683266</v>
      </c>
      <c r="E22">
        <f ca="1">RAND()</f>
        <v>0.90389125383377888</v>
      </c>
      <c r="F22">
        <f ca="1">RAND()</f>
        <v>0.66715058180864228</v>
      </c>
      <c r="G22">
        <f ca="1">RAND()</f>
        <v>0.24742947740961696</v>
      </c>
      <c r="H22">
        <f ca="1">RAND()</f>
        <v>0.49836084423346949</v>
      </c>
      <c r="I22">
        <f ca="1">RAND()</f>
        <v>0.97811218798995414</v>
      </c>
      <c r="M22" t="str">
        <f ca="1">IF(LEN(J22)&lt;&gt;0,J22,VLOOKUP(D22+$B22,$BJ:$BK,MATCH($BK$1,$BJ$1:$BK$1,0),1))</f>
        <v>캐릭터 상자 일반등급</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삭제</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29</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
      </c>
      <c r="U22" t="s">
        <v>82</v>
      </c>
      <c r="V22" t="s">
        <v>181</v>
      </c>
      <c r="W22">
        <v>1</v>
      </c>
      <c r="X22" t="s">
        <v>125</v>
      </c>
      <c r="Z22">
        <v>9400</v>
      </c>
      <c r="AA22" t="str">
        <f ca="1">IF(ISBLANK(AB22),"",
VLOOKUP(AB22,OFFSET(INDIRECT("$A:$B"),0,MATCH(AB$1&amp;"_Verify",INDIRECT("$1:$1"),0)-1),2,0)
)</f>
        <v>uph</v>
      </c>
      <c r="AB22" t="s">
        <v>91</v>
      </c>
      <c r="AC22">
        <v>73751</v>
      </c>
      <c r="AD22">
        <v>8</v>
      </c>
      <c r="AE22" t="s">
        <v>125</v>
      </c>
      <c r="AG22">
        <v>2400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ca="1">IF(ROW()=2,AN22,OFFSET(AM22,-1,0)&amp;IF(LEN(AN22)=0,"",","&amp;AN22))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v>
      </c>
      <c r="AN22" t="str">
        <f ca="1">IF(AL22&lt;&gt;1,"",
"{"""&amp;A$1&amp;""":"&amp;A22
&amp;","""&amp;B$1&amp;""":"&amp;B22
&amp;IF(LEN(AA22)=0,"",","""&amp;AA$1&amp;""":"""&amp;AA22&amp;"""")
&amp;IF(LEN(AC22)=0,"",","""&amp;AC$1&amp;""":"""&amp;AC22&amp;"""")
&amp;IF(LEN(AD22)=0,"",","""&amp;AD$1&amp;""":"&amp;AD22)
&amp;IF(LEN(AE22)=0,"",","""&amp;AE$1&amp;""":"""&amp;AE22&amp;"""")
&amp;IF(LEN(AF22)=0,"",","""&amp;AF$1&amp;""":"&amp;AF22)
&amp;IF(LEN(AG22)=0,"",","""&amp;AG$1&amp;""":"&amp;AG22)&amp;"}")</f>
        <v>{"dy":3,"sl":0,"tp":"uph","vl":"73751","cn":8,"pt":"GO","pr":2400}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1.3550135501355014E-2</v>
      </c>
      <c r="BQ22">
        <f t="shared" ca="1" si="6"/>
        <v>9.4517958412098316E-3</v>
      </c>
      <c r="BR22">
        <f t="shared" ca="1" si="7"/>
        <v>1.0224948875255624E-2</v>
      </c>
      <c r="BS22">
        <f t="shared" ca="1" si="8"/>
        <v>0.20596205962059616</v>
      </c>
      <c r="BT22">
        <f t="shared" ca="1" si="11"/>
        <v>0.14366729678638945</v>
      </c>
      <c r="BU22">
        <f t="shared" ca="1" si="12"/>
        <v>0.15541922290388552</v>
      </c>
      <c r="BV22" t="str">
        <f ca="1">OFFSET([1]EquipTable!$A$1,ROW()-1,0)</f>
        <v>Equip1302</v>
      </c>
      <c r="BX22">
        <f ca="1">IF(VLOOKUP($CA22,[2]ActorTable!$1:$1048576,MATCH("업데이트순번",[2]ActorTable!$1:$1,0),0)&lt;=$BY$1,1,0)
*IF(MID(CA22,7,1)="2",0.1,1)</f>
        <v>1</v>
      </c>
      <c r="BY22">
        <f t="shared" ca="1" si="9"/>
        <v>3.9215686274509796E-2</v>
      </c>
      <c r="BZ22">
        <f t="shared" ca="1" si="10"/>
        <v>0.59607843137254879</v>
      </c>
      <c r="CA22" t="str">
        <f ca="1">OFFSET([2]ActorTable!$A$1,ROW()-1,0)</f>
        <v>Actor3021</v>
      </c>
      <c r="CB22" t="str">
        <f ca="1">VLOOKUP($CA22,[2]ActorTable!$1:$1048576,MATCH("이름참고",[2]ActorTable!$1:$1,0),0)</f>
        <v>무테이</v>
      </c>
    </row>
    <row r="23" spans="1:80">
      <c r="A23">
        <v>3</v>
      </c>
      <c r="B23">
        <v>1</v>
      </c>
      <c r="C23">
        <f>IF(B23&lt;=9,0,
IF(B23=10,1,2))</f>
        <v>0</v>
      </c>
      <c r="D23">
        <f ca="1">RAND()</f>
        <v>0.49479073873704393</v>
      </c>
      <c r="E23">
        <f ca="1">RAND()</f>
        <v>0.69946184822379964</v>
      </c>
      <c r="F23">
        <f ca="1">RAND()</f>
        <v>0.1674141065224205</v>
      </c>
      <c r="G23">
        <f ca="1">RAND()</f>
        <v>0.7297813752952077</v>
      </c>
      <c r="H23">
        <f ca="1">RAND()</f>
        <v>0.38715104242181686</v>
      </c>
      <c r="I23">
        <f ca="1">RAND()</f>
        <v>0.14923608382761711</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Equip6101</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3200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82</v>
      </c>
      <c r="V23" t="s">
        <v>259</v>
      </c>
      <c r="W23">
        <v>1</v>
      </c>
      <c r="X23" t="s">
        <v>125</v>
      </c>
      <c r="Z23">
        <v>1100</v>
      </c>
      <c r="AA23" t="str">
        <f ca="1">IF(ISBLANK(AB23),"",
VLOOKUP(AB23,OFFSET(INDIRECT("$A:$B"),0,MATCH(AB$1&amp;"_Verify",INDIRECT("$1:$1"),0)-1),2,0)
)</f>
        <v>fe</v>
      </c>
      <c r="AB23" t="s">
        <v>82</v>
      </c>
      <c r="AC23" t="s">
        <v>296</v>
      </c>
      <c r="AD23">
        <v>1</v>
      </c>
      <c r="AE23" t="s">
        <v>125</v>
      </c>
      <c r="AG23">
        <v>1400</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그림자 단검</v>
      </c>
      <c r="AL23">
        <v>1</v>
      </c>
      <c r="AM23" t="str">
        <f ca="1">IF(ROW()=2,AN23,OFFSET(AM23,-1,0)&amp;IF(LEN(AN23)=0,"",","&amp;AN23))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v>
      </c>
      <c r="AN23" t="str">
        <f ca="1">IF(AL23&lt;&gt;1,"",
"{"""&amp;A$1&amp;""":"&amp;A23
&amp;","""&amp;B$1&amp;""":"&amp;B23
&amp;IF(LEN(AA23)=0,"",","""&amp;AA$1&amp;""":"""&amp;AA23&amp;"""")
&amp;IF(LEN(AC23)=0,"",","""&amp;AC$1&amp;""":"""&amp;AC23&amp;"""")
&amp;IF(LEN(AD23)=0,"",","""&amp;AD$1&amp;""":"&amp;AD23)
&amp;IF(LEN(AE23)=0,"",","""&amp;AE$1&amp;""":"""&amp;AE23&amp;"""")
&amp;IF(LEN(AF23)=0,"",","""&amp;AF$1&amp;""":"&amp;AF23)
&amp;IF(LEN(AG23)=0,"",","""&amp;AG$1&amp;""":"&amp;AG23)&amp;"}")</f>
        <v>{"dy":3,"sl":1,"tp":"fe","vl":"Equip1102","cn":1,"pt":"GO","pr":1400}</v>
      </c>
      <c r="AS23" t="s">
        <v>276</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1.3550135501355016E-3</v>
      </c>
      <c r="BQ23">
        <f t="shared" ca="1" si="6"/>
        <v>9.4517958412098323E-4</v>
      </c>
      <c r="BR23">
        <f t="shared" ca="1" si="7"/>
        <v>1.0224948875255625E-3</v>
      </c>
      <c r="BS23">
        <f t="shared" ca="1" si="8"/>
        <v>0.21951219512195116</v>
      </c>
      <c r="BT23">
        <f t="shared" ca="1" si="11"/>
        <v>0.15311909262759929</v>
      </c>
      <c r="BU23">
        <f t="shared" ca="1" si="12"/>
        <v>0.16564417177914115</v>
      </c>
      <c r="BV23" t="str">
        <f ca="1">OFFSET([1]EquipTable!$A$1,ROW()-1,0)</f>
        <v>Equip1401</v>
      </c>
      <c r="BX23">
        <f ca="1">IF(VLOOKUP($CA23,[2]ActorTable!$1:$1048576,MATCH("업데이트순번",[2]ActorTable!$1:$1,0),0)&lt;=$BY$1,1,0)
*IF(MID(CA23,7,1)="2",0.1,1)</f>
        <v>1</v>
      </c>
      <c r="BY23">
        <f t="shared" ca="1" si="9"/>
        <v>3.9215686274509796E-2</v>
      </c>
      <c r="BZ23">
        <f t="shared" ca="1" si="10"/>
        <v>0.63529411764705856</v>
      </c>
      <c r="CA23" t="str">
        <f ca="1">OFFSET([2]ActorTable!$A$1,ROW()-1,0)</f>
        <v>Actor3022</v>
      </c>
      <c r="CB23" t="str">
        <f ca="1">VLOOKUP($CA23,[2]ActorTable!$1:$1048576,MATCH("이름참고",[2]ActorTable!$1:$1,0),0)</f>
        <v>딘즈</v>
      </c>
    </row>
    <row r="24" spans="1:80">
      <c r="A24">
        <v>3</v>
      </c>
      <c r="B24">
        <v>2</v>
      </c>
      <c r="C24">
        <f>IF(B24&lt;=9,0,
IF(B24=10,1,2))</f>
        <v>0</v>
      </c>
      <c r="D24">
        <f ca="1">RAND()</f>
        <v>0.40368609066655325</v>
      </c>
      <c r="E24">
        <f ca="1">RAND()</f>
        <v>0.22974129453158287</v>
      </c>
      <c r="F24">
        <f ca="1">RAND()</f>
        <v>0.46313890134211133</v>
      </c>
      <c r="G24">
        <f ca="1">RAND()</f>
        <v>0.63114505423354572</v>
      </c>
      <c r="H24">
        <f ca="1">RAND()</f>
        <v>0.55705014994326696</v>
      </c>
      <c r="I24">
        <f ca="1">RAND()</f>
        <v>0.34535056607233983</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22974</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5</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1500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82744</v>
      </c>
      <c r="W24">
        <v>12</v>
      </c>
      <c r="X24" t="s">
        <v>125</v>
      </c>
      <c r="Z24">
        <v>3600</v>
      </c>
      <c r="AA24" t="str">
        <f ca="1">IF(ISBLANK(AB24),"",
VLOOKUP(AB24,OFFSET(INDIRECT("$A:$B"),0,MATCH(AB$1&amp;"_Verify",INDIRECT("$1:$1"),0)-1),2,0)
)</f>
        <v>fe</v>
      </c>
      <c r="AB24" t="s">
        <v>82</v>
      </c>
      <c r="AC24" t="s">
        <v>197</v>
      </c>
      <c r="AD24">
        <v>1</v>
      </c>
      <c r="AE24" t="s">
        <v>129</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ca="1">IF(ROW()=2,AN24,OFFSET(AM24,-1,0)&amp;IF(LEN(AN24)=0,"",","&amp;AN24))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v>
      </c>
      <c r="AN24" t="str">
        <f ca="1">IF(AL24&lt;&gt;1,"",
"{"""&amp;A$1&amp;""":"&amp;A24
&amp;","""&amp;B$1&amp;""":"&amp;B24
&amp;IF(LEN(AA24)=0,"",","""&amp;AA$1&amp;""":"""&amp;AA24&amp;"""")
&amp;IF(LEN(AC24)=0,"",","""&amp;AC$1&amp;""":"""&amp;AC24&amp;"""")
&amp;IF(LEN(AD24)=0,"",","""&amp;AD$1&amp;""":"&amp;AD24)
&amp;IF(LEN(AE24)=0,"",","""&amp;AE$1&amp;""":"""&amp;AE24&amp;"""")
&amp;IF(LEN(AF24)=0,"",","""&amp;AF$1&amp;""":"&amp;AF24)
&amp;IF(LEN(AG24)=0,"",","""&amp;AG$1&amp;""":"&amp;AG24)&amp;"}")</f>
        <v>{"dy":3,"sl":2,"tp":"fe","vl":"Equip4302","cn":1,"pt":"DI","pr":10}</v>
      </c>
      <c r="AS24" t="s">
        <v>273</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1.3550135501355016E-3</v>
      </c>
      <c r="BQ24">
        <f t="shared" ca="1" si="6"/>
        <v>9.4517958412098323E-4</v>
      </c>
      <c r="BR24">
        <f t="shared" ca="1" si="7"/>
        <v>1.0224948875255625E-3</v>
      </c>
      <c r="BS24">
        <f t="shared" ca="1" si="8"/>
        <v>0.22086720867208667</v>
      </c>
      <c r="BT24">
        <f t="shared" ca="1" si="11"/>
        <v>0.15406427221172028</v>
      </c>
      <c r="BU24">
        <f t="shared" ca="1" si="12"/>
        <v>0.16666666666666671</v>
      </c>
      <c r="BV24" t="str">
        <f ca="1">OFFSET([1]EquipTable!$A$1,ROW()-1,0)</f>
        <v>Equip1402</v>
      </c>
      <c r="BX24">
        <f ca="1">IF(VLOOKUP($CA24,[2]ActorTable!$1:$1048576,MATCH("업데이트순번",[2]ActorTable!$1:$1,0),0)&lt;=$BY$1,1,0)
*IF(MID(CA24,7,1)="2",0.1,1)</f>
        <v>0</v>
      </c>
      <c r="BY24">
        <f t="shared" ca="1" si="9"/>
        <v>0</v>
      </c>
      <c r="BZ24">
        <f t="shared" ca="1" si="10"/>
        <v>0.67450980392156834</v>
      </c>
      <c r="CA24" t="str">
        <f ca="1">OFFSET([2]ActorTable!$A$1,ROW()-1,0)</f>
        <v>Actor9923</v>
      </c>
      <c r="CB24" t="str">
        <f ca="1">VLOOKUP($CA24,[2]ActorTable!$1:$1048576,MATCH("이름참고",[2]ActorTable!$1:$1,0),0)</f>
        <v>스트링없음</v>
      </c>
    </row>
    <row r="25" spans="1:80">
      <c r="A25">
        <v>3</v>
      </c>
      <c r="B25">
        <v>3</v>
      </c>
      <c r="C25">
        <f>IF(B25&lt;=9,0,
IF(B25=10,1,2))</f>
        <v>0</v>
      </c>
      <c r="D25">
        <f ca="1">RAND()</f>
        <v>0.67515148842936845</v>
      </c>
      <c r="E25">
        <f ca="1">RAND()</f>
        <v>0.41194514218926714</v>
      </c>
      <c r="F25">
        <f ca="1">RAND()</f>
        <v>7.3855215363982651E-3</v>
      </c>
      <c r="G25">
        <f ca="1">RAND()</f>
        <v>0.27316604885113271</v>
      </c>
      <c r="H25">
        <f ca="1">RAND()</f>
        <v>0.8765457911192488</v>
      </c>
      <c r="I25">
        <f ca="1">RAND()</f>
        <v>0.96471536164992533</v>
      </c>
      <c r="M25" t="str">
        <f ca="1">IF(LEN(J25)&lt;&gt;0,J25,VLOOKUP(D25+$B25,$BJ:$BK,MATCH($BK$1,$BJ$1:$BK$1,0),1))</f>
        <v>안 지정 캐릭터 PP 일반등급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41194</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7</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2100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20136</v>
      </c>
      <c r="W25">
        <v>5</v>
      </c>
      <c r="X25" t="s">
        <v>125</v>
      </c>
      <c r="Z25">
        <v>1500</v>
      </c>
      <c r="AA25" t="str">
        <f ca="1">IF(ISBLANK(AB25),"",
VLOOKUP(AB25,OFFSET(INDIRECT("$A:$B"),0,MATCH(AB$1&amp;"_Verify",INDIRECT("$1:$1"),0)-1),2,0)
)</f>
        <v>fe</v>
      </c>
      <c r="AB25" t="s">
        <v>82</v>
      </c>
      <c r="AC25" t="s">
        <v>440</v>
      </c>
      <c r="AD25">
        <v>1</v>
      </c>
      <c r="AE25" t="s">
        <v>125</v>
      </c>
      <c r="AG25">
        <v>800</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
      </c>
      <c r="AJ25" t="str">
        <f>IF(ISBLANK($AB25),"",
IF(AND($B25&gt;=VLOOKUP($AB25,$AP:$AS,3,0),$B25&lt;=VLOOKUP($AB25,$AP:$AS,4,0)),"","슬롯타입이상"))</f>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블레이드 보우</v>
      </c>
      <c r="AL25">
        <v>1</v>
      </c>
      <c r="AM25" t="str">
        <f ca="1">IF(ROW()=2,AN25,OFFSET(AM25,-1,0)&amp;IF(LEN(AN25)=0,"",","&amp;AN25))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v>
      </c>
      <c r="AN25" t="str">
        <f ca="1">IF(AL25&lt;&gt;1,"",
"{"""&amp;A$1&amp;""":"&amp;A25
&amp;","""&amp;B$1&amp;""":"&amp;B25
&amp;IF(LEN(AA25)=0,"",","""&amp;AA$1&amp;""":"""&amp;AA25&amp;"""")
&amp;IF(LEN(AC25)=0,"",","""&amp;AC$1&amp;""":"""&amp;AC25&amp;"""")
&amp;IF(LEN(AD25)=0,"",","""&amp;AD$1&amp;""":"&amp;AD25)
&amp;IF(LEN(AE25)=0,"",","""&amp;AE$1&amp;""":"""&amp;AE25&amp;"""")
&amp;IF(LEN(AF25)=0,"",","""&amp;AF$1&amp;""":"&amp;AF25)
&amp;IF(LEN(AG25)=0,"",","""&amp;AG$1&amp;""":"&amp;AG25)&amp;"}")</f>
        <v>{"dy":3,"sl":3,"tp":"fe","vl":"Equip2002","cn":1,"pt":"GO","pr":800}</v>
      </c>
      <c r="AS25" t="s">
        <v>274</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5"/>
        <v>0</v>
      </c>
      <c r="BQ25">
        <f t="shared" ca="1" si="6"/>
        <v>0</v>
      </c>
      <c r="BR25">
        <f t="shared" ca="1" si="7"/>
        <v>0</v>
      </c>
      <c r="BS25">
        <f t="shared" ca="1" si="8"/>
        <v>0.22222222222222218</v>
      </c>
      <c r="BT25">
        <f t="shared" ca="1" si="11"/>
        <v>0.15500945179584127</v>
      </c>
      <c r="BU25">
        <f t="shared" ca="1" si="12"/>
        <v>0.16768916155419228</v>
      </c>
      <c r="BV25" t="str">
        <f ca="1">OFFSET([1]EquipTable!$A$1,ROW()-1,0)</f>
        <v>Equip1403</v>
      </c>
      <c r="BX25">
        <f ca="1">IF(VLOOKUP($CA25,[2]ActorTable!$1:$1048576,MATCH("업데이트순번",[2]ActorTable!$1:$1,0),0)&lt;=$BY$1,1,0)
*IF(MID(CA25,7,1)="2",0.1,1)</f>
        <v>1</v>
      </c>
      <c r="BY25">
        <f t="shared" ca="1" si="9"/>
        <v>3.9215686274509796E-2</v>
      </c>
      <c r="BZ25">
        <f t="shared" ca="1" si="10"/>
        <v>0.67450980392156834</v>
      </c>
      <c r="CA25" t="str">
        <f ca="1">OFFSET([2]ActorTable!$A$1,ROW()-1,0)</f>
        <v>Actor0024</v>
      </c>
      <c r="CB25" t="str">
        <f ca="1">VLOOKUP($CA25,[2]ActorTable!$1:$1048576,MATCH("이름참고",[2]ActorTable!$1:$1,0),0)</f>
        <v>러센트</v>
      </c>
    </row>
    <row r="26" spans="1:80">
      <c r="A26">
        <v>3</v>
      </c>
      <c r="B26">
        <v>4</v>
      </c>
      <c r="C26">
        <f>IF(B26&lt;=9,0,
IF(B26=10,1,2))</f>
        <v>0</v>
      </c>
      <c r="D26">
        <f ca="1">RAND()</f>
        <v>0.55431699834375514</v>
      </c>
      <c r="E26">
        <f ca="1">RAND()</f>
        <v>0.54709683332202186</v>
      </c>
      <c r="F26">
        <f ca="1">RAND()</f>
        <v>0.99690777712172918</v>
      </c>
      <c r="G26">
        <f ca="1">RAND()</f>
        <v>0.95011342029037416</v>
      </c>
      <c r="H26">
        <f ca="1">RAND()</f>
        <v>0.64228786067721533</v>
      </c>
      <c r="I26">
        <f ca="1">RAND()</f>
        <v>0.76016544172595102</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54709</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9</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2700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45964</v>
      </c>
      <c r="W26">
        <v>8</v>
      </c>
      <c r="X26" t="s">
        <v>125</v>
      </c>
      <c r="Z26">
        <v>2400</v>
      </c>
      <c r="AA26" t="str">
        <f ca="1">IF(ISBLANK(AB26),"",
VLOOKUP(AB26,OFFSET(INDIRECT("$A:$B"),0,MATCH(AB$1&amp;"_Verify",INDIRECT("$1:$1"),0)-1),2,0)
)</f>
        <v>upn</v>
      </c>
      <c r="AB26" t="s">
        <v>92</v>
      </c>
      <c r="AC26">
        <v>94568</v>
      </c>
      <c r="AD26">
        <v>14</v>
      </c>
      <c r="AE26" t="s">
        <v>129</v>
      </c>
      <c r="AG26">
        <v>4</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v>
      </c>
      <c r="AN26" t="str">
        <f ca="1">IF(AL26&lt;&gt;1,"",
"{"""&amp;A$1&amp;""":"&amp;A26
&amp;","""&amp;B$1&amp;""":"&amp;B26
&amp;IF(LEN(AA26)=0,"",","""&amp;AA$1&amp;""":"""&amp;AA26&amp;"""")
&amp;IF(LEN(AC26)=0,"",","""&amp;AC$1&amp;""":"""&amp;AC26&amp;"""")
&amp;IF(LEN(AD26)=0,"",","""&amp;AD$1&amp;""":"&amp;AD26)
&amp;IF(LEN(AE26)=0,"",","""&amp;AE$1&amp;""":"""&amp;AE26&amp;"""")
&amp;IF(LEN(AF26)=0,"",","""&amp;AF$1&amp;""":"&amp;AF26)
&amp;IF(LEN(AG26)=0,"",","""&amp;AG$1&amp;""":"&amp;AG26)&amp;"}")</f>
        <v>{"dy":3,"sl":4,"tp":"upn","vl":"94568","cn":14,"pt":"DI","pr":4}</v>
      </c>
      <c r="AS26" t="s">
        <v>275</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0.22222222222222218</v>
      </c>
      <c r="BT26">
        <f t="shared" ca="1" si="11"/>
        <v>0.15500945179584127</v>
      </c>
      <c r="BU26">
        <f t="shared" ca="1" si="12"/>
        <v>0.16768916155419228</v>
      </c>
      <c r="BV26" t="str">
        <f ca="1">OFFSET([1]EquipTable!$A$1,ROW()-1,0)</f>
        <v>Equip1404</v>
      </c>
      <c r="BX26">
        <f ca="1">IF(VLOOKUP($CA26,[2]ActorTable!$1:$1048576,MATCH("업데이트순번",[2]ActorTable!$1:$1,0),0)&lt;=$BY$1,1,0)
*IF(MID(CA26,7,1)="2",0.1,1)</f>
        <v>1</v>
      </c>
      <c r="BY26">
        <f t="shared" ca="1" si="9"/>
        <v>3.9215686274509796E-2</v>
      </c>
      <c r="BZ26">
        <f t="shared" ca="1" si="10"/>
        <v>0.71372549019607812</v>
      </c>
      <c r="CA26" t="str">
        <f ca="1">OFFSET([2]ActorTable!$A$1,ROW()-1,0)</f>
        <v>Actor0125</v>
      </c>
      <c r="CB26" t="str">
        <f ca="1">VLOOKUP($CA26,[2]ActorTable!$1:$1048576,MATCH("이름참고",[2]ActorTable!$1:$1,0),0)</f>
        <v>프리스</v>
      </c>
    </row>
    <row r="27" spans="1:80">
      <c r="A27">
        <v>3</v>
      </c>
      <c r="B27">
        <v>5</v>
      </c>
      <c r="C27">
        <f>IF(B27&lt;=9,0,
IF(B27=10,1,2))</f>
        <v>0</v>
      </c>
      <c r="D27">
        <f ca="1">RAND()</f>
        <v>0.71589811572619344</v>
      </c>
      <c r="E27">
        <f ca="1">RAND()</f>
        <v>0.85903925164386341</v>
      </c>
      <c r="F27">
        <f ca="1">RAND()</f>
        <v>0.99990922030376295</v>
      </c>
      <c r="G27">
        <f ca="1">RAND()</f>
        <v>0.72353775681678356</v>
      </c>
      <c r="H27">
        <f ca="1">RAND()</f>
        <v>0.91024400239020242</v>
      </c>
      <c r="I27">
        <f ca="1">RAND()</f>
        <v>0.86399330238702732</v>
      </c>
      <c r="M27" t="str">
        <f ca="1">IF(LEN(J27)&lt;&gt;0,J27,VLOOKUP(D27+$B27,$BJ:$BK,MATCH($BK$1,$BJ$1:$BK$1,0),1))</f>
        <v>안 지정 캐릭터 PP 영웅등급</v>
      </c>
      <c r="N27">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85903</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13</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3900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82</v>
      </c>
      <c r="V27" t="s">
        <v>194</v>
      </c>
      <c r="W27">
        <v>1</v>
      </c>
      <c r="X27" t="s">
        <v>125</v>
      </c>
      <c r="Z27">
        <v>800</v>
      </c>
      <c r="AA27" t="str">
        <f ca="1">IF(ISBLANK(AB27),"",
VLOOKUP(AB27,OFFSET(INDIRECT("$A:$B"),0,MATCH(AB$1&amp;"_Verify",INDIRECT("$1:$1"),0)-1),2,0)
)</f>
        <v>fe</v>
      </c>
      <c r="AB27" t="s">
        <v>82</v>
      </c>
      <c r="AC27" t="s">
        <v>439</v>
      </c>
      <c r="AD27">
        <v>1</v>
      </c>
      <c r="AE27" t="s">
        <v>125</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까마귀 리볼버</v>
      </c>
      <c r="AL27">
        <v>1</v>
      </c>
      <c r="AM27" t="str">
        <f ca="1">IF(ROW()=2,AN27,OFFSET(AM27,-1,0)&amp;IF(LEN(AN27)=0,"",","&amp;AN27))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{"dy":3,"sl":5,"tp":"fe","vl":"Equip6001","cn":1,"pt":"GO","pr":2000}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0.22222222222222218</v>
      </c>
      <c r="BT27">
        <f t="shared" ca="1" si="11"/>
        <v>0.15500945179584127</v>
      </c>
      <c r="BU27">
        <f t="shared" ca="1" si="12"/>
        <v>0.16768916155419228</v>
      </c>
      <c r="BV27" t="str">
        <f ca="1">OFFSET([1]EquipTable!$A$1,ROW()-1,0)</f>
        <v>Equip1405</v>
      </c>
      <c r="BX27">
        <f ca="1">IF(VLOOKUP($CA27,[2]ActorTable!$1:$1048576,MATCH("업데이트순번",[2]ActorTable!$1:$1,0),0)&lt;=$BY$1,1,0)
*IF(MID(CA27,7,1)="2",0.1,1)</f>
        <v>0</v>
      </c>
      <c r="BY27">
        <f t="shared" ca="1" si="9"/>
        <v>0</v>
      </c>
      <c r="BZ27">
        <f t="shared" ca="1" si="10"/>
        <v>0.75294117647058789</v>
      </c>
      <c r="CA27" t="str">
        <f ca="1">OFFSET([2]ActorTable!$A$1,ROW()-1,0)</f>
        <v>Actor1226</v>
      </c>
      <c r="CB27" t="str">
        <f ca="1">VLOOKUP($CA27,[2]ActorTable!$1:$1048576,MATCH("이름참고",[2]ActorTable!$1:$1,0),0)</f>
        <v>엘리미나</v>
      </c>
    </row>
    <row r="28" spans="1:80">
      <c r="A28">
        <v>3</v>
      </c>
      <c r="B28">
        <v>6</v>
      </c>
      <c r="C28">
        <f>IF(B28&lt;=9,0,
IF(B28=10,1,2))</f>
        <v>0</v>
      </c>
      <c r="D28">
        <f ca="1">RAND()</f>
        <v>0.54878932117790269</v>
      </c>
      <c r="E28">
        <f ca="1">RAND()</f>
        <v>0.61330369024830367</v>
      </c>
      <c r="F28">
        <f ca="1">RAND()</f>
        <v>0.78563304146231416</v>
      </c>
      <c r="G28">
        <f ca="1">RAND()</f>
        <v>0.18371036997253321</v>
      </c>
      <c r="H28">
        <f ca="1">RAND()</f>
        <v>0.63352778769269324</v>
      </c>
      <c r="I28">
        <f ca="1">RAND()</f>
        <v>0.21450331502234432</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Equip6202</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DI</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14</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82</v>
      </c>
      <c r="V28" t="s">
        <v>253</v>
      </c>
      <c r="W28">
        <v>1</v>
      </c>
      <c r="X28" t="s">
        <v>125</v>
      </c>
      <c r="Z28">
        <v>7800</v>
      </c>
      <c r="AA28" t="str">
        <f ca="1">IF(ISBLANK(AB28),"",
VLOOKUP(AB28,OFFSET(INDIRECT("$A:$B"),0,MATCH(AB$1&amp;"_Verify",INDIRECT("$1:$1"),0)-1),2,0)
)</f>
        <v>uph</v>
      </c>
      <c r="AB28" t="s">
        <v>91</v>
      </c>
      <c r="AC28">
        <v>20136</v>
      </c>
      <c r="AD28">
        <v>5</v>
      </c>
      <c r="AE28" t="s">
        <v>125</v>
      </c>
      <c r="AG28">
        <v>1500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ca="1">IF(ROW()=2,AN28,OFFSET(AM28,-1,0)&amp;IF(LEN(AN28)=0,"",","&amp;AN28))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v>
      </c>
      <c r="AN28" t="str">
        <f ca="1">IF(AL28&lt;&gt;1,"",
"{"""&amp;A$1&amp;""":"&amp;A28
&amp;","""&amp;B$1&amp;""":"&amp;B28
&amp;IF(LEN(AA28)=0,"",","""&amp;AA$1&amp;""":"""&amp;AA28&amp;"""")
&amp;IF(LEN(AC28)=0,"",","""&amp;AC$1&amp;""":"""&amp;AC28&amp;"""")
&amp;IF(LEN(AD28)=0,"",","""&amp;AD$1&amp;""":"&amp;AD28)
&amp;IF(LEN(AE28)=0,"",","""&amp;AE$1&amp;""":"""&amp;AE28&amp;"""")
&amp;IF(LEN(AF28)=0,"",","""&amp;AF$1&amp;""":"&amp;AF28)
&amp;IF(LEN(AG28)=0,"",","""&amp;AG$1&amp;""":"&amp;AG28)&amp;"}")</f>
        <v>{"dy":3,"sl":6,"tp":"uph","vl":"20136","cn":5,"pt":"GO","pr":1500}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1.3550135501355014E-2</v>
      </c>
      <c r="BQ28">
        <f t="shared" ca="1" si="6"/>
        <v>9.4517958412098316E-3</v>
      </c>
      <c r="BR28">
        <f t="shared" ca="1" si="7"/>
        <v>1.0224948875255624E-2</v>
      </c>
      <c r="BS28">
        <f t="shared" ca="1" si="8"/>
        <v>0.22222222222222218</v>
      </c>
      <c r="BT28">
        <f t="shared" ca="1" si="11"/>
        <v>0.15500945179584127</v>
      </c>
      <c r="BU28">
        <f t="shared" ca="1" si="12"/>
        <v>0.16768916155419228</v>
      </c>
      <c r="BV28" t="str">
        <f ca="1">OFFSET([1]EquipTable!$A$1,ROW()-1,0)</f>
        <v>Equip2001</v>
      </c>
      <c r="BX28">
        <f ca="1">IF(VLOOKUP($CA28,[2]ActorTable!$1:$1048576,MATCH("업데이트순번",[2]ActorTable!$1:$1,0),0)&lt;=$BY$1,1,0)
*IF(MID(CA28,7,1)="2",0.1,1)</f>
        <v>0</v>
      </c>
      <c r="BY28">
        <f t="shared" ca="1" si="9"/>
        <v>0</v>
      </c>
      <c r="BZ28">
        <f t="shared" ca="1" si="10"/>
        <v>0.75294117647058789</v>
      </c>
      <c r="CA28" t="str">
        <f ca="1">OFFSET([2]ActorTable!$A$1,ROW()-1,0)</f>
        <v>Actor9927</v>
      </c>
      <c r="CB28" t="str">
        <f ca="1">VLOOKUP($CA28,[2]ActorTable!$1:$1048576,MATCH("이름참고",[2]ActorTable!$1:$1,0),0)</f>
        <v>스트링없음</v>
      </c>
    </row>
    <row r="29" spans="1:80">
      <c r="A29">
        <v>3</v>
      </c>
      <c r="B29">
        <v>7</v>
      </c>
      <c r="C29">
        <f>IF(B29&lt;=9,0,
IF(B29=10,1,2))</f>
        <v>0</v>
      </c>
      <c r="D29">
        <f ca="1">RAND()</f>
        <v>0.84479140093422911</v>
      </c>
      <c r="E29">
        <f ca="1">RAND()</f>
        <v>0.15794536893448752</v>
      </c>
      <c r="F29">
        <f ca="1">RAND()</f>
        <v>0.2987741943317952</v>
      </c>
      <c r="G29">
        <f ca="1">RAND()</f>
        <v>0.83478733430513463</v>
      </c>
      <c r="H29">
        <f ca="1">RAND()</f>
        <v>5.8348559907391295E-2</v>
      </c>
      <c r="I29">
        <f ca="1">RAND()</f>
        <v>0.12824534997411785</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Equip1302</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7100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82</v>
      </c>
      <c r="V29" t="s">
        <v>254</v>
      </c>
      <c r="W29">
        <v>1</v>
      </c>
      <c r="X29" t="s">
        <v>125</v>
      </c>
      <c r="Z29">
        <v>3200</v>
      </c>
      <c r="AA29" t="str">
        <f ca="1">IF(ISBLANK(AB29),"",
VLOOKUP(AB29,OFFSET(INDIRECT("$A:$B"),0,MATCH(AB$1&amp;"_Verify",INDIRECT("$1:$1"),0)-1),2,0)
)</f>
        <v>fe</v>
      </c>
      <c r="AB29" t="s">
        <v>82</v>
      </c>
      <c r="AC29" t="s">
        <v>254</v>
      </c>
      <c r="AD29">
        <v>1</v>
      </c>
      <c r="AE29" t="s">
        <v>125</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ca="1">IF(ROW()=2,AN29,OFFSET(AM29,-1,0)&amp;IF(LEN(AN29)=0,"",","&amp;AN29))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1.3550135501355014E-2</v>
      </c>
      <c r="BQ29">
        <f t="shared" ca="1" si="6"/>
        <v>9.4517958412098316E-3</v>
      </c>
      <c r="BR29">
        <f t="shared" ca="1" si="7"/>
        <v>1.0224948875255624E-2</v>
      </c>
      <c r="BS29">
        <f t="shared" ca="1" si="8"/>
        <v>0.23577235772357719</v>
      </c>
      <c r="BT29">
        <f t="shared" ca="1" si="11"/>
        <v>0.16446124763705111</v>
      </c>
      <c r="BU29">
        <f t="shared" ca="1" si="12"/>
        <v>0.17791411042944791</v>
      </c>
      <c r="BV29" t="str">
        <f ca="1">OFFSET([1]EquipTable!$A$1,ROW()-1,0)</f>
        <v>Equip2002</v>
      </c>
      <c r="BX29">
        <f ca="1">IF(VLOOKUP($CA29,[2]ActorTable!$1:$1048576,MATCH("업데이트순번",[2]ActorTable!$1:$1,0),0)&lt;=$BY$1,1,0)
*IF(MID(CA29,7,1)="2",0.1,1)</f>
        <v>1</v>
      </c>
      <c r="BY29">
        <f t="shared" ca="1" si="9"/>
        <v>3.9215686274509796E-2</v>
      </c>
      <c r="BZ29">
        <f t="shared" ca="1" si="10"/>
        <v>0.75294117647058789</v>
      </c>
      <c r="CA29" t="str">
        <f ca="1">OFFSET([2]ActorTable!$A$1,ROW()-1,0)</f>
        <v>Actor2128</v>
      </c>
      <c r="CB29" t="str">
        <f ca="1">VLOOKUP($CA29,[2]ActorTable!$1:$1048576,MATCH("이름참고",[2]ActorTable!$1:$1,0),0)</f>
        <v>원더</v>
      </c>
    </row>
    <row r="30" spans="1:80">
      <c r="A30">
        <v>3</v>
      </c>
      <c r="B30">
        <v>8</v>
      </c>
      <c r="C30">
        <f>IF(B30&lt;=9,0,
IF(B30=10,1,2))</f>
        <v>0</v>
      </c>
      <c r="D30">
        <f ca="1">RAND()</f>
        <v>0.55381240023805411</v>
      </c>
      <c r="E30">
        <f ca="1">RAND()</f>
        <v>7.5748096772907614E-2</v>
      </c>
      <c r="F30">
        <f ca="1">RAND()</f>
        <v>5.6392889743870023E-2</v>
      </c>
      <c r="G30">
        <f ca="1">RAND()</f>
        <v>0.90585544803847085</v>
      </c>
      <c r="H30">
        <f ca="1">RAND()</f>
        <v>0.17359866592807249</v>
      </c>
      <c r="I30">
        <f ca="1">RAND()</f>
        <v>0.95426266413747718</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IF(ROW()=2,AN30,OFFSET(AM30,-1,0)&amp;IF(LEN(AN30)=0,"",","&amp;AN30))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1.3550135501355014E-2</v>
      </c>
      <c r="BQ30">
        <f t="shared" ca="1" si="6"/>
        <v>9.4517958412098316E-3</v>
      </c>
      <c r="BR30">
        <f t="shared" ca="1" si="7"/>
        <v>1.0224948875255624E-2</v>
      </c>
      <c r="BS30">
        <f t="shared" ca="1" si="8"/>
        <v>0.24932249322493219</v>
      </c>
      <c r="BT30">
        <f t="shared" ca="1" si="11"/>
        <v>0.17391304347826095</v>
      </c>
      <c r="BU30">
        <f t="shared" ca="1" si="12"/>
        <v>0.18813905930470354</v>
      </c>
      <c r="BV30" t="str">
        <f ca="1">OFFSET([1]EquipTable!$A$1,ROW()-1,0)</f>
        <v>Equip2101</v>
      </c>
      <c r="BX30">
        <f ca="1">IF(VLOOKUP($CA30,[2]ActorTable!$1:$1048576,MATCH("업데이트순번",[2]ActorTable!$1:$1,0),0)&lt;=$BY$1,1,0)
*IF(MID(CA30,7,1)="2",0.1,1)</f>
        <v>1</v>
      </c>
      <c r="BY30">
        <f t="shared" ca="1" si="9"/>
        <v>3.9215686274509796E-2</v>
      </c>
      <c r="BZ30">
        <f t="shared" ca="1" si="10"/>
        <v>0.79215686274509767</v>
      </c>
      <c r="CA30" t="str">
        <f ca="1">OFFSET([2]ActorTable!$A$1,ROW()-1,0)</f>
        <v>Actor1029</v>
      </c>
      <c r="CB30" t="str">
        <f ca="1">VLOOKUP($CA30,[2]ActorTable!$1:$1048576,MATCH("이름참고",[2]ActorTable!$1:$1,0),0)</f>
        <v>에이잭</v>
      </c>
    </row>
    <row r="31" spans="1:80">
      <c r="A31">
        <v>3</v>
      </c>
      <c r="B31">
        <v>9</v>
      </c>
      <c r="C31">
        <f>IF(B31&lt;=9,0,
IF(B31=10,1,2))</f>
        <v>0</v>
      </c>
      <c r="D31">
        <f ca="1">RAND()</f>
        <v>0.90602113439502796</v>
      </c>
      <c r="E31">
        <f ca="1">RAND()</f>
        <v>0.80403549338039781</v>
      </c>
      <c r="F31">
        <f ca="1">RAND()</f>
        <v>8.9269144855731009E-2</v>
      </c>
      <c r="G31">
        <f ca="1">RAND()</f>
        <v>0.75014890083890051</v>
      </c>
      <c r="H31">
        <f ca="1">RAND()</f>
        <v>0.21188612100799176</v>
      </c>
      <c r="I31">
        <f ca="1">RAND()</f>
        <v>0.68671543724369211</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IF(ROW()=2,AN31,OFFSET(AM31,-1,0)&amp;IF(LEN(AN31)=0,"",","&amp;AN31))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1.3550135501355014E-2</v>
      </c>
      <c r="BQ31">
        <f t="shared" ca="1" si="6"/>
        <v>9.4517958412098316E-3</v>
      </c>
      <c r="BR31">
        <f t="shared" ca="1" si="7"/>
        <v>1.0224948875255624E-2</v>
      </c>
      <c r="BS31">
        <f t="shared" ca="1" si="8"/>
        <v>0.26287262872628719</v>
      </c>
      <c r="BT31">
        <f t="shared" ca="1" si="11"/>
        <v>0.18336483931947078</v>
      </c>
      <c r="BU31">
        <f t="shared" ca="1" si="12"/>
        <v>0.19836400817995917</v>
      </c>
      <c r="BV31" t="str">
        <f ca="1">OFFSET([1]EquipTable!$A$1,ROW()-1,0)</f>
        <v>Equip2102</v>
      </c>
      <c r="BX31">
        <f ca="1">IF(VLOOKUP($CA31,[2]ActorTable!$1:$1048576,MATCH("업데이트순번",[2]ActorTable!$1:$1,0),0)&lt;=$BY$1,1,0)
*IF(MID(CA31,7,1)="2",0.1,1)</f>
        <v>1</v>
      </c>
      <c r="BY31">
        <f t="shared" ca="1" si="9"/>
        <v>3.9215686274509796E-2</v>
      </c>
      <c r="BZ31">
        <f t="shared" ca="1" si="10"/>
        <v>0.83137254901960744</v>
      </c>
      <c r="CA31" t="str">
        <f ca="1">OFFSET([2]ActorTable!$A$1,ROW()-1,0)</f>
        <v>Actor0030</v>
      </c>
      <c r="CB31" t="str">
        <f ca="1">VLOOKUP($CA31,[2]ActorTable!$1:$1048576,MATCH("이름참고",[2]ActorTable!$1:$1,0),0)</f>
        <v>도스로프</v>
      </c>
    </row>
    <row r="32" spans="1:80">
      <c r="A32">
        <v>4</v>
      </c>
      <c r="B32">
        <v>0</v>
      </c>
      <c r="C32">
        <f>IF(B32&lt;=9,0,
IF(B32=10,1,2))</f>
        <v>0</v>
      </c>
      <c r="D32">
        <f ca="1">RAND()</f>
        <v>0.60118189603905858</v>
      </c>
      <c r="E32">
        <f ca="1">RAND()</f>
        <v>0.74415975346588215</v>
      </c>
      <c r="F32">
        <f ca="1">RAND()</f>
        <v>0.27844698224077991</v>
      </c>
      <c r="G32">
        <f ca="1">RAND()</f>
        <v>0.327763914794581</v>
      </c>
      <c r="H32">
        <f ca="1">RAND()</f>
        <v>0.77060763997107518</v>
      </c>
      <c r="I32">
        <f ca="1">RAND()</f>
        <v>0.81295453476571999</v>
      </c>
      <c r="M32" t="str">
        <f ca="1">IF(LEN(J32)&lt;&gt;0,J32,VLOOKUP(D32+$B32,$BJ:$BK,MATCH($BK$1,$BJ$1:$BK$1,0),1))</f>
        <v>지정 장비</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Equip6202</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16</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191</v>
      </c>
      <c r="W32">
        <v>1</v>
      </c>
      <c r="X32" t="s">
        <v>125</v>
      </c>
      <c r="Z32">
        <v>1100</v>
      </c>
      <c r="AA32" t="str">
        <f ca="1">IF(ISBLANK(AB32),"",
VLOOKUP(AB32,OFFSET(INDIRECT("$A:$B"),0,MATCH(AB$1&amp;"_Verify",INDIRECT("$1:$1"),0)-1),2,0)
)</f>
        <v>fe</v>
      </c>
      <c r="AB32" t="s">
        <v>82</v>
      </c>
      <c r="AC32" t="s">
        <v>201</v>
      </c>
      <c r="AD32">
        <v>1</v>
      </c>
      <c r="AE32" t="s">
        <v>125</v>
      </c>
      <c r="AG32">
        <v>700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용기의 도끼</v>
      </c>
      <c r="AL32">
        <v>1</v>
      </c>
      <c r="AM32" t="str">
        <f ca="1">IF(ROW()=2,AN32,OFFSET(AM32,-1,0)&amp;IF(LEN(AN32)=0,"",","&amp;AN32))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{"dy":4,"sl":0,"tp":"fe","vl":"Equip0001","cn":1,"pt":"GO","pr":700}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1.3550135501355014E-2</v>
      </c>
      <c r="BQ32">
        <f t="shared" ca="1" si="6"/>
        <v>9.4517958412098316E-3</v>
      </c>
      <c r="BR32">
        <f t="shared" ca="1" si="7"/>
        <v>1.0224948875255624E-2</v>
      </c>
      <c r="BS32">
        <f t="shared" ca="1" si="8"/>
        <v>0.27642276422764223</v>
      </c>
      <c r="BT32">
        <f t="shared" ca="1" si="11"/>
        <v>0.19281663516068062</v>
      </c>
      <c r="BU32">
        <f t="shared" ca="1" si="12"/>
        <v>0.2085889570552148</v>
      </c>
      <c r="BV32" t="str">
        <f ca="1">OFFSET([1]EquipTable!$A$1,ROW()-1,0)</f>
        <v>Equip2201</v>
      </c>
      <c r="BX32">
        <f ca="1">IF(VLOOKUP($CA32,[2]ActorTable!$1:$1048576,MATCH("업데이트순번",[2]ActorTable!$1:$1,0),0)&lt;=$BY$1,1,0)
*IF(MID(CA32,7,1)="2",0.1,1)</f>
        <v>0.1</v>
      </c>
      <c r="BY32">
        <f t="shared" ca="1" si="9"/>
        <v>3.9215686274509803E-3</v>
      </c>
      <c r="BZ32">
        <f t="shared" ca="1" si="10"/>
        <v>0.87058823529411722</v>
      </c>
      <c r="CA32" t="str">
        <f ca="1">OFFSET([2]ActorTable!$A$1,ROW()-1,0)</f>
        <v>Actor3231</v>
      </c>
      <c r="CB32" t="str">
        <f ca="1">VLOOKUP($CA32,[2]ActorTable!$1:$1048576,MATCH("이름참고",[2]ActorTable!$1:$1,0),0)</f>
        <v>라무무</v>
      </c>
    </row>
    <row r="33" spans="1:80">
      <c r="A33">
        <v>4</v>
      </c>
      <c r="B33">
        <v>1</v>
      </c>
      <c r="C33">
        <f>IF(B33&lt;=9,0,
IF(B33=10,1,2))</f>
        <v>0</v>
      </c>
      <c r="D33">
        <f ca="1">RAND()</f>
        <v>0.85500879504300509</v>
      </c>
      <c r="E33">
        <f ca="1">RAND()</f>
        <v>0.38778589992490609</v>
      </c>
      <c r="F33">
        <f ca="1">RAND()</f>
        <v>0.40010609049150569</v>
      </c>
      <c r="G33">
        <f ca="1">RAND()</f>
        <v>0.13413619844615488</v>
      </c>
      <c r="H33">
        <f ca="1">RAND()</f>
        <v>0.32010377431128789</v>
      </c>
      <c r="I33">
        <f ca="1">RAND()</f>
        <v>0.26352277647835032</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Equip3201</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4</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
      </c>
      <c r="U33" t="s">
        <v>82</v>
      </c>
      <c r="V33" t="s">
        <v>260</v>
      </c>
      <c r="W33">
        <v>1</v>
      </c>
      <c r="X33" t="s">
        <v>125</v>
      </c>
      <c r="Z33">
        <v>7600</v>
      </c>
      <c r="AA33" t="str">
        <f ca="1">IF(ISBLANK(AB33),"",
VLOOKUP(AB33,OFFSET(INDIRECT("$A:$B"),0,MATCH(AB$1&amp;"_Verify",INDIRECT("$1:$1"),0)-1),2,0)
)</f>
        <v>upn</v>
      </c>
      <c r="AB33" t="s">
        <v>92</v>
      </c>
      <c r="AC33">
        <v>7107</v>
      </c>
      <c r="AD33">
        <v>3</v>
      </c>
      <c r="AE33" t="s">
        <v>68</v>
      </c>
      <c r="AG33">
        <v>900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ca="1">IF(ROW()=2,AN33,OFFSET(AM33,-1,0)&amp;IF(LEN(AN33)=0,"",","&amp;AN33))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v>
      </c>
      <c r="AN33" t="str">
        <f ca="1">IF(AL33&lt;&gt;1,"",
"{"""&amp;A$1&amp;""":"&amp;A33
&amp;","""&amp;B$1&amp;""":"&amp;B33
&amp;IF(LEN(AA33)=0,"",","""&amp;AA$1&amp;""":"""&amp;AA33&amp;"""")
&amp;IF(LEN(AC33)=0,"",","""&amp;AC$1&amp;""":"""&amp;AC33&amp;"""")
&amp;IF(LEN(AD33)=0,"",","""&amp;AD$1&amp;""":"&amp;AD33)
&amp;IF(LEN(AE33)=0,"",","""&amp;AE$1&amp;""":"""&amp;AE33&amp;"""")
&amp;IF(LEN(AF33)=0,"",","""&amp;AF$1&amp;""":"&amp;AF33)
&amp;IF(LEN(AG33)=0,"",","""&amp;AG$1&amp;""":"&amp;AG33)&amp;"}")</f>
        <v>{"dy":4,"sl":1,"tp":"upn","vl":"7107","cn":3,"pt":"GO","pr":900}</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1.3550135501355014E-2</v>
      </c>
      <c r="BQ33">
        <f t="shared" ca="1" si="6"/>
        <v>9.4517958412098316E-3</v>
      </c>
      <c r="BR33">
        <f t="shared" ca="1" si="7"/>
        <v>1.0224948875255624E-2</v>
      </c>
      <c r="BS33">
        <f t="shared" ca="1" si="8"/>
        <v>0.28997289972899726</v>
      </c>
      <c r="BT33">
        <f t="shared" ca="1" si="11"/>
        <v>0.20226843100189046</v>
      </c>
      <c r="BU33">
        <f t="shared" ca="1" si="12"/>
        <v>0.21881390593047043</v>
      </c>
      <c r="BV33" t="str">
        <f ca="1">OFFSET([1]EquipTable!$A$1,ROW()-1,0)</f>
        <v>Equip2202</v>
      </c>
      <c r="BX33">
        <f ca="1">IF(VLOOKUP($CA33,[2]ActorTable!$1:$1048576,MATCH("업데이트순번",[2]ActorTable!$1:$1,0),0)&lt;=$BY$1,1,0)
*IF(MID(CA33,7,1)="2",0.1,1)</f>
        <v>0</v>
      </c>
      <c r="BY33">
        <f t="shared" ca="1" si="9"/>
        <v>0</v>
      </c>
      <c r="BZ33">
        <f t="shared" ca="1" si="10"/>
        <v>0.87450980392156819</v>
      </c>
      <c r="CA33" t="str">
        <f ca="1">OFFSET([2]ActorTable!$A$1,ROW()-1,0)</f>
        <v>Actor9932</v>
      </c>
      <c r="CB33" t="str">
        <f ca="1">VLOOKUP($CA33,[2]ActorTable!$1:$1048576,MATCH("이름참고",[2]ActorTable!$1:$1,0),0)</f>
        <v>스트링없음</v>
      </c>
    </row>
    <row r="34" spans="1:80">
      <c r="A34">
        <v>4</v>
      </c>
      <c r="B34">
        <v>2</v>
      </c>
      <c r="C34">
        <f>IF(B34&lt;=9,0,
IF(B34=10,1,2))</f>
        <v>0</v>
      </c>
      <c r="D34">
        <f ca="1">RAND()</f>
        <v>0.77942512082997961</v>
      </c>
      <c r="E34">
        <f ca="1">RAND()</f>
        <v>0.56912574070718314</v>
      </c>
      <c r="F34">
        <f ca="1">RAND()</f>
        <v>0.49976147007828864</v>
      </c>
      <c r="G34">
        <f ca="1">RAND()</f>
        <v>0.84058975326572816</v>
      </c>
      <c r="H34">
        <f ca="1">RAND()</f>
        <v>0.68866464527342341</v>
      </c>
      <c r="I34">
        <f ca="1">RAND()</f>
        <v>0.93444687456466002</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56912</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9</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2700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125</v>
      </c>
      <c r="Z34">
        <v>1000</v>
      </c>
      <c r="AA34" t="str">
        <f ca="1">IF(ISBLANK(AB34),"",
VLOOKUP(AB34,OFFSET(INDIRECT("$A:$B"),0,MATCH(AB$1&amp;"_Verify",INDIRECT("$1:$1"),0)-1),2,0)
)</f>
        <v>fe</v>
      </c>
      <c r="AB34" t="s">
        <v>82</v>
      </c>
      <c r="AC34" t="s">
        <v>451</v>
      </c>
      <c r="AD34">
        <v>1</v>
      </c>
      <c r="AE34" t="s">
        <v>125</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울려퍼지는 여명</v>
      </c>
      <c r="AL34">
        <v>1</v>
      </c>
      <c r="AM34" t="str">
        <f ca="1">IF(ROW()=2,AN34,OFFSET(AM34,-1,0)&amp;IF(LEN(AN34)=0,"",","&amp;AN34))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v>
      </c>
      <c r="AN34" t="str">
        <f ca="1">IF(AL34&lt;&gt;1,"",
"{"""&amp;A$1&amp;""":"&amp;A34
&amp;","""&amp;B$1&amp;""":"&amp;B34
&amp;IF(LEN(AA34)=0,"",","""&amp;AA$1&amp;""":"""&amp;AA34&amp;"""")
&amp;IF(LEN(AC34)=0,"",","""&amp;AC$1&amp;""":"""&amp;AC34&amp;"""")
&amp;IF(LEN(AD34)=0,"",","""&amp;AD$1&amp;""":"&amp;AD34)
&amp;IF(LEN(AE34)=0,"",","""&amp;AE$1&amp;""":"""&amp;AE34&amp;"""")
&amp;IF(LEN(AF34)=0,"",","""&amp;AF$1&amp;""":"&amp;AF34)
&amp;IF(LEN(AG34)=0,"",","""&amp;AG$1&amp;""":"&amp;AG34)&amp;"}")</f>
        <v>{"dy":4,"sl":2,"tp":"fe","vl":"Equip2302","cn":1,"pt":"GO","pr":7600}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1.3550135501355014E-2</v>
      </c>
      <c r="BQ34">
        <f t="shared" ca="1" si="6"/>
        <v>9.4517958412098316E-3</v>
      </c>
      <c r="BR34">
        <f t="shared" ca="1" si="7"/>
        <v>1.0224948875255624E-2</v>
      </c>
      <c r="BS34">
        <f t="shared" ca="1" si="8"/>
        <v>0.30352303523035229</v>
      </c>
      <c r="BT34">
        <f t="shared" ca="1" si="11"/>
        <v>0.2117202268431003</v>
      </c>
      <c r="BU34">
        <f t="shared" ca="1" si="12"/>
        <v>0.22903885480572606</v>
      </c>
      <c r="BV34" t="str">
        <f ca="1">OFFSET([1]EquipTable!$A$1,ROW()-1,0)</f>
        <v>Equip2301</v>
      </c>
      <c r="BX34">
        <f ca="1">IF(VLOOKUP($CA34,[2]ActorTable!$1:$1048576,MATCH("업데이트순번",[2]ActorTable!$1:$1,0),0)&lt;=$BY$1,1,0)
*IF(MID(CA34,7,1)="2",0.1,1)</f>
        <v>0</v>
      </c>
      <c r="BY34">
        <f t="shared" ca="1" si="9"/>
        <v>0</v>
      </c>
      <c r="BZ34">
        <f t="shared" ca="1" si="10"/>
        <v>0.87450980392156819</v>
      </c>
      <c r="CA34" t="str">
        <f ca="1">OFFSET([2]ActorTable!$A$1,ROW()-1,0)</f>
        <v>Actor0233</v>
      </c>
      <c r="CB34" t="str">
        <f ca="1">VLOOKUP($CA34,[2]ActorTable!$1:$1048576,MATCH("이름참고",[2]ActorTable!$1:$1,0),0)</f>
        <v>시리아</v>
      </c>
    </row>
    <row r="35" spans="1:80">
      <c r="A35">
        <v>4</v>
      </c>
      <c r="B35">
        <v>3</v>
      </c>
      <c r="C35">
        <f>IF(B35&lt;=9,0,
IF(B35=10,1,2))</f>
        <v>0</v>
      </c>
      <c r="D35">
        <f ca="1">RAND()</f>
        <v>0.88361123760684046</v>
      </c>
      <c r="E35">
        <f ca="1">RAND()</f>
        <v>0.47415559772895832</v>
      </c>
      <c r="F35">
        <f ca="1">RAND()</f>
        <v>0.79834535028292664</v>
      </c>
      <c r="G35">
        <f ca="1">RAND()</f>
        <v>0.65778046554689507</v>
      </c>
      <c r="H35">
        <f ca="1">RAND()</f>
        <v>0.44623214269069844</v>
      </c>
      <c r="I35">
        <f ca="1">RAND()</f>
        <v>9.4136633250745505E-2</v>
      </c>
      <c r="M35" t="str">
        <f ca="1">IF(LEN(J35)&lt;&gt;0,J35,VLOOKUP(D35+$B35,$BJ:$BK,MATCH($BK$1,$BJ$1:$BK$1,0),1))</f>
        <v>안 지정 캐릭터 PP 일반등급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47415</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8</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2400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125</v>
      </c>
      <c r="Z35">
        <v>900</v>
      </c>
      <c r="AA35" t="str">
        <f ca="1">IF(ISBLANK(AB35),"",
VLOOKUP(AB35,OFFSET(INDIRECT("$A:$B"),0,MATCH(AB$1&amp;"_Verify",INDIRECT("$1:$1"),0)-1),2,0)
)</f>
        <v>upn</v>
      </c>
      <c r="AB35" t="s">
        <v>92</v>
      </c>
      <c r="AC35">
        <v>33231</v>
      </c>
      <c r="AD35">
        <v>6</v>
      </c>
      <c r="AE35" t="s">
        <v>125</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v>
      </c>
      <c r="AN35" t="str">
        <f ca="1">IF(AL35&lt;&gt;1,"",
"{"""&amp;A$1&amp;""":"&amp;A35
&amp;","""&amp;B$1&amp;""":"&amp;B35
&amp;IF(LEN(AA35)=0,"",","""&amp;AA$1&amp;""":"""&amp;AA35&amp;"""")
&amp;IF(LEN(AC35)=0,"",","""&amp;AC$1&amp;""":"""&amp;AC35&amp;"""")
&amp;IF(LEN(AD35)=0,"",","""&amp;AD$1&amp;""":"&amp;AD35)
&amp;IF(LEN(AE35)=0,"",","""&amp;AE$1&amp;""":"""&amp;AE35&amp;"""")
&amp;IF(LEN(AF35)=0,"",","""&amp;AF$1&amp;""":"&amp;AF35)
&amp;IF(LEN(AG35)=0,"",","""&amp;AG$1&amp;""":"&amp;AG35)&amp;"}")</f>
        <v>{"dy":4,"sl":3,"tp":"upn","vl":"33231","cn":6,"pt":"GO","pr":1800}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1.3550135501355014E-2</v>
      </c>
      <c r="BQ35">
        <f t="shared" ca="1" si="6"/>
        <v>9.4517958412098316E-3</v>
      </c>
      <c r="BR35">
        <f t="shared" ca="1" si="7"/>
        <v>1.0224948875255624E-2</v>
      </c>
      <c r="BS35">
        <f t="shared" ca="1" si="8"/>
        <v>0.31707317073170732</v>
      </c>
      <c r="BT35">
        <f t="shared" ca="1" si="11"/>
        <v>0.22117202268431013</v>
      </c>
      <c r="BU35">
        <f t="shared" ca="1" si="12"/>
        <v>0.23926380368098168</v>
      </c>
      <c r="BV35" t="str">
        <f ca="1">OFFSET([1]EquipTable!$A$1,ROW()-1,0)</f>
        <v>Equip2302</v>
      </c>
      <c r="BX35">
        <f ca="1">IF(VLOOKUP($CA35,[2]ActorTable!$1:$1048576,MATCH("업데이트순번",[2]ActorTable!$1:$1,0),0)&lt;=$BY$1,1,0)
*IF(MID(CA35,7,1)="2",0.1,1)</f>
        <v>0</v>
      </c>
      <c r="BY35">
        <f t="shared" ca="1" si="9"/>
        <v>0</v>
      </c>
      <c r="BZ35">
        <f t="shared" ca="1" si="10"/>
        <v>0.87450980392156819</v>
      </c>
      <c r="CA35" t="str">
        <f ca="1">OFFSET([2]ActorTable!$A$1,ROW()-1,0)</f>
        <v>Actor9934</v>
      </c>
      <c r="CB35" t="str">
        <f ca="1">VLOOKUP($CA35,[2]ActorTable!$1:$1048576,MATCH("이름참고",[2]ActorTable!$1:$1,0),0)</f>
        <v>스트링없음</v>
      </c>
    </row>
    <row r="36" spans="1:80">
      <c r="A36">
        <v>4</v>
      </c>
      <c r="B36">
        <v>4</v>
      </c>
      <c r="C36">
        <f>IF(B36&lt;=9,0,
IF(B36=10,1,2))</f>
        <v>0</v>
      </c>
      <c r="D36">
        <f ca="1">RAND()</f>
        <v>0.31940697007957164</v>
      </c>
      <c r="E36">
        <f ca="1">RAND()</f>
        <v>5.4685831475106417E-2</v>
      </c>
      <c r="F36">
        <f ca="1">RAND()</f>
        <v>0.10682444259975388</v>
      </c>
      <c r="G36">
        <f ca="1">RAND()</f>
        <v>7.2028118117483997E-2</v>
      </c>
      <c r="H36">
        <f ca="1">RAND()</f>
        <v>0.56962493378279644</v>
      </c>
      <c r="I36">
        <f ca="1">RAND()</f>
        <v>0.31354255470025483</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5468</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3</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900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125</v>
      </c>
      <c r="Z36">
        <v>900</v>
      </c>
      <c r="AA36" t="str">
        <f ca="1">IF(ISBLANK(AB36),"",
VLOOKUP(AB36,OFFSET(INDIRECT("$A:$B"),0,MATCH(AB$1&amp;"_Verify",INDIRECT("$1:$1"),0)-1),2,0)
)</f>
        <v>fe</v>
      </c>
      <c r="AB36" t="s">
        <v>82</v>
      </c>
      <c r="AC36" t="s">
        <v>278</v>
      </c>
      <c r="AD36">
        <v>1</v>
      </c>
      <c r="AE36" t="s">
        <v>125</v>
      </c>
      <c r="AG36">
        <v>2900</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
      </c>
      <c r="AJ36" t="str">
        <f>IF(ISBLANK($AB36),"",
IF(AND($B36&gt;=VLOOKUP($AB36,$AP:$AS,3,0),$B36&lt;=VLOOKUP($AB36,$AP:$AS,4,0)),"","슬롯타입이상"))</f>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T75식 레이피어</v>
      </c>
      <c r="AL36">
        <v>1</v>
      </c>
      <c r="AM36" t="str">
        <f ca="1">IF(ROW()=2,AN36,OFFSET(AM36,-1,0)&amp;IF(LEN(AN36)=0,"",","&amp;AN36))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v>
      </c>
      <c r="AN36" t="str">
        <f ca="1">IF(AL36&lt;&gt;1,"",
"{"""&amp;A$1&amp;""":"&amp;A36
&amp;","""&amp;B$1&amp;""":"&amp;B36
&amp;IF(LEN(AA36)=0,"",","""&amp;AA$1&amp;""":"""&amp;AA36&amp;"""")
&amp;IF(LEN(AC36)=0,"",","""&amp;AC$1&amp;""":"""&amp;AC36&amp;"""")
&amp;IF(LEN(AD36)=0,"",","""&amp;AD$1&amp;""":"&amp;AD36)
&amp;IF(LEN(AE36)=0,"",","""&amp;AE$1&amp;""":"""&amp;AE36&amp;"""")
&amp;IF(LEN(AF36)=0,"",","""&amp;AF$1&amp;""":"&amp;AF36)
&amp;IF(LEN(AG36)=0,"",","""&amp;AG$1&amp;""":"&amp;AG36)&amp;"}")</f>
        <v>{"dy":4,"sl":4,"tp":"fe","vl":"Equip5202","cn":1,"pt":"GO","pr":2900}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1.3550135501355016E-3</v>
      </c>
      <c r="BQ36">
        <f t="shared" ca="1" si="6"/>
        <v>9.4517958412098323E-4</v>
      </c>
      <c r="BR36">
        <f t="shared" ca="1" si="7"/>
        <v>1.0224948875255625E-3</v>
      </c>
      <c r="BS36">
        <f t="shared" ca="1" si="8"/>
        <v>0.33062330623306235</v>
      </c>
      <c r="BT36">
        <f t="shared" ca="1" si="11"/>
        <v>0.23062381852551997</v>
      </c>
      <c r="BU36">
        <f t="shared" ca="1" si="12"/>
        <v>0.24948875255623731</v>
      </c>
      <c r="BV36" t="str">
        <f ca="1">OFFSET([1]EquipTable!$A$1,ROW()-1,0)</f>
        <v>Equip2401</v>
      </c>
      <c r="BX36">
        <f ca="1">IF(VLOOKUP($CA36,[2]ActorTable!$1:$1048576,MATCH("업데이트순번",[2]ActorTable!$1:$1,0),0)&lt;=$BY$1,1,0)
*IF(MID(CA36,7,1)="2",0.1,1)</f>
        <v>0</v>
      </c>
      <c r="BY36">
        <f t="shared" ca="1" si="9"/>
        <v>0</v>
      </c>
      <c r="BZ36">
        <f t="shared" ca="1" si="10"/>
        <v>0.87450980392156819</v>
      </c>
      <c r="CA36" t="str">
        <f ca="1">OFFSET([2]ActorTable!$A$1,ROW()-1,0)</f>
        <v>Actor2235</v>
      </c>
      <c r="CB36" t="str">
        <f ca="1">VLOOKUP($CA36,[2]ActorTable!$1:$1048576,MATCH("이름참고",[2]ActorTable!$1:$1,0),0)</f>
        <v>린하이</v>
      </c>
    </row>
    <row r="37" spans="1:80">
      <c r="A37">
        <v>4</v>
      </c>
      <c r="B37">
        <v>5</v>
      </c>
      <c r="C37">
        <f>IF(B37&lt;=9,0,
IF(B37=10,1,2))</f>
        <v>0</v>
      </c>
      <c r="D37">
        <f ca="1">RAND()</f>
        <v>0.29138505853939378</v>
      </c>
      <c r="E37">
        <f ca="1">RAND()</f>
        <v>0.79869246708937691</v>
      </c>
      <c r="F37">
        <f ca="1">RAND()</f>
        <v>0.65251774449640332</v>
      </c>
      <c r="G37">
        <f ca="1">RAND()</f>
        <v>0.3147695579110007</v>
      </c>
      <c r="H37">
        <f ca="1">RAND()</f>
        <v>0.71301870890237529</v>
      </c>
      <c r="I37">
        <f ca="1">RAND()</f>
        <v>0.27134974934158351</v>
      </c>
      <c r="M37" t="str">
        <f ca="1">IF(LEN(J37)&lt;&gt;0,J37,VLOOKUP(D37+$B37,$BJ:$BK,MATCH($BK$1,$BJ$1:$BK$1,0),1))</f>
        <v>지정 장비</v>
      </c>
      <c r="N37" t="str">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Equip7002</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1800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82</v>
      </c>
      <c r="V37" t="s">
        <v>204</v>
      </c>
      <c r="W37">
        <v>1</v>
      </c>
      <c r="X37" t="s">
        <v>125</v>
      </c>
      <c r="Z37">
        <v>2900</v>
      </c>
      <c r="AA37" t="str">
        <f ca="1">IF(ISBLANK(AB37),"",
VLOOKUP(AB37,OFFSET(INDIRECT("$A:$B"),0,MATCH(AB$1&amp;"_Verify",INDIRECT("$1:$1"),0)-1),2,0)
)</f>
        <v>uph</v>
      </c>
      <c r="AB37" t="s">
        <v>91</v>
      </c>
      <c r="AC37">
        <v>265</v>
      </c>
      <c r="AD37">
        <v>10</v>
      </c>
      <c r="AE37" t="s">
        <v>299</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IF(ROW()=2,AN37,OFFSET(AM37,-1,0)&amp;IF(LEN(AN37)=0,"",","&amp;AN37))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v>
      </c>
      <c r="AN37" t="str">
        <f ca="1">IF(AL37&lt;&gt;1,"",
"{"""&amp;A$1&amp;""":"&amp;A37
&amp;","""&amp;B$1&amp;""":"&amp;B37
&amp;IF(LEN(AA37)=0,"",","""&amp;AA$1&amp;""":"""&amp;AA37&amp;"""")
&amp;IF(LEN(AC37)=0,"",","""&amp;AC$1&amp;""":"""&amp;AC37&amp;"""")
&amp;IF(LEN(AD37)=0,"",","""&amp;AD$1&amp;""":"&amp;AD37)
&amp;IF(LEN(AE37)=0,"",","""&amp;AE$1&amp;""":"""&amp;AE37&amp;"""")
&amp;IF(LEN(AF37)=0,"",","""&amp;AF$1&amp;""":"&amp;AF37)
&amp;IF(LEN(AG37)=0,"",","""&amp;AG$1&amp;""":"&amp;AG37)&amp;"}")</f>
        <v>{"dy":4,"sl":5,"tp":"uph","vl":"265","cn":10,"pt":"GO","pr":3000}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1.3550135501355016E-3</v>
      </c>
      <c r="BQ37">
        <f t="shared" ca="1" si="6"/>
        <v>9.4517958412098323E-4</v>
      </c>
      <c r="BR37">
        <f t="shared" ca="1" si="7"/>
        <v>1.0224948875255625E-3</v>
      </c>
      <c r="BS37">
        <f t="shared" ca="1" si="8"/>
        <v>0.33197831978319786</v>
      </c>
      <c r="BT37">
        <f t="shared" ca="1" si="11"/>
        <v>0.23156899810964096</v>
      </c>
      <c r="BU37">
        <f t="shared" ca="1" si="12"/>
        <v>0.25051124744376285</v>
      </c>
      <c r="BV37" t="str">
        <f ca="1">OFFSET([1]EquipTable!$A$1,ROW()-1,0)</f>
        <v>Equip2402</v>
      </c>
      <c r="BX37">
        <f ca="1">IF(VLOOKUP($CA37,[2]ActorTable!$1:$1048576,MATCH("업데이트순번",[2]ActorTable!$1:$1,0),0)&lt;=$BY$1,1,0)
*IF(MID(CA37,7,1)="2",0.1,1)</f>
        <v>0</v>
      </c>
      <c r="BY37">
        <f t="shared" ca="1" si="9"/>
        <v>0</v>
      </c>
      <c r="BZ37">
        <f t="shared" ca="1" si="10"/>
        <v>0.87450980392156819</v>
      </c>
      <c r="CA37" t="str">
        <f ca="1">OFFSET([2]ActorTable!$A$1,ROW()-1,0)</f>
        <v>Actor0236</v>
      </c>
      <c r="CB37" t="str">
        <f ca="1">VLOOKUP($CA37,[2]ActorTable!$1:$1048576,MATCH("이름참고",[2]ActorTable!$1:$1,0),0)</f>
        <v>나인</v>
      </c>
    </row>
    <row r="38" spans="1:80">
      <c r="A38">
        <v>4</v>
      </c>
      <c r="B38">
        <v>6</v>
      </c>
      <c r="C38">
        <f>IF(B38&lt;=9,0,
IF(B38=10,1,2))</f>
        <v>0</v>
      </c>
      <c r="D38">
        <f ca="1">RAND()</f>
        <v>8.1853979922492215E-2</v>
      </c>
      <c r="E38">
        <f ca="1">RAND()</f>
        <v>0.88409601978822383</v>
      </c>
      <c r="F38">
        <f ca="1">RAND()</f>
        <v>0.8320742183252553</v>
      </c>
      <c r="G38">
        <f ca="1">RAND()</f>
        <v>0.93117258939442682</v>
      </c>
      <c r="H38">
        <f ca="1">RAND()</f>
        <v>1.8418301523745684E-2</v>
      </c>
      <c r="I38">
        <f ca="1">RAND()</f>
        <v>3.6209121738792094E-2</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Equip7301</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22000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
      </c>
      <c r="U38" t="s">
        <v>82</v>
      </c>
      <c r="V38" t="s">
        <v>245</v>
      </c>
      <c r="W38">
        <v>1</v>
      </c>
      <c r="X38" t="s">
        <v>129</v>
      </c>
      <c r="Z38">
        <v>15</v>
      </c>
      <c r="AA38" t="str">
        <f ca="1">IF(ISBLANK(AB38),"",
VLOOKUP(AB38,OFFSET(INDIRECT("$A:$B"),0,MATCH(AB$1&amp;"_Verify",INDIRECT("$1:$1"),0)-1),2,0)
)</f>
        <v>fe</v>
      </c>
      <c r="AB38" t="s">
        <v>82</v>
      </c>
      <c r="AC38" t="s">
        <v>206</v>
      </c>
      <c r="AD38">
        <v>1</v>
      </c>
      <c r="AE38" t="s">
        <v>125</v>
      </c>
      <c r="AG38">
        <v>3200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스켈레톤 쉴드</v>
      </c>
      <c r="AL38">
        <v>1</v>
      </c>
      <c r="AM38" t="str">
        <f ca="1">IF(ROW()=2,AN38,OFFSET(AM38,-1,0)&amp;IF(LEN(AN38)=0,"",","&amp;AN38))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v>
      </c>
      <c r="AN38" t="str">
        <f ca="1">IF(AL38&lt;&gt;1,"",
"{"""&amp;A$1&amp;""":"&amp;A38
&amp;","""&amp;B$1&amp;""":"&amp;B38
&amp;IF(LEN(AA38)=0,"",","""&amp;AA$1&amp;""":"""&amp;AA38&amp;"""")
&amp;IF(LEN(AC38)=0,"",","""&amp;AC$1&amp;""":"""&amp;AC38&amp;"""")
&amp;IF(LEN(AD38)=0,"",","""&amp;AD$1&amp;""":"&amp;AD38)
&amp;IF(LEN(AE38)=0,"",","""&amp;AE$1&amp;""":"""&amp;AE38&amp;"""")
&amp;IF(LEN(AF38)=0,"",","""&amp;AF$1&amp;""":"&amp;AF38)
&amp;IF(LEN(AG38)=0,"",","""&amp;AG$1&amp;""":"&amp;AG38)&amp;"}")</f>
        <v>{"dy":4,"sl":6,"tp":"fe","vl":"Equip7102","cn":1,"pt":"GO","pr":3200}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0.33333333333333337</v>
      </c>
      <c r="BT38">
        <f t="shared" ca="1" si="11"/>
        <v>0.23251417769376195</v>
      </c>
      <c r="BU38">
        <f t="shared" ca="1" si="12"/>
        <v>0.25153374233128839</v>
      </c>
      <c r="BV38" t="str">
        <f ca="1">OFFSET([1]EquipTable!$A$1,ROW()-1,0)</f>
        <v>Equip2403</v>
      </c>
      <c r="BX38">
        <f ca="1">IF(VLOOKUP($CA38,[2]ActorTable!$1:$1048576,MATCH("업데이트순번",[2]ActorTable!$1:$1,0),0)&lt;=$BY$1,1,0)
*IF(MID(CA38,7,1)="2",0.1,1)</f>
        <v>1</v>
      </c>
      <c r="BY38">
        <f t="shared" ca="1" si="9"/>
        <v>3.9215686274509796E-2</v>
      </c>
      <c r="BZ38">
        <f t="shared" ca="1" si="10"/>
        <v>0.87450980392156819</v>
      </c>
      <c r="CA38" t="str">
        <f ca="1">OFFSET([2]ActorTable!$A$1,ROW()-1,0)</f>
        <v>Actor0037</v>
      </c>
      <c r="CB38" t="str">
        <f ca="1">VLOOKUP($CA38,[2]ActorTable!$1:$1048576,MATCH("이름참고",[2]ActorTable!$1:$1,0),0)</f>
        <v>튤린</v>
      </c>
    </row>
    <row r="39" spans="1:80">
      <c r="A39">
        <v>4</v>
      </c>
      <c r="B39">
        <v>7</v>
      </c>
      <c r="C39">
        <f>IF(B39&lt;=9,0,
IF(B39=10,1,2))</f>
        <v>0</v>
      </c>
      <c r="D39">
        <f ca="1">RAND()</f>
        <v>0.91226285935287932</v>
      </c>
      <c r="E39">
        <f ca="1">RAND()</f>
        <v>0.17259222973825139</v>
      </c>
      <c r="F39">
        <f ca="1">RAND()</f>
        <v>0.14763788535008227</v>
      </c>
      <c r="G39">
        <f ca="1">RAND()</f>
        <v>0.11219899011300949</v>
      </c>
      <c r="H39">
        <f ca="1">RAND()</f>
        <v>0.71444930217217029</v>
      </c>
      <c r="I39">
        <f ca="1">RAND()</f>
        <v>0.44048378435829239</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Equip2001</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700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
      </c>
      <c r="U39" t="s">
        <v>82</v>
      </c>
      <c r="V39" t="s">
        <v>238</v>
      </c>
      <c r="W39">
        <v>1</v>
      </c>
      <c r="X39" t="s">
        <v>125</v>
      </c>
      <c r="Z39">
        <v>7800</v>
      </c>
      <c r="AA39" t="str">
        <f ca="1">IF(ISBLANK(AB39),"",
VLOOKUP(AB39,OFFSET(INDIRECT("$A:$B"),0,MATCH(AB$1&amp;"_Verify",INDIRECT("$1:$1"),0)-1),2,0)
)</f>
        <v>fe</v>
      </c>
      <c r="AB39" t="s">
        <v>82</v>
      </c>
      <c r="AC39" t="s">
        <v>256</v>
      </c>
      <c r="AD39">
        <v>1</v>
      </c>
      <c r="AE39" t="s">
        <v>125</v>
      </c>
      <c r="AG39">
        <v>1900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SMG28</v>
      </c>
      <c r="AL39">
        <v>1</v>
      </c>
      <c r="AM39" t="str">
        <f ca="1">IF(ROW()=2,AN39,OFFSET(AM39,-1,0)&amp;IF(LEN(AN39)=0,"",","&amp;AN39))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{"dy":4,"sl":7,"tp":"fe","vl":"Equip6002","cn":1,"pt":"GO","pr":1900}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0.33333333333333337</v>
      </c>
      <c r="BT39">
        <f t="shared" ca="1" si="11"/>
        <v>0.23251417769376195</v>
      </c>
      <c r="BU39">
        <f t="shared" ca="1" si="12"/>
        <v>0.25153374233128839</v>
      </c>
      <c r="BV39" t="str">
        <f ca="1">OFFSET([1]EquipTable!$A$1,ROW()-1,0)</f>
        <v>Equip2404</v>
      </c>
      <c r="BX39">
        <f ca="1">IF(VLOOKUP($CA39,[2]ActorTable!$1:$1048576,MATCH("업데이트순번",[2]ActorTable!$1:$1,0),0)&lt;=$BY$1,1,0)
*IF(MID(CA39,7,1)="2",0.1,1)</f>
        <v>0.1</v>
      </c>
      <c r="BY39">
        <f t="shared" ca="1" si="9"/>
        <v>3.9215686274509803E-3</v>
      </c>
      <c r="BZ39">
        <f t="shared" ca="1" si="10"/>
        <v>0.91372549019607796</v>
      </c>
      <c r="CA39" t="str">
        <f ca="1">OFFSET([2]ActorTable!$A$1,ROW()-1,0)</f>
        <v>Actor2238</v>
      </c>
      <c r="CB39" t="str">
        <f ca="1">VLOOKUP($CA39,[2]ActorTable!$1:$1048576,MATCH("이름참고",[2]ActorTable!$1:$1,0),0)</f>
        <v>니엘</v>
      </c>
    </row>
    <row r="40" spans="1:80">
      <c r="A40">
        <v>4</v>
      </c>
      <c r="B40">
        <v>8</v>
      </c>
      <c r="C40">
        <f>IF(B40&lt;=9,0,
IF(B40=10,1,2))</f>
        <v>0</v>
      </c>
      <c r="D40">
        <f ca="1">RAND()</f>
        <v>0.40738405912211795</v>
      </c>
      <c r="E40">
        <f ca="1">RAND()</f>
        <v>0.64877527326921991</v>
      </c>
      <c r="F40">
        <f ca="1">RAND()</f>
        <v>0.10576977661105535</v>
      </c>
      <c r="G40">
        <f ca="1">RAND()</f>
        <v>0.37402248666607407</v>
      </c>
      <c r="H40">
        <f ca="1">RAND()</f>
        <v>0.99421224893864213</v>
      </c>
      <c r="I40">
        <f ca="1">RAND()</f>
        <v>0.62559703413863887</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ca="1">IF(ROW()=2,AN40,OFFSET(AM40,-1,0)&amp;IF(LEN(AN40)=0,"",","&amp;AN40))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v>
      </c>
      <c r="AN40" t="str">
        <f ca="1">IF(AL40&lt;&gt;1,"",
"{"""&amp;A$1&amp;""":"&amp;A40
&amp;","""&amp;B$1&amp;""":"&amp;B40
&amp;IF(LEN(AA40)=0,"",","""&amp;AA$1&amp;""":"""&amp;AA40&amp;"""")
&amp;IF(LEN(AC40)=0,"",","""&amp;AC$1&amp;""":"""&amp;AC40&amp;"""")
&amp;IF(LEN(AD40)=0,"",","""&amp;AD$1&amp;""":"&amp;AD40)
&amp;IF(LEN(AE40)=0,"",","""&amp;AE$1&amp;""":"""&amp;AE40&amp;"""")
&amp;IF(LEN(AF40)=0,"",","""&amp;AF$1&amp;""":"&amp;AF40)
&amp;IF(LEN(AG40)=0,"",","""&amp;AG$1&amp;""":"&amp;AG40)&amp;"}")</f>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0.33333333333333337</v>
      </c>
      <c r="BT40">
        <f t="shared" ca="1" si="11"/>
        <v>0.23251417769376195</v>
      </c>
      <c r="BU40">
        <f t="shared" ca="1" si="12"/>
        <v>0.25153374233128839</v>
      </c>
      <c r="BV40" t="str">
        <f ca="1">OFFSET([1]EquipTable!$A$1,ROW()-1,0)</f>
        <v>Equip2405</v>
      </c>
      <c r="BX40">
        <f ca="1">IF(VLOOKUP($CA40,[2]ActorTable!$1:$1048576,MATCH("업데이트순번",[2]ActorTable!$1:$1,0),0)&lt;=$BY$1,1,0)
*IF(MID(CA40,7,1)="2",0.1,1)</f>
        <v>1</v>
      </c>
      <c r="BY40">
        <f t="shared" ca="1" si="9"/>
        <v>3.9215686274509796E-2</v>
      </c>
      <c r="BZ40">
        <f t="shared" ca="1" si="10"/>
        <v>0.91764705882352893</v>
      </c>
      <c r="CA40" t="str">
        <f ca="1">OFFSET([2]ActorTable!$A$1,ROW()-1,0)</f>
        <v>Actor1039</v>
      </c>
      <c r="CB40" t="str">
        <f ca="1">VLOOKUP($CA40,[2]ActorTable!$1:$1048576,MATCH("이름참고",[2]ActorTable!$1:$1,0),0)</f>
        <v>플랜도</v>
      </c>
    </row>
    <row r="41" spans="1:80">
      <c r="A41">
        <v>4</v>
      </c>
      <c r="B41">
        <v>9</v>
      </c>
      <c r="C41">
        <f>IF(B41&lt;=9,0,
IF(B41=10,1,2))</f>
        <v>0</v>
      </c>
      <c r="D41">
        <f ca="1">RAND()</f>
        <v>8.0979999936559022E-4</v>
      </c>
      <c r="E41">
        <f ca="1">RAND()</f>
        <v>0.35229471072575735</v>
      </c>
      <c r="F41">
        <f ca="1">RAND()</f>
        <v>0.97002622315047848</v>
      </c>
      <c r="G41">
        <f ca="1">RAND()</f>
        <v>0.7682050099088007</v>
      </c>
      <c r="H41">
        <f ca="1">RAND()</f>
        <v>0.91137867981383425</v>
      </c>
      <c r="I41">
        <f ca="1">RAND()</f>
        <v>0.86923951322601445</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ca="1">IF(ROW()=2,AN41,OFFSET(AM41,-1,0)&amp;IF(LEN(AN41)=0,"",","&amp;AN41))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v>
      </c>
      <c r="AN41" t="str">
        <f ca="1">IF(AL41&lt;&gt;1,"",
"{"""&amp;A$1&amp;""":"&amp;A41
&amp;","""&amp;B$1&amp;""":"&amp;B41
&amp;IF(LEN(AA41)=0,"",","""&amp;AA$1&amp;""":"""&amp;AA41&amp;"""")
&amp;IF(LEN(AC41)=0,"",","""&amp;AC$1&amp;""":"""&amp;AC41&amp;"""")
&amp;IF(LEN(AD41)=0,"",","""&amp;AD$1&amp;""":"&amp;AD41)
&amp;IF(LEN(AE41)=0,"",","""&amp;AE$1&amp;""":"""&amp;AE41&amp;"""")
&amp;IF(LEN(AF41)=0,"",","""&amp;AF$1&amp;""":"&amp;AF41)
&amp;IF(LEN(AG41)=0,"",","""&amp;AG$1&amp;""":"&amp;AG41)&amp;"}")</f>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1.3550135501355014E-2</v>
      </c>
      <c r="BQ41">
        <f t="shared" ca="1" si="6"/>
        <v>9.4517958412098316E-3</v>
      </c>
      <c r="BR41">
        <f t="shared" ca="1" si="7"/>
        <v>1.0224948875255624E-2</v>
      </c>
      <c r="BS41">
        <f t="shared" ca="1" si="8"/>
        <v>0.33333333333333337</v>
      </c>
      <c r="BT41">
        <f t="shared" ca="1" si="11"/>
        <v>0.23251417769376195</v>
      </c>
      <c r="BU41">
        <f t="shared" ca="1" si="12"/>
        <v>0.25153374233128839</v>
      </c>
      <c r="BV41" t="str">
        <f ca="1">OFFSET([1]EquipTable!$A$1,ROW()-1,0)</f>
        <v>Equip3001</v>
      </c>
      <c r="BX41">
        <f ca="1">IF(VLOOKUP($CA41,[2]ActorTable!$1:$1048576,MATCH("업데이트순번",[2]ActorTable!$1:$1,0),0)&lt;=$BY$1,1,0)
*IF(MID(CA41,7,1)="2",0.1,1)</f>
        <v>0.1</v>
      </c>
      <c r="BY41">
        <f t="shared" ca="1" si="9"/>
        <v>3.9215686274509803E-3</v>
      </c>
      <c r="BZ41">
        <f t="shared" ca="1" si="10"/>
        <v>0.9568627450980387</v>
      </c>
      <c r="CA41" t="str">
        <f ca="1">OFFSET([2]ActorTable!$A$1,ROW()-1,0)</f>
        <v>Actor0240</v>
      </c>
      <c r="CB41" t="str">
        <f ca="1">VLOOKUP($CA41,[2]ActorTable!$1:$1048576,MATCH("이름참고",[2]ActorTable!$1:$1,0),0)</f>
        <v>클레타</v>
      </c>
    </row>
    <row r="42" spans="1:80">
      <c r="A42">
        <v>5</v>
      </c>
      <c r="B42">
        <v>0</v>
      </c>
      <c r="C42">
        <f>IF(B42&lt;=9,0,
IF(B42=10,1,2))</f>
        <v>0</v>
      </c>
      <c r="D42">
        <f ca="1">RAND()</f>
        <v>0.82361694305990951</v>
      </c>
      <c r="E42">
        <f ca="1">RAND()</f>
        <v>0.57758779412908412</v>
      </c>
      <c r="F42">
        <f ca="1">RAND()</f>
        <v>0.91046815768826383</v>
      </c>
      <c r="G42">
        <f ca="1">RAND()</f>
        <v>7.3725727369308158E-3</v>
      </c>
      <c r="H42">
        <f ca="1">RAND()</f>
        <v>0.64901832076371757</v>
      </c>
      <c r="I42">
        <f ca="1">RAND()</f>
        <v>0.44971309173678331</v>
      </c>
      <c r="M42" t="str">
        <f ca="1">IF(LEN(J42)&lt;&gt;0,J42,VLOOKUP(D42+$B42,$BJ:$BK,MATCH($BK$1,$BJ$1:$BK$1,0),1))</f>
        <v>지정 장비</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Equip5002</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700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82</v>
      </c>
      <c r="V42" t="s">
        <v>206</v>
      </c>
      <c r="W42">
        <v>1</v>
      </c>
      <c r="X42" t="s">
        <v>125</v>
      </c>
      <c r="Z42">
        <v>3800</v>
      </c>
      <c r="AA42" t="str">
        <f ca="1">IF(ISBLANK(AB42),"",
VLOOKUP(AB42,OFFSET(INDIRECT("$A:$B"),0,MATCH(AB$1&amp;"_Verify",INDIRECT("$1:$1"),0)-1),2,0)
)</f>
        <v>fe</v>
      </c>
      <c r="AB42" t="s">
        <v>82</v>
      </c>
      <c r="AC42" t="s">
        <v>480</v>
      </c>
      <c r="AD42">
        <v>1</v>
      </c>
      <c r="AE42" t="s">
        <v>125</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떠오르는 태양</v>
      </c>
      <c r="AL42">
        <v>1</v>
      </c>
      <c r="AM42" t="str">
        <f ca="1">IF(ROW()=2,AN42,OFFSET(AM42,-1,0)&amp;IF(LEN(AN42)=0,"",","&amp;AN42))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{"dy":5,"sl":0,"tp":"fe","vl":"Equip3002","cn":1,"pt":"GO","pr":700}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1.3550135501355014E-2</v>
      </c>
      <c r="BQ42">
        <f t="shared" ca="1" si="6"/>
        <v>9.4517958412098316E-3</v>
      </c>
      <c r="BR42">
        <f t="shared" ca="1" si="7"/>
        <v>1.0224948875255624E-2</v>
      </c>
      <c r="BS42">
        <f t="shared" ca="1" si="8"/>
        <v>0.3468834688346884</v>
      </c>
      <c r="BT42">
        <f t="shared" ca="1" si="11"/>
        <v>0.24196597353497179</v>
      </c>
      <c r="BU42">
        <f t="shared" ca="1" si="12"/>
        <v>0.26175869120654399</v>
      </c>
      <c r="BV42" t="str">
        <f ca="1">OFFSET([1]EquipTable!$A$1,ROW()-1,0)</f>
        <v>Equip3002</v>
      </c>
      <c r="BX42">
        <f ca="1">IF(VLOOKUP($CA42,[2]ActorTable!$1:$1048576,MATCH("업데이트순번",[2]ActorTable!$1:$1,0),0)&lt;=$BY$1,1,0)
*IF(MID(CA42,7,1)="2",0.1,1)</f>
        <v>1</v>
      </c>
      <c r="BY42">
        <f t="shared" ca="1" si="9"/>
        <v>3.9215686274509796E-2</v>
      </c>
      <c r="BZ42">
        <f t="shared" ca="1" si="10"/>
        <v>0.96078431372548967</v>
      </c>
      <c r="CA42" t="str">
        <f ca="1">OFFSET([2]ActorTable!$A$1,ROW()-1,0)</f>
        <v>Actor1141</v>
      </c>
      <c r="CB42" t="str">
        <f ca="1">VLOOKUP($CA42,[2]ActorTable!$1:$1048576,MATCH("이름참고",[2]ActorTable!$1:$1,0),0)</f>
        <v>오비우스</v>
      </c>
    </row>
    <row r="43" spans="1:80">
      <c r="A43">
        <v>5</v>
      </c>
      <c r="B43">
        <v>1</v>
      </c>
      <c r="C43">
        <f>IF(B43&lt;=9,0,
IF(B43=10,1,2))</f>
        <v>0</v>
      </c>
      <c r="D43">
        <f ca="1">RAND()</f>
        <v>0.62420784798696216</v>
      </c>
      <c r="E43">
        <f ca="1">RAND()</f>
        <v>0.95963090487285718</v>
      </c>
      <c r="F43">
        <f ca="1">RAND()</f>
        <v>0.1620019140022062</v>
      </c>
      <c r="G43">
        <f ca="1">RAND()</f>
        <v>0.27170041673421208</v>
      </c>
      <c r="H43">
        <f ca="1">RAND()</f>
        <v>0.79090027041262512</v>
      </c>
      <c r="I43">
        <f ca="1">RAND()</f>
        <v>5.9762566030088449E-2</v>
      </c>
      <c r="M43" t="str">
        <f ca="1">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Equip8202</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36</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82</v>
      </c>
      <c r="V43" t="s">
        <v>113</v>
      </c>
      <c r="W43">
        <v>1</v>
      </c>
      <c r="X43" t="s">
        <v>125</v>
      </c>
      <c r="Z43">
        <v>1400</v>
      </c>
      <c r="AA43" t="str">
        <f ca="1">IF(ISBLANK(AB43),"",
VLOOKUP(AB43,OFFSET(INDIRECT("$A:$B"),0,MATCH(AB$1&amp;"_Verify",INDIRECT("$1:$1"),0)-1),2,0)
)</f>
        <v>fe</v>
      </c>
      <c r="AB43" t="s">
        <v>82</v>
      </c>
      <c r="AC43" t="s">
        <v>481</v>
      </c>
      <c r="AD43">
        <v>1</v>
      </c>
      <c r="AE43" t="s">
        <v>125</v>
      </c>
      <c r="AG43">
        <v>3100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미스틱 해머</v>
      </c>
      <c r="AL43">
        <v>1</v>
      </c>
      <c r="AM43" t="str">
        <f ca="1">IF(ROW()=2,AN43,OFFSET(AM43,-1,0)&amp;IF(LEN(AN43)=0,"",","&amp;AN43))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{"dy":5,"sl":1,"tp":"fe","vl":"Equip4202","cn":1,"pt":"GO","pr":3100}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1.3550135501355014E-2</v>
      </c>
      <c r="BQ43">
        <f t="shared" ca="1" si="6"/>
        <v>9.4517958412098316E-3</v>
      </c>
      <c r="BR43">
        <f t="shared" ca="1" si="7"/>
        <v>1.0224948875255624E-2</v>
      </c>
      <c r="BS43">
        <f t="shared" ca="1" si="8"/>
        <v>0.36043360433604343</v>
      </c>
      <c r="BT43">
        <f t="shared" ca="1" si="11"/>
        <v>0.2514177693761816</v>
      </c>
      <c r="BU43">
        <f t="shared" ca="1" si="12"/>
        <v>0.27198364008179959</v>
      </c>
      <c r="BV43" t="str">
        <f ca="1">OFFSET([1]EquipTable!$A$1,ROW()-1,0)</f>
        <v>Equip3101</v>
      </c>
      <c r="BX43">
        <f ca="1">IF(VLOOKUP($CA43,[2]ActorTable!$1:$1048576,MATCH("업데이트순번",[2]ActorTable!$1:$1,0),0)&lt;=$BY$1,1,0)
*IF(MID(CA43,7,1)="2",0.1,1)</f>
        <v>0</v>
      </c>
      <c r="BY43">
        <f t="shared" ca="1" si="9"/>
        <v>0</v>
      </c>
      <c r="BZ43">
        <f t="shared" ca="1" si="10"/>
        <v>0.99999999999999944</v>
      </c>
      <c r="CA43" t="str">
        <f ca="1">OFFSET([2]ActorTable!$A$1,ROW()-1,0)</f>
        <v>Actor3242</v>
      </c>
      <c r="CB43" t="str">
        <f ca="1">VLOOKUP($CA43,[2]ActorTable!$1:$1048576,MATCH("이름참고",[2]ActorTable!$1:$1,0),0)</f>
        <v>앰비엘라</v>
      </c>
    </row>
    <row r="44" spans="1:80">
      <c r="A44">
        <v>5</v>
      </c>
      <c r="B44">
        <v>2</v>
      </c>
      <c r="C44">
        <f>IF(B44&lt;=9,0,
IF(B44=10,1,2))</f>
        <v>0</v>
      </c>
      <c r="D44">
        <f ca="1">RAND()</f>
        <v>0.52380415951877646</v>
      </c>
      <c r="E44">
        <f ca="1">RAND()</f>
        <v>0.94317906378279182</v>
      </c>
      <c r="F44">
        <f ca="1">RAND()</f>
        <v>0.44657627666723676</v>
      </c>
      <c r="G44">
        <f ca="1">RAND()</f>
        <v>3.9533644554551661E-2</v>
      </c>
      <c r="H44">
        <f ca="1">RAND()</f>
        <v>0.46097273761508195</v>
      </c>
      <c r="I44">
        <f ca="1">RAND()</f>
        <v>0.21823330010090414</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94317</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14</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4200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125</v>
      </c>
      <c r="Z44">
        <v>1100</v>
      </c>
      <c r="AA44" t="str">
        <f ca="1">IF(ISBLANK(AB44),"",
VLOOKUP(AB44,OFFSET(INDIRECT("$A:$B"),0,MATCH(AB$1&amp;"_Verify",INDIRECT("$1:$1"),0)-1),2,0)
)</f>
        <v>uph</v>
      </c>
      <c r="AB44" t="s">
        <v>91</v>
      </c>
      <c r="AC44">
        <v>37314</v>
      </c>
      <c r="AD44">
        <v>4</v>
      </c>
      <c r="AE44" t="s">
        <v>68</v>
      </c>
      <c r="AG44">
        <v>1200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v>
      </c>
      <c r="AN44" t="str">
        <f ca="1">IF(AL44&lt;&gt;1,"",
"{"""&amp;A$1&amp;""":"&amp;A44
&amp;","""&amp;B$1&amp;""":"&amp;B44
&amp;IF(LEN(AA44)=0,"",","""&amp;AA$1&amp;""":"""&amp;AA44&amp;"""")
&amp;IF(LEN(AC44)=0,"",","""&amp;AC$1&amp;""":"""&amp;AC44&amp;"""")
&amp;IF(LEN(AD44)=0,"",","""&amp;AD$1&amp;""":"&amp;AD44)
&amp;IF(LEN(AE44)=0,"",","""&amp;AE$1&amp;""":"""&amp;AE44&amp;"""")
&amp;IF(LEN(AF44)=0,"",","""&amp;AF$1&amp;""":"&amp;AF44)
&amp;IF(LEN(AG44)=0,"",","""&amp;AG$1&amp;""":"&amp;AG44)&amp;"}")</f>
        <v>{"dy":5,"sl":2,"tp":"uph","vl":"37314","cn":4,"pt":"GO","pr":1200}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1.3550135501355014E-2</v>
      </c>
      <c r="BQ44">
        <f t="shared" ca="1" si="6"/>
        <v>9.4517958412098316E-3</v>
      </c>
      <c r="BR44">
        <f t="shared" ca="1" si="7"/>
        <v>1.0224948875255624E-2</v>
      </c>
      <c r="BS44">
        <f t="shared" ca="1" si="8"/>
        <v>0.37398373983739847</v>
      </c>
      <c r="BT44">
        <f t="shared" ca="1" si="11"/>
        <v>0.26086956521739141</v>
      </c>
      <c r="BU44">
        <f t="shared" ca="1" si="12"/>
        <v>0.2822085889570552</v>
      </c>
      <c r="BV44" t="str">
        <f ca="1">OFFSET([1]EquipTable!$A$1,ROW()-1,0)</f>
        <v>Equip3102</v>
      </c>
      <c r="BX44">
        <f>IF(VLOOKUP($CA44,[2]ActorTable!$1:$1048576,MATCH("업데이트순번",[2]ActorTable!$1:$1,0),0)&lt;=$BY$1,1,0)
*IF(MID(CA44,7,1)="2",0.1,1)</f>
        <v>0</v>
      </c>
      <c r="BY44">
        <f t="shared" ca="1" si="9"/>
        <v>0</v>
      </c>
      <c r="BZ44">
        <f t="shared" ca="1" si="10"/>
        <v>0.99999999999999944</v>
      </c>
      <c r="CA44" t="s">
        <v>207</v>
      </c>
      <c r="CB44" t="str">
        <f>VLOOKUP($CA44,[2]ActorTable!$1:$1048576,MATCH("이름참고",[2]ActorTable!$1:$1,0),0)</f>
        <v>레나</v>
      </c>
    </row>
    <row r="45" spans="1:80">
      <c r="A45">
        <v>5</v>
      </c>
      <c r="B45">
        <v>3</v>
      </c>
      <c r="C45">
        <f>IF(B45&lt;=9,0,
IF(B45=10,1,2))</f>
        <v>0</v>
      </c>
      <c r="D45">
        <f ca="1">RAND()</f>
        <v>0.64807835765157273</v>
      </c>
      <c r="E45">
        <f ca="1">RAND()</f>
        <v>0.10456894551077145</v>
      </c>
      <c r="F45">
        <f ca="1">RAND()</f>
        <v>0.63187019655081689</v>
      </c>
      <c r="G45">
        <f ca="1">RAND()</f>
        <v>0.67954028052002668</v>
      </c>
      <c r="H45">
        <f ca="1">RAND()</f>
        <v>3.5870587851299263E-2</v>
      </c>
      <c r="I45">
        <f ca="1">RAND()</f>
        <v>0.42108086912721521</v>
      </c>
      <c r="M45" t="str">
        <f ca="1">IF(LEN(J45)&lt;&gt;0,J45,VLOOKUP(D45+$B45,$BJ:$BK,MATCH($BK$1,$BJ$1:$BK$1,0),1))</f>
        <v>안 지정 캐릭터 PP 일반등급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10456</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4</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1200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125</v>
      </c>
      <c r="Z45">
        <v>900</v>
      </c>
      <c r="AA45" t="str">
        <f ca="1">IF(ISBLANK(AB45),"",
VLOOKUP(AB45,OFFSET(INDIRECT("$A:$B"),0,MATCH(AB$1&amp;"_Verify",INDIRECT("$1:$1"),0)-1),2,0)
)</f>
        <v>fe</v>
      </c>
      <c r="AB45" t="s">
        <v>82</v>
      </c>
      <c r="AC45" t="s">
        <v>464</v>
      </c>
      <c r="AD45">
        <v>1</v>
      </c>
      <c r="AE45" t="s">
        <v>462</v>
      </c>
      <c r="AF45">
        <v>169</v>
      </c>
      <c r="AG45">
        <v>109</v>
      </c>
      <c r="AH45" t="str">
        <f ca="1">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전설</v>
      </c>
      <c r="AJ45" t="str">
        <f>IF(ISBLANK($AB45),"",
IF(AND($B45&gt;=VLOOKUP($AB45,$AP:$AS,3,0),$B45&lt;=VLOOKUP($AB45,$AP:$AS,4,0)),"","슬롯타입이상"))</f>
        <v/>
      </c>
      <c r="AK45" t="str">
        <f ca="1">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고대인의 의식</v>
      </c>
      <c r="AL45">
        <v>1</v>
      </c>
      <c r="AM45" t="str">
        <f ca="1">IF(ROW()=2,AN45,OFFSET(AM45,-1,0)&amp;IF(LEN(AN45)=0,"",","&amp;AN45))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v>
      </c>
      <c r="AN45" t="str">
        <f ca="1">IF(AL45&lt;&gt;1,"",
"{"""&amp;A$1&amp;""":"&amp;A45
&amp;","""&amp;B$1&amp;""":"&amp;B45
&amp;IF(LEN(AA45)=0,"",","""&amp;AA$1&amp;""":"""&amp;AA45&amp;"""")
&amp;IF(LEN(AC45)=0,"",","""&amp;AC$1&amp;""":"""&amp;AC45&amp;"""")
&amp;IF(LEN(AD45)=0,"",","""&amp;AD$1&amp;""":"&amp;AD45)
&amp;IF(LEN(AE45)=0,"",","""&amp;AE$1&amp;""":"""&amp;AE45&amp;"""")
&amp;IF(LEN(AF45)=0,"",","""&amp;AF$1&amp;""":"&amp;AF45)
&amp;IF(LEN(AG45)=0,"",","""&amp;AG$1&amp;""":"&amp;AG45)&amp;"}")</f>
        <v>{"dy":5,"sl":3,"tp":"fe","vl":"Equip2401","cn":1,"pt":"DI","pp":169,"pr":109}</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1.3550135501355014E-2</v>
      </c>
      <c r="BQ45">
        <f t="shared" ca="1" si="6"/>
        <v>9.4517958412098316E-3</v>
      </c>
      <c r="BR45">
        <f t="shared" ca="1" si="7"/>
        <v>1.0224948875255624E-2</v>
      </c>
      <c r="BS45">
        <f t="shared" ca="1" si="8"/>
        <v>0.3875338753387535</v>
      </c>
      <c r="BT45">
        <f t="shared" ca="1" si="11"/>
        <v>0.27032136105860122</v>
      </c>
      <c r="BU45">
        <f t="shared" ca="1" si="12"/>
        <v>0.2924335378323108</v>
      </c>
      <c r="BV45" t="str">
        <f ca="1">OFFSET([1]EquipTable!$A$1,ROW()-1,0)</f>
        <v>Equip3201</v>
      </c>
      <c r="BX45">
        <f>IF(VLOOKUP($CA45,[2]ActorTable!$1:$1048576,MATCH("업데이트순번",[2]ActorTable!$1:$1,0),0)&lt;=$BY$1,1,0)
*IF(MID(CA45,7,1)="2",0.1,1)</f>
        <v>0</v>
      </c>
      <c r="BY45">
        <f t="shared" ca="1" si="9"/>
        <v>0</v>
      </c>
      <c r="BZ45">
        <f t="shared" ca="1" si="10"/>
        <v>0.99999999999999944</v>
      </c>
      <c r="CA45" t="s">
        <v>208</v>
      </c>
      <c r="CB45" t="str">
        <f>VLOOKUP($CA45,[2]ActorTable!$1:$1048576,MATCH("이름참고",[2]ActorTable!$1:$1,0),0)</f>
        <v>서린</v>
      </c>
    </row>
    <row r="46" spans="1:80">
      <c r="A46">
        <v>5</v>
      </c>
      <c r="B46">
        <v>4</v>
      </c>
      <c r="C46">
        <f>IF(B46&lt;=9,0,
IF(B46=10,1,2))</f>
        <v>0</v>
      </c>
      <c r="D46">
        <f ca="1">RAND()</f>
        <v>0.60968886880292184</v>
      </c>
      <c r="E46">
        <f ca="1">RAND()</f>
        <v>0.51800190174676641</v>
      </c>
      <c r="F46">
        <f ca="1">RAND()</f>
        <v>0.77459557145672675</v>
      </c>
      <c r="G46">
        <f ca="1">RAND()</f>
        <v>0.37426833755209143</v>
      </c>
      <c r="H46">
        <f ca="1">RAND()</f>
        <v>0.93239077538468618</v>
      </c>
      <c r="I46">
        <f ca="1">RAND()</f>
        <v>0.29588536643617203</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51800</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9</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2700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125</v>
      </c>
      <c r="Z46">
        <v>1400</v>
      </c>
      <c r="AA46" t="str">
        <f ca="1">IF(ISBLANK(AB46),"",
VLOOKUP(AB46,OFFSET(INDIRECT("$A:$B"),0,MATCH(AB$1&amp;"_Verify",INDIRECT("$1:$1"),0)-1),2,0)
)</f>
        <v>fe</v>
      </c>
      <c r="AB46" t="s">
        <v>82</v>
      </c>
      <c r="AC46" t="s">
        <v>461</v>
      </c>
      <c r="AD46">
        <v>1</v>
      </c>
      <c r="AE46" t="s">
        <v>125</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자작나무 도끼</v>
      </c>
      <c r="AL46">
        <v>1</v>
      </c>
      <c r="AM46" t="str">
        <f ca="1">IF(ROW()=2,AN46,OFFSET(AM46,-1,0)&amp;IF(LEN(AN46)=0,"",","&amp;AN46))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v>
      </c>
      <c r="AN46" t="str">
        <f ca="1">IF(AL46&lt;&gt;1,"",
"{"""&amp;A$1&amp;""":"&amp;A46
&amp;","""&amp;B$1&amp;""":"&amp;B46
&amp;IF(LEN(AA46)=0,"",","""&amp;AA$1&amp;""":"""&amp;AA46&amp;"""")
&amp;IF(LEN(AC46)=0,"",","""&amp;AC$1&amp;""":"""&amp;AC46&amp;"""")
&amp;IF(LEN(AD46)=0,"",","""&amp;AD$1&amp;""":"&amp;AD46)
&amp;IF(LEN(AE46)=0,"",","""&amp;AE$1&amp;""":"""&amp;AE46&amp;"""")
&amp;IF(LEN(AF46)=0,"",","""&amp;AF$1&amp;""":"&amp;AF46)
&amp;IF(LEN(AG46)=0,"",","""&amp;AG$1&amp;""":"&amp;AG46)&amp;"}")</f>
        <v>{"dy":5,"sl":4,"tp":"fe","vl":"Equip0301","cn":1,"pt":"GO","pr":800}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1.3550135501355014E-2</v>
      </c>
      <c r="BQ46">
        <f t="shared" ca="1" si="6"/>
        <v>9.4517958412098316E-3</v>
      </c>
      <c r="BR46">
        <f t="shared" ca="1" si="7"/>
        <v>1.0224948875255624E-2</v>
      </c>
      <c r="BS46">
        <f t="shared" ca="1" si="8"/>
        <v>0.40108401084010853</v>
      </c>
      <c r="BT46">
        <f t="shared" ca="1" si="11"/>
        <v>0.27977315689981103</v>
      </c>
      <c r="BU46">
        <f t="shared" ca="1" si="12"/>
        <v>0.3026584867075664</v>
      </c>
      <c r="BV46" t="str">
        <f ca="1">OFFSET([1]EquipTable!$A$1,ROW()-1,0)</f>
        <v>Equip3202</v>
      </c>
    </row>
    <row r="47" spans="1:80">
      <c r="A47">
        <v>5</v>
      </c>
      <c r="B47">
        <v>5</v>
      </c>
      <c r="C47">
        <f>IF(B47&lt;=9,0,
IF(B47=10,1,2))</f>
        <v>0</v>
      </c>
      <c r="D47">
        <f ca="1">RAND()</f>
        <v>0.95695761198856544</v>
      </c>
      <c r="E47">
        <f ca="1">RAND()</f>
        <v>0.41845132542513375</v>
      </c>
      <c r="F47">
        <f ca="1">RAND()</f>
        <v>0.48908127315510164</v>
      </c>
      <c r="G47">
        <f ca="1">RAND()</f>
        <v>0.49953630553454287</v>
      </c>
      <c r="H47">
        <f ca="1">RAND()</f>
        <v>0.79248275771995913</v>
      </c>
      <c r="I47">
        <f ca="1">RAND()</f>
        <v>0.1694611293542253</v>
      </c>
      <c r="M47" t="str">
        <f ca="1">IF(LEN(J47)&lt;&gt;0,J47,VLOOKUP(D47+$B47,$BJ:$BK,MATCH($BK$1,$BJ$1:$BK$1,0),1))</f>
        <v>안 지정 캐릭터 PP 일반등급</v>
      </c>
      <c r="N47">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41845</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8</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2400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125</v>
      </c>
      <c r="Z47">
        <v>1300</v>
      </c>
      <c r="AA47" t="str">
        <f ca="1">IF(ISBLANK(AB47),"",
VLOOKUP(AB47,OFFSET(INDIRECT("$A:$B"),0,MATCH(AB$1&amp;"_Verify",INDIRECT("$1:$1"),0)-1),2,0)
)</f>
        <v>upn</v>
      </c>
      <c r="AB47" t="s">
        <v>92</v>
      </c>
      <c r="AC47">
        <v>88860</v>
      </c>
      <c r="AD47">
        <v>9</v>
      </c>
      <c r="AE47" t="s">
        <v>300</v>
      </c>
      <c r="AG47">
        <v>2700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v>
      </c>
      <c r="AN47" t="str">
        <f ca="1">IF(AL47&lt;&gt;1,"",
"{"""&amp;A$1&amp;""":"&amp;A47
&amp;","""&amp;B$1&amp;""":"&amp;B47
&amp;IF(LEN(AA47)=0,"",","""&amp;AA$1&amp;""":"""&amp;AA47&amp;"""")
&amp;IF(LEN(AC47)=0,"",","""&amp;AC$1&amp;""":"""&amp;AC47&amp;"""")
&amp;IF(LEN(AD47)=0,"",","""&amp;AD$1&amp;""":"&amp;AD47)
&amp;IF(LEN(AE47)=0,"",","""&amp;AE$1&amp;""":"""&amp;AE47&amp;"""")
&amp;IF(LEN(AF47)=0,"",","""&amp;AF$1&amp;""":"&amp;AF47)
&amp;IF(LEN(AG47)=0,"",","""&amp;AG$1&amp;""":"&amp;AG47)&amp;"}")</f>
        <v>{"dy":5,"sl":5,"tp":"upn","vl":"88860","cn":9,"pt":"GO","pr":2700}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1.3550135501355014E-2</v>
      </c>
      <c r="BQ47">
        <f t="shared" ca="1" si="6"/>
        <v>9.4517958412098316E-3</v>
      </c>
      <c r="BR47">
        <f t="shared" ca="1" si="7"/>
        <v>1.0224948875255624E-2</v>
      </c>
      <c r="BS47">
        <f t="shared" ca="1" si="8"/>
        <v>0.41463414634146356</v>
      </c>
      <c r="BT47">
        <f t="shared" ca="1" si="11"/>
        <v>0.28922495274102084</v>
      </c>
      <c r="BU47">
        <f t="shared" ca="1" si="12"/>
        <v>0.312883435582822</v>
      </c>
      <c r="BV47" t="str">
        <f ca="1">OFFSET([1]EquipTable!$A$1,ROW()-1,0)</f>
        <v>Equip3301</v>
      </c>
    </row>
    <row r="48" spans="1:80">
      <c r="A48">
        <v>5</v>
      </c>
      <c r="B48">
        <v>6</v>
      </c>
      <c r="C48">
        <f>IF(B48&lt;=9,0,
IF(B48=10,1,2))</f>
        <v>0</v>
      </c>
      <c r="D48">
        <f ca="1">RAND()</f>
        <v>0.87180023396203188</v>
      </c>
      <c r="E48">
        <f ca="1">RAND()</f>
        <v>0.2430356926981373</v>
      </c>
      <c r="F48">
        <f ca="1">RAND()</f>
        <v>8.847017475064356E-2</v>
      </c>
      <c r="G48">
        <f ca="1">RAND()</f>
        <v>0.65475042131181904</v>
      </c>
      <c r="H48">
        <f ca="1">RAND()</f>
        <v>0.56605049851125111</v>
      </c>
      <c r="I48">
        <f ca="1">RAND()</f>
        <v>0.83742508499623036</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Equip3002</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900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
      </c>
      <c r="U48" t="s">
        <v>82</v>
      </c>
      <c r="V48" t="s">
        <v>193</v>
      </c>
      <c r="W48">
        <v>1</v>
      </c>
      <c r="X48" t="s">
        <v>125</v>
      </c>
      <c r="Z48">
        <v>800</v>
      </c>
      <c r="AA48" t="str">
        <f ca="1">IF(ISBLANK(AB48),"",
VLOOKUP(AB48,OFFSET(INDIRECT("$A:$B"),0,MATCH(AB$1&amp;"_Verify",INDIRECT("$1:$1"),0)-1),2,0)
)</f>
        <v>uph</v>
      </c>
      <c r="AB48" t="s">
        <v>91</v>
      </c>
      <c r="AC48">
        <v>78754</v>
      </c>
      <c r="AD48">
        <v>13</v>
      </c>
      <c r="AE48" t="s">
        <v>462</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ca="1">IF(ROW()=2,AN48,OFFSET(AM48,-1,0)&amp;IF(LEN(AN48)=0,"",","&amp;AN48))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v>
      </c>
      <c r="AN48" t="str">
        <f ca="1">IF(AL48&lt;&gt;1,"",
"{"""&amp;A$1&amp;""":"&amp;A48
&amp;","""&amp;B$1&amp;""":"&amp;B48
&amp;IF(LEN(AA48)=0,"",","""&amp;AA$1&amp;""":"""&amp;AA48&amp;"""")
&amp;IF(LEN(AC48)=0,"",","""&amp;AC$1&amp;""":"""&amp;AC48&amp;"""")
&amp;IF(LEN(AD48)=0,"",","""&amp;AD$1&amp;""":"&amp;AD48)
&amp;IF(LEN(AE48)=0,"",","""&amp;AE$1&amp;""":"""&amp;AE48&amp;"""")
&amp;IF(LEN(AF48)=0,"",","""&amp;AF$1&amp;""":"&amp;AF48)
&amp;IF(LEN(AG48)=0,"",","""&amp;AG$1&amp;""":"&amp;AG48)&amp;"}")</f>
        <v>{"dy":5,"sl":6,"tp":"uph","vl":"78754","cn":13,"pt":"DI","pr":3}</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1.3550135501355014E-2</v>
      </c>
      <c r="BQ48">
        <f t="shared" ca="1" si="6"/>
        <v>9.4517958412098316E-3</v>
      </c>
      <c r="BR48">
        <f t="shared" ca="1" si="7"/>
        <v>1.0224948875255624E-2</v>
      </c>
      <c r="BS48">
        <f t="shared" ca="1" si="8"/>
        <v>0.42818428184281859</v>
      </c>
      <c r="BT48">
        <f t="shared" ca="1" si="11"/>
        <v>0.29867674858223064</v>
      </c>
      <c r="BU48">
        <f t="shared" ca="1" si="12"/>
        <v>0.3231083844580776</v>
      </c>
      <c r="BV48" t="str">
        <f ca="1">OFFSET([1]EquipTable!$A$1,ROW()-1,0)</f>
        <v>Equip3302</v>
      </c>
    </row>
    <row r="49" spans="1:74">
      <c r="A49">
        <v>5</v>
      </c>
      <c r="B49">
        <v>7</v>
      </c>
      <c r="C49">
        <f>IF(B49&lt;=9,0,
IF(B49=10,1,2))</f>
        <v>0</v>
      </c>
      <c r="D49">
        <f ca="1">RAND()</f>
        <v>0.29799449808541367</v>
      </c>
      <c r="E49">
        <f ca="1">RAND()</f>
        <v>0.41454846127344114</v>
      </c>
      <c r="F49">
        <f ca="1">RAND()</f>
        <v>0.45623113804590321</v>
      </c>
      <c r="G49">
        <f ca="1">RAND()</f>
        <v>0.51378795974362412</v>
      </c>
      <c r="H49">
        <f ca="1">RAND()</f>
        <v>0.15095210398119296</v>
      </c>
      <c r="I49">
        <f ca="1">RAND()</f>
        <v>0.46358745369071286</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Equip4302</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7500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82</v>
      </c>
      <c r="V49" t="s">
        <v>251</v>
      </c>
      <c r="W49">
        <v>1</v>
      </c>
      <c r="X49" t="s">
        <v>125</v>
      </c>
      <c r="Z49">
        <v>700</v>
      </c>
      <c r="AA49" t="str">
        <f ca="1">IF(ISBLANK(AB49),"",
VLOOKUP(AB49,OFFSET(INDIRECT("$A:$B"),0,MATCH(AB$1&amp;"_Verify",INDIRECT("$1:$1"),0)-1),2,0)
)</f>
        <v>fe</v>
      </c>
      <c r="AB49" t="s">
        <v>82</v>
      </c>
      <c r="AC49" t="s">
        <v>465</v>
      </c>
      <c r="AD49">
        <v>1</v>
      </c>
      <c r="AE49" t="s">
        <v>125</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빅 바디</v>
      </c>
      <c r="AL49">
        <v>1</v>
      </c>
      <c r="AM49" t="str">
        <f ca="1">IF(ROW()=2,AN49,OFFSET(AM49,-1,0)&amp;IF(LEN(AN49)=0,"",","&amp;AN49))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{"dy":5,"sl":7,"tp":"fe","vl":"Equip6101","cn":1,"pt":"GO","pr":3800}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1.3550135501355016E-3</v>
      </c>
      <c r="BQ49">
        <f t="shared" ca="1" si="6"/>
        <v>9.4517958412098323E-4</v>
      </c>
      <c r="BR49">
        <f t="shared" ca="1" si="7"/>
        <v>1.0224948875255625E-3</v>
      </c>
      <c r="BS49">
        <f t="shared" ca="1" si="8"/>
        <v>0.44173441734417362</v>
      </c>
      <c r="BT49">
        <f t="shared" ca="1" si="11"/>
        <v>0.30812854442344045</v>
      </c>
      <c r="BU49">
        <f t="shared" ca="1" si="12"/>
        <v>0.3333333333333332</v>
      </c>
      <c r="BV49" t="str">
        <f ca="1">OFFSET([1]EquipTable!$A$1,ROW()-1,0)</f>
        <v>Equip3401</v>
      </c>
    </row>
    <row r="50" spans="1:74">
      <c r="A50">
        <v>5</v>
      </c>
      <c r="B50">
        <v>8</v>
      </c>
      <c r="C50">
        <f>IF(B50&lt;=9,0,
IF(B50=10,1,2))</f>
        <v>0</v>
      </c>
      <c r="D50">
        <f ca="1">RAND()</f>
        <v>0.79209267301619035</v>
      </c>
      <c r="E50">
        <f ca="1">RAND()</f>
        <v>2.1194473063981256E-3</v>
      </c>
      <c r="F50">
        <f ca="1">RAND()</f>
        <v>3.855328629293564E-2</v>
      </c>
      <c r="G50">
        <f ca="1">RAND()</f>
        <v>3.6851334812166847E-2</v>
      </c>
      <c r="H50">
        <f ca="1">RAND()</f>
        <v>0.6726062307802948</v>
      </c>
      <c r="I50">
        <f ca="1">RAND()</f>
        <v>0.4557325907918518</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ca="1">IF(ROW()=2,AN50,OFFSET(AM50,-1,0)&amp;IF(LEN(AN50)=0,"",","&amp;AN50))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v>
      </c>
      <c r="AN50" t="str">
        <f ca="1">IF(AL50&lt;&gt;1,"",
"{"""&amp;A$1&amp;""":"&amp;A50
&amp;","""&amp;B$1&amp;""":"&amp;B50
&amp;IF(LEN(AA50)=0,"",","""&amp;AA$1&amp;""":"""&amp;AA50&amp;"""")
&amp;IF(LEN(AC50)=0,"",","""&amp;AC$1&amp;""":"""&amp;AC50&amp;"""")
&amp;IF(LEN(AD50)=0,"",","""&amp;AD$1&amp;""":"&amp;AD50)
&amp;IF(LEN(AE50)=0,"",","""&amp;AE$1&amp;""":"""&amp;AE50&amp;"""")
&amp;IF(LEN(AF50)=0,"",","""&amp;AF$1&amp;""":"&amp;AF50)
&amp;IF(LEN(AG50)=0,"",","""&amp;AG$1&amp;""":"&amp;AG50)&amp;"}")</f>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1.3550135501355016E-3</v>
      </c>
      <c r="BQ50">
        <f t="shared" ca="1" si="6"/>
        <v>9.4517958412098323E-4</v>
      </c>
      <c r="BR50">
        <f t="shared" ca="1" si="7"/>
        <v>1.0224948875255625E-3</v>
      </c>
      <c r="BS50">
        <f t="shared" ca="1" si="8"/>
        <v>0.44308943089430913</v>
      </c>
      <c r="BT50">
        <f t="shared" ca="1" si="11"/>
        <v>0.30907372400756145</v>
      </c>
      <c r="BU50">
        <f t="shared" ca="1" si="12"/>
        <v>0.33435582822085874</v>
      </c>
      <c r="BV50" t="str">
        <f ca="1">OFFSET([1]EquipTable!$A$1,ROW()-1,0)</f>
        <v>Equip3402</v>
      </c>
    </row>
    <row r="51" spans="1:74">
      <c r="A51">
        <v>5</v>
      </c>
      <c r="B51">
        <v>9</v>
      </c>
      <c r="C51">
        <f>IF(B51&lt;=9,0,
IF(B51=10,1,2))</f>
        <v>0</v>
      </c>
      <c r="D51">
        <f ca="1">RAND()</f>
        <v>0.42064338915009647</v>
      </c>
      <c r="E51">
        <f ca="1">RAND()</f>
        <v>0.66787457347093249</v>
      </c>
      <c r="F51">
        <f ca="1">RAND()</f>
        <v>0.20128020893285192</v>
      </c>
      <c r="G51">
        <f ca="1">RAND()</f>
        <v>0.3542550245773598</v>
      </c>
      <c r="H51">
        <f ca="1">RAND()</f>
        <v>8.2044871201478076E-2</v>
      </c>
      <c r="I51">
        <f ca="1">RAND()</f>
        <v>0.42059464333062135</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ca="1">IF(ROW()=2,AN51,OFFSET(AM51,-1,0)&amp;IF(LEN(AN51)=0,"",","&amp;AN51))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v>
      </c>
      <c r="AN51" t="str">
        <f ca="1">IF(AL51&lt;&gt;1,"",
"{"""&amp;A$1&amp;""":"&amp;A51
&amp;","""&amp;B$1&amp;""":"&amp;B51
&amp;IF(LEN(AA51)=0,"",","""&amp;AA$1&amp;""":"""&amp;AA51&amp;"""")
&amp;IF(LEN(AC51)=0,"",","""&amp;AC$1&amp;""":"""&amp;AC51&amp;"""")
&amp;IF(LEN(AD51)=0,"",","""&amp;AD$1&amp;""":"&amp;AD51)
&amp;IF(LEN(AE51)=0,"",","""&amp;AE$1&amp;""":"""&amp;AE51&amp;"""")
&amp;IF(LEN(AF51)=0,"",","""&amp;AF$1&amp;""":"&amp;AF51)
&amp;IF(LEN(AG51)=0,"",","""&amp;AG$1&amp;""":"&amp;AG51)&amp;"}")</f>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0.44444444444444464</v>
      </c>
      <c r="BT51">
        <f t="shared" ca="1" si="11"/>
        <v>0.31001890359168244</v>
      </c>
      <c r="BU51">
        <f t="shared" ca="1" si="12"/>
        <v>0.33537832310838428</v>
      </c>
      <c r="BV51" t="str">
        <f ca="1">OFFSET([1]EquipTable!$A$1,ROW()-1,0)</f>
        <v>Equip3403</v>
      </c>
    </row>
    <row r="52" spans="1:74">
      <c r="A52">
        <v>6</v>
      </c>
      <c r="B52">
        <v>0</v>
      </c>
      <c r="C52">
        <f>IF(B52&lt;=9,0,
IF(B52=10,1,2))</f>
        <v>0</v>
      </c>
      <c r="D52">
        <f ca="1">RAND()</f>
        <v>0.40154512419253052</v>
      </c>
      <c r="E52">
        <f ca="1">RAND()</f>
        <v>0.46458215974254224</v>
      </c>
      <c r="F52">
        <f ca="1">RAND()</f>
        <v>0.98582925739015048</v>
      </c>
      <c r="G52">
        <f ca="1">RAND()</f>
        <v>0.57455183314908831</v>
      </c>
      <c r="H52">
        <f ca="1">RAND()</f>
        <v>0.7657592027043798</v>
      </c>
      <c r="I52">
        <f ca="1">RAND()</f>
        <v>5.4645940982310237E-2</v>
      </c>
      <c r="M52" t="str">
        <f ca="1">IF(LEN(J52)&lt;&gt;0,J52,VLOOKUP(D52+$B52,$BJ:$BK,MATCH($BK$1,$BJ$1:$BK$1,0),1))</f>
        <v>지정 장비</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Equip4002</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600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W52">
        <v>1</v>
      </c>
      <c r="X52" t="s">
        <v>129</v>
      </c>
      <c r="Z52">
        <v>29</v>
      </c>
      <c r="AA52" t="str">
        <f ca="1">IF(ISBLANK(AB52),"",
VLOOKUP(AB52,OFFSET(INDIRECT("$A:$B"),0,MATCH(AB$1&amp;"_Verify",INDIRECT("$1:$1"),0)-1),2,0)
)</f>
        <v>upn</v>
      </c>
      <c r="AB52" t="s">
        <v>92</v>
      </c>
      <c r="AC52">
        <v>14549</v>
      </c>
      <c r="AD52">
        <v>5</v>
      </c>
      <c r="AE52" t="s">
        <v>125</v>
      </c>
      <c r="AG52">
        <v>1500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v>
      </c>
      <c r="AN52" t="str">
        <f ca="1">IF(AL52&lt;&gt;1,"",
"{"""&amp;A$1&amp;""":"&amp;A52
&amp;","""&amp;B$1&amp;""":"&amp;B52
&amp;IF(LEN(AA52)=0,"",","""&amp;AA$1&amp;""":"""&amp;AA52&amp;"""")
&amp;IF(LEN(AC52)=0,"",","""&amp;AC$1&amp;""":"""&amp;AC52&amp;"""")
&amp;IF(LEN(AD52)=0,"",","""&amp;AD$1&amp;""":"&amp;AD52)
&amp;IF(LEN(AE52)=0,"",","""&amp;AE$1&amp;""":"""&amp;AE52&amp;"""")
&amp;IF(LEN(AF52)=0,"",","""&amp;AF$1&amp;""":"&amp;AF52)
&amp;IF(LEN(AG52)=0,"",","""&amp;AG$1&amp;""":"&amp;AG52)&amp;"}")</f>
        <v>{"dy":6,"sl":0,"tp":"upn","vl":"14549","cn":5,"pt":"GO","pr":1500}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0.44444444444444464</v>
      </c>
      <c r="BT52">
        <f t="shared" ca="1" si="11"/>
        <v>0.31001890359168244</v>
      </c>
      <c r="BU52">
        <f t="shared" ca="1" si="12"/>
        <v>0.33537832310838428</v>
      </c>
      <c r="BV52" t="str">
        <f ca="1">OFFSET([1]EquipTable!$A$1,ROW()-1,0)</f>
        <v>Equip3404</v>
      </c>
    </row>
    <row r="53" spans="1:74">
      <c r="A53">
        <v>6</v>
      </c>
      <c r="B53">
        <v>1</v>
      </c>
      <c r="C53">
        <f>IF(B53&lt;=9,0,
IF(B53=10,1,2))</f>
        <v>0</v>
      </c>
      <c r="D53">
        <f ca="1">RAND()</f>
        <v>0.54256268610929259</v>
      </c>
      <c r="E53">
        <f ca="1">RAND()</f>
        <v>0.29194742278827412</v>
      </c>
      <c r="F53">
        <f ca="1">RAND()</f>
        <v>3.0019901802088911E-2</v>
      </c>
      <c r="G53">
        <f ca="1">RAND()</f>
        <v>0.26123864336407776</v>
      </c>
      <c r="H53">
        <f ca="1">RAND()</f>
        <v>0.47730205084251398</v>
      </c>
      <c r="I53">
        <f ca="1">RAND()</f>
        <v>0.16578142408668872</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Equip2202</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4</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82</v>
      </c>
      <c r="V53" t="s">
        <v>195</v>
      </c>
      <c r="W53">
        <v>1</v>
      </c>
      <c r="X53" t="s">
        <v>125</v>
      </c>
      <c r="Z53">
        <v>7000</v>
      </c>
      <c r="AA53" t="str">
        <f ca="1">IF(ISBLANK(AB53),"",
VLOOKUP(AB53,OFFSET(INDIRECT("$A:$B"),0,MATCH(AB$1&amp;"_Verify",INDIRECT("$1:$1"),0)-1),2,0)
)</f>
        <v>fe</v>
      </c>
      <c r="AB53" t="s">
        <v>82</v>
      </c>
      <c r="AC53" t="s">
        <v>204</v>
      </c>
      <c r="AD53">
        <v>1</v>
      </c>
      <c r="AE53" t="s">
        <v>129</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잔혹한 지배자</v>
      </c>
      <c r="AL53">
        <v>1</v>
      </c>
      <c r="AM53" t="str">
        <f ca="1">IF(ROW()=2,AN53,OFFSET(AM53,-1,0)&amp;IF(LEN(AN53)=0,"",","&amp;AN53))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v>
      </c>
      <c r="AN53" t="str">
        <f ca="1">IF(AL53&lt;&gt;1,"",
"{"""&amp;A$1&amp;""":"&amp;A53
&amp;","""&amp;B$1&amp;""":"&amp;B53
&amp;IF(LEN(AA53)=0,"",","""&amp;AA$1&amp;""":"""&amp;AA53&amp;"""")
&amp;IF(LEN(AC53)=0,"",","""&amp;AC$1&amp;""":"""&amp;AC53&amp;"""")
&amp;IF(LEN(AD53)=0,"",","""&amp;AD$1&amp;""":"&amp;AD53)
&amp;IF(LEN(AE53)=0,"",","""&amp;AE$1&amp;""":"""&amp;AE53&amp;"""")
&amp;IF(LEN(AF53)=0,"",","""&amp;AF$1&amp;""":"&amp;AF53)
&amp;IF(LEN(AG53)=0,"",","""&amp;AG$1&amp;""":"&amp;AG53)&amp;"}")</f>
        <v>{"dy":6,"sl":1,"tp":"fe","vl":"Equip4201","cn":1,"pt":"DI","pr":4}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0.44444444444444464</v>
      </c>
      <c r="BT53">
        <f t="shared" ca="1" si="11"/>
        <v>0.31001890359168244</v>
      </c>
      <c r="BU53">
        <f t="shared" ca="1" si="12"/>
        <v>0.33537832310838428</v>
      </c>
      <c r="BV53" t="str">
        <f ca="1">OFFSET([1]EquipTable!$A$1,ROW()-1,0)</f>
        <v>Equip3405</v>
      </c>
    </row>
    <row r="54" spans="1:74">
      <c r="A54">
        <v>6</v>
      </c>
      <c r="B54">
        <v>2</v>
      </c>
      <c r="C54">
        <f>IF(B54&lt;=9,0,
IF(B54=10,1,2))</f>
        <v>0</v>
      </c>
      <c r="D54">
        <f ca="1">RAND()</f>
        <v>0.54943294830571432</v>
      </c>
      <c r="E54">
        <f ca="1">RAND()</f>
        <v>0.51785355489733043</v>
      </c>
      <c r="F54">
        <f ca="1">RAND()</f>
        <v>0.2079067782401971</v>
      </c>
      <c r="G54">
        <f ca="1">RAND()</f>
        <v>0.59108308708184165</v>
      </c>
      <c r="H54">
        <f ca="1">RAND()</f>
        <v>0.17594375899467285</v>
      </c>
      <c r="I54">
        <f ca="1">RAND()</f>
        <v>0.68746889769840769</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51785</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9</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2700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125</v>
      </c>
      <c r="Z54">
        <v>900</v>
      </c>
      <c r="AA54" t="str">
        <f ca="1">IF(ISBLANK(AB54),"",
VLOOKUP(AB54,OFFSET(INDIRECT("$A:$B"),0,MATCH(AB$1&amp;"_Verify",INDIRECT("$1:$1"),0)-1),2,0)
)</f>
        <v>fe</v>
      </c>
      <c r="AB54" t="s">
        <v>82</v>
      </c>
      <c r="AC54" t="s">
        <v>205</v>
      </c>
      <c r="AD54">
        <v>1</v>
      </c>
      <c r="AE54" t="s">
        <v>466</v>
      </c>
      <c r="AG54">
        <v>2500</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ca="1">IF(ROW()=2,AN54,OFFSET(AM54,-1,0)&amp;IF(LEN(AN54)=0,"",","&amp;AN54))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v>
      </c>
      <c r="AN54" t="str">
        <f ca="1">IF(AL54&lt;&gt;1,"",
"{"""&amp;A$1&amp;""":"&amp;A54
&amp;","""&amp;B$1&amp;""":"&amp;B54
&amp;IF(LEN(AA54)=0,"",","""&amp;AA$1&amp;""":"""&amp;AA54&amp;"""")
&amp;IF(LEN(AC54)=0,"",","""&amp;AC$1&amp;""":"""&amp;AC54&amp;"""")
&amp;IF(LEN(AD54)=0,"",","""&amp;AD$1&amp;""":"&amp;AD54)
&amp;IF(LEN(AE54)=0,"",","""&amp;AE$1&amp;""":"""&amp;AE54&amp;"""")
&amp;IF(LEN(AF54)=0,"",","""&amp;AF$1&amp;""":"&amp;AF54)
&amp;IF(LEN(AG54)=0,"",","""&amp;AG$1&amp;""":"&amp;AG54)&amp;"}")</f>
        <v>{"dy":6,"sl":2,"tp":"fe","vl":"Equip0201","cn":1,"pt":"GO","pr":2500}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1.3550135501355014E-2</v>
      </c>
      <c r="BQ54">
        <f t="shared" ca="1" si="6"/>
        <v>9.4517958412098316E-3</v>
      </c>
      <c r="BR54">
        <f t="shared" ca="1" si="7"/>
        <v>1.0224948875255624E-2</v>
      </c>
      <c r="BS54">
        <f t="shared" ca="1" si="8"/>
        <v>0.44444444444444464</v>
      </c>
      <c r="BT54">
        <f t="shared" ca="1" si="11"/>
        <v>0.31001890359168244</v>
      </c>
      <c r="BU54">
        <f t="shared" ca="1" si="12"/>
        <v>0.33537832310838428</v>
      </c>
      <c r="BV54" t="str">
        <f ca="1">OFFSET([1]EquipTable!$A$1,ROW()-1,0)</f>
        <v>Equip4001</v>
      </c>
    </row>
    <row r="55" spans="1:74">
      <c r="A55">
        <v>6</v>
      </c>
      <c r="B55">
        <v>3</v>
      </c>
      <c r="C55">
        <f>IF(B55&lt;=9,0,
IF(B55=10,1,2))</f>
        <v>0</v>
      </c>
      <c r="D55">
        <f ca="1">RAND()</f>
        <v>6.1632265169163203E-2</v>
      </c>
      <c r="E55">
        <f ca="1">RAND()</f>
        <v>0.70591673858752935</v>
      </c>
      <c r="F55">
        <f ca="1">RAND()</f>
        <v>4.3652247511783981E-2</v>
      </c>
      <c r="G55">
        <f ca="1">RAND()</f>
        <v>0.20136606546496649</v>
      </c>
      <c r="H55">
        <f ca="1">RAND()</f>
        <v>0.76486420297301305</v>
      </c>
      <c r="I55">
        <f ca="1">RAND()</f>
        <v>0.94454623747758815</v>
      </c>
      <c r="M55" t="str">
        <f ca="1">IF(LEN(J55)&lt;&gt;0,J55,VLOOKUP(D55+$B55,$BJ:$BK,MATCH($BK$1,$BJ$1:$BK$1,0),1))</f>
        <v>안 지정 캐릭터 PP 영웅등급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70591</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11</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3300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125</v>
      </c>
      <c r="Z55">
        <v>900</v>
      </c>
      <c r="AA55" t="str">
        <f ca="1">IF(ISBLANK(AB55),"",
VLOOKUP(AB55,OFFSET(INDIRECT("$A:$B"),0,MATCH(AB$1&amp;"_Verify",INDIRECT("$1:$1"),0)-1),2,0)
)</f>
        <v>upn</v>
      </c>
      <c r="AB55" t="s">
        <v>92</v>
      </c>
      <c r="AC55">
        <v>6437</v>
      </c>
      <c r="AD55">
        <v>14</v>
      </c>
      <c r="AE55" t="s">
        <v>125</v>
      </c>
      <c r="AG55">
        <v>4200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v>
      </c>
      <c r="AN55" t="str">
        <f ca="1">IF(AL55&lt;&gt;1,"",
"{"""&amp;A$1&amp;""":"&amp;A55
&amp;","""&amp;B$1&amp;""":"&amp;B55
&amp;IF(LEN(AA55)=0,"",","""&amp;AA$1&amp;""":"""&amp;AA55&amp;"""")
&amp;IF(LEN(AC55)=0,"",","""&amp;AC$1&amp;""":"""&amp;AC55&amp;"""")
&amp;IF(LEN(AD55)=0,"",","""&amp;AD$1&amp;""":"&amp;AD55)
&amp;IF(LEN(AE55)=0,"",","""&amp;AE$1&amp;""":"""&amp;AE55&amp;"""")
&amp;IF(LEN(AF55)=0,"",","""&amp;AF$1&amp;""":"&amp;AF55)
&amp;IF(LEN(AG55)=0,"",","""&amp;AG$1&amp;""":"&amp;AG55)&amp;"}")</f>
        <v>{"dy":6,"sl":3,"tp":"upn","vl":"6437","cn":14,"pt":"GO","pr":4200}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1.3550135501355014E-2</v>
      </c>
      <c r="BQ55">
        <f t="shared" ca="1" si="6"/>
        <v>9.4517958412098316E-3</v>
      </c>
      <c r="BR55">
        <f t="shared" ca="1" si="7"/>
        <v>1.0224948875255624E-2</v>
      </c>
      <c r="BS55">
        <f t="shared" ca="1" si="8"/>
        <v>0.45799457994579967</v>
      </c>
      <c r="BT55">
        <f t="shared" ca="1" si="11"/>
        <v>0.31947069943289225</v>
      </c>
      <c r="BU55">
        <f t="shared" ca="1" si="12"/>
        <v>0.34560327198363988</v>
      </c>
      <c r="BV55" t="str">
        <f ca="1">OFFSET([1]EquipTable!$A$1,ROW()-1,0)</f>
        <v>Equip4002</v>
      </c>
    </row>
    <row r="56" spans="1:74">
      <c r="A56">
        <v>6</v>
      </c>
      <c r="B56">
        <v>4</v>
      </c>
      <c r="C56">
        <f>IF(B56&lt;=9,0,
IF(B56=10,1,2))</f>
        <v>0</v>
      </c>
      <c r="D56">
        <f ca="1">RAND()</f>
        <v>0.21730741837820389</v>
      </c>
      <c r="E56">
        <f ca="1">RAND()</f>
        <v>0.52970434194342608</v>
      </c>
      <c r="F56">
        <f ca="1">RAND()</f>
        <v>0.80904571556797422</v>
      </c>
      <c r="G56">
        <f ca="1">RAND()</f>
        <v>0.90975066411864247</v>
      </c>
      <c r="H56">
        <f ca="1">RAND()</f>
        <v>0.43922237859079893</v>
      </c>
      <c r="I56">
        <f ca="1">RAND()</f>
        <v>0.57872790382884476</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52970</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9</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2700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125</v>
      </c>
      <c r="Z56">
        <v>1400</v>
      </c>
      <c r="AA56" t="str">
        <f ca="1">IF(ISBLANK(AB56),"",
VLOOKUP(AB56,OFFSET(INDIRECT("$A:$B"),0,MATCH(AB$1&amp;"_Verify",INDIRECT("$1:$1"),0)-1),2,0)
)</f>
        <v>fe</v>
      </c>
      <c r="AB56" t="s">
        <v>82</v>
      </c>
      <c r="AC56" t="s">
        <v>467</v>
      </c>
      <c r="AD56">
        <v>1</v>
      </c>
      <c r="AE56" t="s">
        <v>125</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노장의 친구</v>
      </c>
      <c r="AL56">
        <v>1</v>
      </c>
      <c r="AM56" t="str">
        <f ca="1">IF(ROW()=2,AN56,OFFSET(AM56,-1,0)&amp;IF(LEN(AN56)=0,"",","&amp;AN56))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v>
      </c>
      <c r="AN56" t="str">
        <f ca="1">IF(AL56&lt;&gt;1,"",
"{"""&amp;A$1&amp;""":"&amp;A56
&amp;","""&amp;B$1&amp;""":"&amp;B56
&amp;IF(LEN(AA56)=0,"",","""&amp;AA$1&amp;""":"""&amp;AA56&amp;"""")
&amp;IF(LEN(AC56)=0,"",","""&amp;AC$1&amp;""":"""&amp;AC56&amp;"""")
&amp;IF(LEN(AD56)=0,"",","""&amp;AD$1&amp;""":"&amp;AD56)
&amp;IF(LEN(AE56)=0,"",","""&amp;AE$1&amp;""":"""&amp;AE56&amp;"""")
&amp;IF(LEN(AF56)=0,"",","""&amp;AF$1&amp;""":"&amp;AF56)
&amp;IF(LEN(AG56)=0,"",","""&amp;AG$1&amp;""":"&amp;AG56)&amp;"}")</f>
        <v>{"dy":6,"sl":4,"tp":"fe","vl":"Equip5101","cn":1,"pt":"GO","pr":1300}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1.3550135501355014E-2</v>
      </c>
      <c r="BQ56">
        <f t="shared" ca="1" si="6"/>
        <v>9.4517958412098316E-3</v>
      </c>
      <c r="BR56">
        <f t="shared" ca="1" si="7"/>
        <v>1.0224948875255624E-2</v>
      </c>
      <c r="BS56">
        <f t="shared" ca="1" si="8"/>
        <v>0.47154471544715471</v>
      </c>
      <c r="BT56">
        <f t="shared" ca="1" si="11"/>
        <v>0.32892249527410206</v>
      </c>
      <c r="BU56">
        <f t="shared" ca="1" si="12"/>
        <v>0.35582822085889548</v>
      </c>
      <c r="BV56" t="str">
        <f ca="1">OFFSET([1]EquipTable!$A$1,ROW()-1,0)</f>
        <v>Equip4101</v>
      </c>
    </row>
    <row r="57" spans="1:74">
      <c r="A57">
        <v>6</v>
      </c>
      <c r="B57">
        <v>5</v>
      </c>
      <c r="C57">
        <f>IF(B57&lt;=9,0,
IF(B57=10,1,2))</f>
        <v>0</v>
      </c>
      <c r="D57">
        <f ca="1">RAND()</f>
        <v>0.10256319364639865</v>
      </c>
      <c r="E57">
        <f ca="1">RAND()</f>
        <v>0.68409707736689052</v>
      </c>
      <c r="F57">
        <f ca="1">RAND()</f>
        <v>0.21941225624971816</v>
      </c>
      <c r="G57">
        <f ca="1">RAND()</f>
        <v>0.86348182177439958</v>
      </c>
      <c r="H57">
        <f ca="1">RAND()</f>
        <v>0.13868977852184561</v>
      </c>
      <c r="I57">
        <f ca="1">RAND()</f>
        <v>0.33002613388130408</v>
      </c>
      <c r="M57" t="str">
        <f ca="1">IF(LEN(J57)&lt;&gt;0,J57,VLOOKUP(D57+$B57,$BJ:$BK,MATCH($BK$1,$BJ$1:$BK$1,0),1))</f>
        <v>지정 장비</v>
      </c>
      <c r="N57" t="str">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Equip6002</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1900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125</v>
      </c>
      <c r="Z57">
        <v>1200</v>
      </c>
      <c r="AA57" t="str">
        <f ca="1">IF(ISBLANK(AB57),"",
VLOOKUP(AB57,OFFSET(INDIRECT("$A:$B"),0,MATCH(AB$1&amp;"_Verify",INDIRECT("$1:$1"),0)-1),2,0)
)</f>
        <v>fe</v>
      </c>
      <c r="AB57" t="s">
        <v>82</v>
      </c>
      <c r="AC57" t="s">
        <v>470</v>
      </c>
      <c r="AD57">
        <v>1</v>
      </c>
      <c r="AE57" t="s">
        <v>125</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전투마법사의 지팡이</v>
      </c>
      <c r="AL57">
        <v>1</v>
      </c>
      <c r="AM57" t="str">
        <f ca="1">IF(ROW()=2,AN57,OFFSET(AM57,-1,0)&amp;IF(LEN(AN57)=0,"",","&amp;AN57))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v>
      </c>
      <c r="AN57" t="str">
        <f ca="1">IF(AL57&lt;&gt;1,"",
"{"""&amp;A$1&amp;""":"&amp;A57
&amp;","""&amp;B$1&amp;""":"&amp;B57
&amp;IF(LEN(AA57)=0,"",","""&amp;AA$1&amp;""":"""&amp;AA57&amp;"""")
&amp;IF(LEN(AC57)=0,"",","""&amp;AC$1&amp;""":"""&amp;AC57&amp;"""")
&amp;IF(LEN(AD57)=0,"",","""&amp;AD$1&amp;""":"&amp;AD57)
&amp;IF(LEN(AE57)=0,"",","""&amp;AE$1&amp;""":"""&amp;AE57&amp;"""")
&amp;IF(LEN(AF57)=0,"",","""&amp;AF$1&amp;""":"&amp;AF57)
&amp;IF(LEN(AG57)=0,"",","""&amp;AG$1&amp;""":"&amp;AG57)&amp;"}")</f>
        <v>{"dy":6,"sl":5,"tp":"fe","vl":"Equip3301","cn":1,"pt":"GO","pr":7200}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1.3550135501355014E-2</v>
      </c>
      <c r="BQ57">
        <f t="shared" ca="1" si="6"/>
        <v>9.4517958412098316E-3</v>
      </c>
      <c r="BR57">
        <f t="shared" ca="1" si="7"/>
        <v>1.0224948875255624E-2</v>
      </c>
      <c r="BS57">
        <f t="shared" ca="1" si="8"/>
        <v>0.48509485094850974</v>
      </c>
      <c r="BT57">
        <f t="shared" ca="1" si="11"/>
        <v>0.33837429111531186</v>
      </c>
      <c r="BU57">
        <f t="shared" ca="1" si="12"/>
        <v>0.36605316973415108</v>
      </c>
      <c r="BV57" t="str">
        <f ca="1">OFFSET([1]EquipTable!$A$1,ROW()-1,0)</f>
        <v>Equip4102</v>
      </c>
    </row>
    <row r="58" spans="1:74">
      <c r="A58">
        <v>6</v>
      </c>
      <c r="B58">
        <v>6</v>
      </c>
      <c r="C58">
        <f>IF(B58&lt;=9,0,
IF(B58=10,1,2))</f>
        <v>0</v>
      </c>
      <c r="D58">
        <f ca="1">RAND()</f>
        <v>0.59535829582206767</v>
      </c>
      <c r="E58">
        <f ca="1">RAND()</f>
        <v>0.81097885221960742</v>
      </c>
      <c r="F58">
        <f ca="1">RAND()</f>
        <v>0.94121261408979395</v>
      </c>
      <c r="G58">
        <f ca="1">RAND()</f>
        <v>0.33570202967285345</v>
      </c>
      <c r="H58">
        <f ca="1">RAND()</f>
        <v>0.30233920735075082</v>
      </c>
      <c r="I58">
        <f ca="1">RAND()</f>
        <v>0.8634384549289762</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Equip7201</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9800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82</v>
      </c>
      <c r="V58" t="s">
        <v>253</v>
      </c>
      <c r="W58">
        <v>1</v>
      </c>
      <c r="X58" t="s">
        <v>125</v>
      </c>
      <c r="Z58">
        <v>7200</v>
      </c>
      <c r="AA58" t="str">
        <f ca="1">IF(ISBLANK(AB58),"",
VLOOKUP(AB58,OFFSET(INDIRECT("$A:$B"),0,MATCH(AB$1&amp;"_Verify",INDIRECT("$1:$1"),0)-1),2,0)
)</f>
        <v>uph</v>
      </c>
      <c r="AB58" t="s">
        <v>91</v>
      </c>
      <c r="AC58">
        <v>88038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ca="1">IF(ROW()=2,AN58,OFFSET(AM58,-1,0)&amp;IF(LEN(AN58)=0,"",","&amp;AN58))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v>
      </c>
      <c r="AN58" t="str">
        <f ca="1">IF(AL58&lt;&gt;1,"",
"{"""&amp;A$1&amp;""":"&amp;A58
&amp;","""&amp;B$1&amp;""":"&amp;B58
&amp;IF(LEN(AA58)=0,"",","""&amp;AA$1&amp;""":"""&amp;AA58&amp;"""")
&amp;IF(LEN(AC58)=0,"",","""&amp;AC$1&amp;""":"""&amp;AC58&amp;"""")
&amp;IF(LEN(AD58)=0,"",","""&amp;AD$1&amp;""":"&amp;AD58)
&amp;IF(LEN(AE58)=0,"",","""&amp;AE$1&amp;""":"""&amp;AE58&amp;"""")
&amp;IF(LEN(AF58)=0,"",","""&amp;AF$1&amp;""":"&amp;AF58)
&amp;IF(LEN(AG58)=0,"",","""&amp;AG$1&amp;""":"&amp;AG58)&amp;"}")</f>
        <v>{"dy":6,"sl":6,"tp":"uph","vl":"88038","cn":7,"pt":"GO","pr":2100}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1.3550135501355014E-2</v>
      </c>
      <c r="BQ58">
        <f t="shared" ca="1" si="6"/>
        <v>9.4517958412098316E-3</v>
      </c>
      <c r="BR58">
        <f t="shared" ca="1" si="7"/>
        <v>1.0224948875255624E-2</v>
      </c>
      <c r="BS58">
        <f t="shared" ca="1" si="8"/>
        <v>0.49864498644986477</v>
      </c>
      <c r="BT58">
        <f t="shared" ca="1" si="11"/>
        <v>0.34782608695652167</v>
      </c>
      <c r="BU58">
        <f t="shared" ca="1" si="12"/>
        <v>0.37627811860940669</v>
      </c>
      <c r="BV58" t="str">
        <f ca="1">OFFSET([1]EquipTable!$A$1,ROW()-1,0)</f>
        <v>Equip4201</v>
      </c>
    </row>
    <row r="59" spans="1:74">
      <c r="A59">
        <v>6</v>
      </c>
      <c r="B59">
        <v>7</v>
      </c>
      <c r="C59">
        <f>IF(B59&lt;=9,0,
IF(B59=10,1,2))</f>
        <v>0</v>
      </c>
      <c r="D59">
        <f ca="1">RAND()</f>
        <v>0.25264265024050125</v>
      </c>
      <c r="E59">
        <f ca="1">RAND()</f>
        <v>0.23611564683571318</v>
      </c>
      <c r="F59">
        <f ca="1">RAND()</f>
        <v>0.86634939661087706</v>
      </c>
      <c r="G59">
        <f ca="1">RAND()</f>
        <v>0.30928713634366756</v>
      </c>
      <c r="H59">
        <f ca="1">RAND()</f>
        <v>0.36959790040643625</v>
      </c>
      <c r="I59">
        <f ca="1">RAND()</f>
        <v>0.49639377028500853</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Equip2301</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7500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82</v>
      </c>
      <c r="V59" t="s">
        <v>188</v>
      </c>
      <c r="W59">
        <v>1</v>
      </c>
      <c r="X59" t="s">
        <v>125</v>
      </c>
      <c r="Z59">
        <v>7700</v>
      </c>
      <c r="AA59" t="str">
        <f ca="1">IF(ISBLANK(AB59),"",
VLOOKUP(AB59,OFFSET(INDIRECT("$A:$B"),0,MATCH(AB$1&amp;"_Verify",INDIRECT("$1:$1"),0)-1),2,0)
)</f>
        <v>fe</v>
      </c>
      <c r="AB59" t="s">
        <v>82</v>
      </c>
      <c r="AC59" t="s">
        <v>468</v>
      </c>
      <c r="AD59">
        <v>1</v>
      </c>
      <c r="AE59" t="s">
        <v>125</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왕조의 블레이드</v>
      </c>
      <c r="AL59">
        <v>1</v>
      </c>
      <c r="AM59" t="str">
        <f ca="1">IF(ROW()=2,AN59,OFFSET(AM59,-1,0)&amp;IF(LEN(AN59)=0,"",","&amp;AN59))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{"dy":6,"sl":7,"tp":"fe","vl":"Equip8102","cn":1,"pt":"GO","pr":7700}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1.3550135501355014E-2</v>
      </c>
      <c r="BQ59">
        <f t="shared" ca="1" si="6"/>
        <v>9.4517958412098316E-3</v>
      </c>
      <c r="BR59">
        <f t="shared" ca="1" si="7"/>
        <v>1.0224948875255624E-2</v>
      </c>
      <c r="BS59">
        <f t="shared" ca="1" si="8"/>
        <v>0.51219512195121975</v>
      </c>
      <c r="BT59">
        <f t="shared" ca="1" si="11"/>
        <v>0.35727788279773148</v>
      </c>
      <c r="BU59">
        <f t="shared" ca="1" si="12"/>
        <v>0.38650306748466229</v>
      </c>
      <c r="BV59" t="str">
        <f ca="1">OFFSET([1]EquipTable!$A$1,ROW()-1,0)</f>
        <v>Equip4202</v>
      </c>
    </row>
    <row r="60" spans="1:74">
      <c r="A60">
        <v>6</v>
      </c>
      <c r="B60">
        <v>8</v>
      </c>
      <c r="C60">
        <f>IF(B60&lt;=9,0,
IF(B60=10,1,2))</f>
        <v>0</v>
      </c>
      <c r="D60">
        <f ca="1">RAND()</f>
        <v>0.66055247479483747</v>
      </c>
      <c r="E60">
        <f ca="1">RAND()</f>
        <v>0.11911861892516518</v>
      </c>
      <c r="F60">
        <f ca="1">RAND()</f>
        <v>0.48855810818754319</v>
      </c>
      <c r="G60">
        <f ca="1">RAND()</f>
        <v>0.55531787128195431</v>
      </c>
      <c r="H60">
        <f ca="1">RAND()</f>
        <v>0.54595367637476255</v>
      </c>
      <c r="I60">
        <f ca="1">RAND()</f>
        <v>0.13913881955841112</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1.3550135501355014E-2</v>
      </c>
      <c r="BQ60">
        <f t="shared" ca="1" si="6"/>
        <v>9.4517958412098316E-3</v>
      </c>
      <c r="BR60">
        <f t="shared" ca="1" si="7"/>
        <v>1.0224948875255624E-2</v>
      </c>
      <c r="BS60">
        <f t="shared" ca="1" si="8"/>
        <v>0.52574525745257472</v>
      </c>
      <c r="BT60">
        <f t="shared" ca="1" si="11"/>
        <v>0.36672967863894129</v>
      </c>
      <c r="BU60">
        <f t="shared" ca="1" si="12"/>
        <v>0.39672801635991789</v>
      </c>
      <c r="BV60" t="str">
        <f ca="1">OFFSET([1]EquipTable!$A$1,ROW()-1,0)</f>
        <v>Equip4301</v>
      </c>
    </row>
    <row r="61" spans="1:74">
      <c r="A61">
        <v>6</v>
      </c>
      <c r="B61">
        <v>9</v>
      </c>
      <c r="C61">
        <f>IF(B61&lt;=9,0,
IF(B61=10,1,2))</f>
        <v>0</v>
      </c>
      <c r="D61">
        <f ca="1">RAND()</f>
        <v>0.88307859093775776</v>
      </c>
      <c r="E61">
        <f ca="1">RAND()</f>
        <v>0.88548204982165035</v>
      </c>
      <c r="F61">
        <f ca="1">RAND()</f>
        <v>0.55898328178692347</v>
      </c>
      <c r="G61">
        <f ca="1">RAND()</f>
        <v>0.94410178525472654</v>
      </c>
      <c r="H61">
        <f ca="1">RAND()</f>
        <v>0.27511426972552755</v>
      </c>
      <c r="I61">
        <f ca="1">RAND()</f>
        <v>0.5973931893435086</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1.3550135501355014E-2</v>
      </c>
      <c r="BQ61">
        <f t="shared" ca="1" si="6"/>
        <v>9.4517958412098316E-3</v>
      </c>
      <c r="BR61">
        <f t="shared" ca="1" si="7"/>
        <v>1.0224948875255624E-2</v>
      </c>
      <c r="BS61">
        <f t="shared" ca="1" si="8"/>
        <v>0.5392953929539297</v>
      </c>
      <c r="BT61">
        <f t="shared" ca="1" si="11"/>
        <v>0.3761814744801511</v>
      </c>
      <c r="BU61">
        <f t="shared" ca="1" si="12"/>
        <v>0.40695296523517349</v>
      </c>
      <c r="BV61" t="str">
        <f ca="1">OFFSET([1]EquipTable!$A$1,ROW()-1,0)</f>
        <v>Equip4302</v>
      </c>
    </row>
    <row r="62" spans="1:74">
      <c r="A62">
        <v>7</v>
      </c>
      <c r="B62">
        <v>0</v>
      </c>
      <c r="C62">
        <f>IF(B62&lt;=9,0,
IF(B62=10,1,2))</f>
        <v>0</v>
      </c>
      <c r="D62">
        <f ca="1">RAND()</f>
        <v>0.73542261266987929</v>
      </c>
      <c r="E62">
        <f ca="1">RAND()</f>
        <v>0.51600965382973596</v>
      </c>
      <c r="F62">
        <f ca="1">RAND()</f>
        <v>0.77126286449951797</v>
      </c>
      <c r="G62">
        <f ca="1">RAND()</f>
        <v>0.16866505267650955</v>
      </c>
      <c r="H62">
        <f ca="1">RAND()</f>
        <v>0.72319796932012037</v>
      </c>
      <c r="I62">
        <f ca="1">RAND()</f>
        <v>5.28742576319019E-2</v>
      </c>
      <c r="M62" t="str">
        <f ca="1">IF(LEN(J62)&lt;&gt;0,J62,VLOOKUP(D62+$B62,$BJ:$BK,MATCH($BK$1,$BJ$1:$BK$1,0),1))</f>
        <v>지정 장비</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Equip4202</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4</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
      </c>
      <c r="U62" t="s">
        <v>82</v>
      </c>
      <c r="V62" t="s">
        <v>200</v>
      </c>
      <c r="W62">
        <v>1</v>
      </c>
      <c r="X62" t="s">
        <v>129</v>
      </c>
      <c r="Z62">
        <v>5</v>
      </c>
      <c r="AA62" t="str">
        <f ca="1">IF(ISBLANK(AB62),"",
VLOOKUP(AB62,OFFSET(INDIRECT("$A:$B"),0,MATCH(AB$1&amp;"_Verify",INDIRECT("$1:$1"),0)-1),2,0)
)</f>
        <v>fe</v>
      </c>
      <c r="AB62" t="s">
        <v>82</v>
      </c>
      <c r="AC62" t="s">
        <v>471</v>
      </c>
      <c r="AD62">
        <v>1</v>
      </c>
      <c r="AE62" t="s">
        <v>129</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아주르 스트라이프</v>
      </c>
      <c r="AL62">
        <v>1</v>
      </c>
      <c r="AM62" t="str">
        <f ca="1">IF(ROW()=2,AN62,OFFSET(AM62,-1,0)&amp;IF(LEN(AN62)=0,"",","&amp;AN62))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{"dy":7,"sl":0,"tp":"fe","vl":"Equip1202","cn":1,"pt":"DI","pr":5}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1.3550135501355016E-3</v>
      </c>
      <c r="BQ62">
        <f t="shared" ca="1" si="6"/>
        <v>9.4517958412098323E-4</v>
      </c>
      <c r="BR62">
        <f t="shared" ca="1" si="7"/>
        <v>1.0224948875255625E-3</v>
      </c>
      <c r="BS62">
        <f t="shared" ca="1" si="8"/>
        <v>0.55284552845528467</v>
      </c>
      <c r="BT62">
        <f t="shared" ca="1" si="11"/>
        <v>0.38563327032136091</v>
      </c>
      <c r="BU62">
        <f t="shared" ca="1" si="12"/>
        <v>0.41717791411042909</v>
      </c>
      <c r="BV62" t="str">
        <f ca="1">OFFSET([1]EquipTable!$A$1,ROW()-1,0)</f>
        <v>Equip4401</v>
      </c>
    </row>
    <row r="63" spans="1:74">
      <c r="A63">
        <v>7</v>
      </c>
      <c r="B63">
        <v>1</v>
      </c>
      <c r="C63">
        <f>IF(B63&lt;=9,0,
IF(B63=10,1,2))</f>
        <v>0</v>
      </c>
      <c r="D63">
        <f ca="1">RAND()</f>
        <v>3.9872153347193517E-3</v>
      </c>
      <c r="E63">
        <f ca="1">RAND()</f>
        <v>0.30452997064314014</v>
      </c>
      <c r="F63">
        <f ca="1">RAND()</f>
        <v>0.33293931643909536</v>
      </c>
      <c r="G63">
        <f ca="1">RAND()</f>
        <v>0.411040448066188</v>
      </c>
      <c r="H63">
        <f ca="1">RAND()</f>
        <v>1.4176871068270258E-2</v>
      </c>
      <c r="I63">
        <f ca="1">RAND()</f>
        <v>0.51877134895379973</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Equip2301</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11</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
      </c>
      <c r="U63" t="s">
        <v>82</v>
      </c>
      <c r="V63" t="s">
        <v>111</v>
      </c>
      <c r="W63">
        <v>1</v>
      </c>
      <c r="X63" t="s">
        <v>125</v>
      </c>
      <c r="Z63">
        <v>800</v>
      </c>
      <c r="AA63" t="str">
        <f ca="1">IF(ISBLANK(AB63),"",
VLOOKUP(AB63,OFFSET(INDIRECT("$A:$B"),0,MATCH(AB$1&amp;"_Verify",INDIRECT("$1:$1"),0)-1),2,0)
)</f>
        <v>upn</v>
      </c>
      <c r="AB63" t="s">
        <v>92</v>
      </c>
      <c r="AC63">
        <v>31576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ca="1">IF(ROW()=2,AN63,OFFSET(AM63,-1,0)&amp;IF(LEN(AN63)=0,"",","&amp;AN63))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v>
      </c>
      <c r="AN63" t="str">
        <f ca="1">IF(AL63&lt;&gt;1,"",
"{"""&amp;A$1&amp;""":"&amp;A63
&amp;","""&amp;B$1&amp;""":"&amp;B63
&amp;IF(LEN(AA63)=0,"",","""&amp;AA$1&amp;""":"""&amp;AA63&amp;"""")
&amp;IF(LEN(AC63)=0,"",","""&amp;AC$1&amp;""":"""&amp;AC63&amp;"""")
&amp;IF(LEN(AD63)=0,"",","""&amp;AD$1&amp;""":"&amp;AD63)
&amp;IF(LEN(AE63)=0,"",","""&amp;AE$1&amp;""":"""&amp;AE63&amp;"""")
&amp;IF(LEN(AF63)=0,"",","""&amp;AF$1&amp;""":"&amp;AF63)
&amp;IF(LEN(AG63)=0,"",","""&amp;AG$1&amp;""":"&amp;AG63)&amp;"}")</f>
        <v>{"dy":7,"sl":1,"tp":"upn","vl":"31576","cn":6,"pt":"GO","pr":1800}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1.3550135501355016E-3</v>
      </c>
      <c r="BQ63">
        <f t="shared" ca="1" si="6"/>
        <v>9.4517958412098323E-4</v>
      </c>
      <c r="BR63">
        <f t="shared" ca="1" si="7"/>
        <v>1.0224948875255625E-3</v>
      </c>
      <c r="BS63">
        <f t="shared" ca="1" si="8"/>
        <v>0.55420054200542013</v>
      </c>
      <c r="BT63">
        <f t="shared" ca="1" si="11"/>
        <v>0.3865784499054819</v>
      </c>
      <c r="BU63">
        <f t="shared" ca="1" si="12"/>
        <v>0.41820040899795463</v>
      </c>
      <c r="BV63" t="str">
        <f ca="1">OFFSET([1]EquipTable!$A$1,ROW()-1,0)</f>
        <v>Equip4402</v>
      </c>
    </row>
    <row r="64" spans="1:74">
      <c r="A64">
        <v>7</v>
      </c>
      <c r="B64">
        <v>2</v>
      </c>
      <c r="C64">
        <f>IF(B64&lt;=9,0,
IF(B64=10,1,2))</f>
        <v>0</v>
      </c>
      <c r="D64">
        <f ca="1">RAND()</f>
        <v>0.14210460931883606</v>
      </c>
      <c r="E64">
        <f ca="1">RAND()</f>
        <v>0.38152263479998771</v>
      </c>
      <c r="F64">
        <f ca="1">RAND()</f>
        <v>0.13745925828950789</v>
      </c>
      <c r="G64">
        <f ca="1">RAND()</f>
        <v>5.2742436687562178E-2</v>
      </c>
      <c r="H64">
        <f ca="1">RAND()</f>
        <v>0.84394065936832563</v>
      </c>
      <c r="I64">
        <f ca="1">RAND()</f>
        <v>0.62686913537571354</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38152</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7</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2100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125</v>
      </c>
      <c r="Z64">
        <v>1000</v>
      </c>
      <c r="AA64" t="str">
        <f ca="1">IF(ISBLANK(AB64),"",
VLOOKUP(AB64,OFFSET(INDIRECT("$A:$B"),0,MATCH(AB$1&amp;"_Verify",INDIRECT("$1:$1"),0)-1),2,0)
)</f>
        <v>uph</v>
      </c>
      <c r="AB64" t="s">
        <v>91</v>
      </c>
      <c r="AC64">
        <v>94367</v>
      </c>
      <c r="AD64">
        <v>14</v>
      </c>
      <c r="AE64" t="s">
        <v>301</v>
      </c>
      <c r="AG64">
        <v>4</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v>
      </c>
      <c r="AN64" t="str">
        <f ca="1">IF(AL64&lt;&gt;1,"",
"{"""&amp;A$1&amp;""":"&amp;A64
&amp;","""&amp;B$1&amp;""":"&amp;B64
&amp;IF(LEN(AA64)=0,"",","""&amp;AA$1&amp;""":"""&amp;AA64&amp;"""")
&amp;IF(LEN(AC64)=0,"",","""&amp;AC$1&amp;""":"""&amp;AC64&amp;"""")
&amp;IF(LEN(AD64)=0,"",","""&amp;AD$1&amp;""":"&amp;AD64)
&amp;IF(LEN(AE64)=0,"",","""&amp;AE$1&amp;""":"""&amp;AE64&amp;"""")
&amp;IF(LEN(AF64)=0,"",","""&amp;AF$1&amp;""":"&amp;AF64)
&amp;IF(LEN(AG64)=0,"",","""&amp;AG$1&amp;""":"&amp;AG64)&amp;"}")</f>
        <v>{"dy":7,"sl":2,"tp":"uph","vl":"94367","cn":14,"pt":"DI","pr":4}</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0.55555555555555558</v>
      </c>
      <c r="BT64">
        <f t="shared" ca="1" si="11"/>
        <v>0.38752362948960289</v>
      </c>
      <c r="BU64">
        <f t="shared" ca="1" si="12"/>
        <v>0.41922290388548017</v>
      </c>
      <c r="BV64" t="str">
        <f ca="1">OFFSET([1]EquipTable!$A$1,ROW()-1,0)</f>
        <v>Equip4403</v>
      </c>
    </row>
    <row r="65" spans="1:74">
      <c r="A65">
        <v>7</v>
      </c>
      <c r="B65">
        <v>3</v>
      </c>
      <c r="C65">
        <f>IF(B65&lt;=9,0,
IF(B65=10,1,2))</f>
        <v>0</v>
      </c>
      <c r="D65">
        <f ca="1">RAND()</f>
        <v>0.21294991780199279</v>
      </c>
      <c r="E65">
        <f ca="1">RAND()</f>
        <v>9.1206756703484104E-2</v>
      </c>
      <c r="F65">
        <f ca="1">RAND()</f>
        <v>0.35117435423543752</v>
      </c>
      <c r="G65">
        <f ca="1">RAND()</f>
        <v>0.86312313757445147</v>
      </c>
      <c r="H65">
        <f ca="1">RAND()</f>
        <v>8.7119830742030557E-2</v>
      </c>
      <c r="I65">
        <f ca="1">RAND()</f>
        <v>0.4554423508578761</v>
      </c>
      <c r="M65" t="str">
        <f ca="1">IF(LEN(J65)&lt;&gt;0,J65,VLOOKUP(D65+$B65,$BJ:$BK,MATCH($BK$1,$BJ$1:$BK$1,0),1))</f>
        <v>안 지정 캐릭터 PP 영웅등급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9120</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4</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1200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125</v>
      </c>
      <c r="Z65">
        <v>1000</v>
      </c>
      <c r="AA65" t="str">
        <f ca="1">IF(ISBLANK(AB65),"",
VLOOKUP(AB65,OFFSET(INDIRECT("$A:$B"),0,MATCH(AB$1&amp;"_Verify",INDIRECT("$1:$1"),0)-1),2,0)
)</f>
        <v>fe</v>
      </c>
      <c r="AB65" t="s">
        <v>82</v>
      </c>
      <c r="AC65" t="s">
        <v>473</v>
      </c>
      <c r="AD65">
        <v>1</v>
      </c>
      <c r="AE65" t="s">
        <v>125</v>
      </c>
      <c r="AG65">
        <v>800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ca="1">IF(ROW()=2,AN65,OFFSET(AM65,-1,0)&amp;IF(LEN(AN65)=0,"",","&amp;AN65))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v>
      </c>
      <c r="AN65" t="str">
        <f ca="1">IF(AL65&lt;&gt;1,"",
"{"""&amp;A$1&amp;""":"&amp;A65
&amp;","""&amp;B$1&amp;""":"&amp;B65
&amp;IF(LEN(AA65)=0,"",","""&amp;AA$1&amp;""":"""&amp;AA65&amp;"""")
&amp;IF(LEN(AC65)=0,"",","""&amp;AC$1&amp;""":"""&amp;AC65&amp;"""")
&amp;IF(LEN(AD65)=0,"",","""&amp;AD$1&amp;""":"&amp;AD65)
&amp;IF(LEN(AE65)=0,"",","""&amp;AE$1&amp;""":"""&amp;AE65&amp;"""")
&amp;IF(LEN(AF65)=0,"",","""&amp;AF$1&amp;""":"&amp;AF65)
&amp;IF(LEN(AG65)=0,"",","""&amp;AG$1&amp;""":"&amp;AG65)&amp;"}")</f>
        <v>{"dy":7,"sl":3,"tp":"fe","vl":"Equip2001","cn":1,"pt":"GO","pr":800}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0.55555555555555558</v>
      </c>
      <c r="BT65">
        <f t="shared" ca="1" si="11"/>
        <v>0.38752362948960289</v>
      </c>
      <c r="BU65">
        <f t="shared" ca="1" si="12"/>
        <v>0.41922290388548017</v>
      </c>
      <c r="BV65" t="str">
        <f ca="1">OFFSET([1]EquipTable!$A$1,ROW()-1,0)</f>
        <v>Equip4404</v>
      </c>
    </row>
    <row r="66" spans="1:74">
      <c r="A66">
        <v>7</v>
      </c>
      <c r="B66">
        <v>4</v>
      </c>
      <c r="C66">
        <f>IF(B66&lt;=9,0,
IF(B66=10,1,2))</f>
        <v>0</v>
      </c>
      <c r="D66">
        <f ca="1">RAND()</f>
        <v>0.16628674699282364</v>
      </c>
      <c r="E66">
        <f ca="1">RAND()</f>
        <v>0.34283641894543893</v>
      </c>
      <c r="F66">
        <f ca="1">RAND()</f>
        <v>0.19823907561041654</v>
      </c>
      <c r="G66">
        <f ca="1">RAND()</f>
        <v>0.86579996977906459</v>
      </c>
      <c r="H66">
        <f ca="1">RAND()</f>
        <v>0.18944147243998821</v>
      </c>
      <c r="I66">
        <f ca="1">RAND()</f>
        <v>0.62306846488911038</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34283</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7</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2100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125</v>
      </c>
      <c r="Z66">
        <v>1400</v>
      </c>
      <c r="AA66" t="str">
        <f ca="1">IF(ISBLANK(AB66),"",
VLOOKUP(AB66,OFFSET(INDIRECT("$A:$B"),0,MATCH(AB$1&amp;"_Verify",INDIRECT("$1:$1"),0)-1),2,0)
)</f>
        <v>fe</v>
      </c>
      <c r="AB66" t="s">
        <v>82</v>
      </c>
      <c r="AC66" t="s">
        <v>475</v>
      </c>
      <c r="AD66">
        <v>1</v>
      </c>
      <c r="AE66" t="s">
        <v>125</v>
      </c>
      <c r="AG66">
        <v>600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피의 착즙기</v>
      </c>
      <c r="AL66">
        <v>1</v>
      </c>
      <c r="AM66" t="str">
        <f ca="1">IF(ROW()=2,AN66,OFFSET(AM66,-1,0)&amp;IF(LEN(AN66)=0,"",","&amp;AN66))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v>
      </c>
      <c r="AN66" t="str">
        <f ca="1">IF(AL66&lt;&gt;1,"",
"{"""&amp;A$1&amp;""":"&amp;A66
&amp;","""&amp;B$1&amp;""":"&amp;B66
&amp;IF(LEN(AA66)=0,"",","""&amp;AA$1&amp;""":"""&amp;AA66&amp;"""")
&amp;IF(LEN(AC66)=0,"",","""&amp;AC$1&amp;""":"""&amp;AC66&amp;"""")
&amp;IF(LEN(AD66)=0,"",","""&amp;AD$1&amp;""":"&amp;AD66)
&amp;IF(LEN(AE66)=0,"",","""&amp;AE$1&amp;""":"""&amp;AE66&amp;"""")
&amp;IF(LEN(AF66)=0,"",","""&amp;AF$1&amp;""":"&amp;AF66)
&amp;IF(LEN(AG66)=0,"",","""&amp;AG$1&amp;""":"&amp;AG66)&amp;"}")</f>
        <v>{"dy":7,"sl":4,"tp":"fe","vl":"Equip4002","cn":1,"pt":"GO","pr":600}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0.55555555555555558</v>
      </c>
      <c r="BT66">
        <f t="shared" ca="1" si="11"/>
        <v>0.38752362948960289</v>
      </c>
      <c r="BU66">
        <f t="shared" ca="1" si="12"/>
        <v>0.41922290388548017</v>
      </c>
      <c r="BV66" t="str">
        <f ca="1">OFFSET([1]EquipTable!$A$1,ROW()-1,0)</f>
        <v>Equip4405</v>
      </c>
    </row>
    <row r="67" spans="1:74">
      <c r="A67">
        <v>7</v>
      </c>
      <c r="B67">
        <v>5</v>
      </c>
      <c r="C67">
        <f>IF(B67&lt;=9,0,
IF(B67=10,1,2))</f>
        <v>0</v>
      </c>
      <c r="D67">
        <f ca="1">RAND()</f>
        <v>0.96104339374072967</v>
      </c>
      <c r="E67">
        <f ca="1">RAND()</f>
        <v>0.71084963617079489</v>
      </c>
      <c r="F67">
        <f ca="1">RAND()</f>
        <v>0.26782105262335332</v>
      </c>
      <c r="G67">
        <f ca="1">RAND()</f>
        <v>0.63248355957269842</v>
      </c>
      <c r="H67">
        <f ca="1">RAND()</f>
        <v>0.20240371861179662</v>
      </c>
      <c r="I67">
        <f ca="1">RAND()</f>
        <v>0.73585159682451096</v>
      </c>
      <c r="M67" t="str">
        <f ca="1">IF(LEN(J67)&lt;&gt;0,J67,VLOOKUP(D67+$B67,$BJ:$BK,MATCH($BK$1,$BJ$1:$BK$1,0),1))</f>
        <v>안 지정 캐릭터 PP 일반등급</v>
      </c>
      <c r="N67">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71084</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11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3300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82</v>
      </c>
      <c r="V67" t="s">
        <v>252</v>
      </c>
      <c r="W67">
        <v>1</v>
      </c>
      <c r="X67" t="s">
        <v>125</v>
      </c>
      <c r="Z67">
        <v>600</v>
      </c>
      <c r="AA67" t="str">
        <f ca="1">IF(ISBLANK(AB67),"",
VLOOKUP(AB67,OFFSET(INDIRECT("$A:$B"),0,MATCH(AB$1&amp;"_Verify",INDIRECT("$1:$1"),0)-1),2,0)
)</f>
        <v>fe</v>
      </c>
      <c r="AB67" t="s">
        <v>82</v>
      </c>
      <c r="AC67" t="s">
        <v>474</v>
      </c>
      <c r="AD67">
        <v>1</v>
      </c>
      <c r="AE67" t="s">
        <v>125</v>
      </c>
      <c r="AG67">
        <v>700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얼룩진 도끼</v>
      </c>
      <c r="AL67">
        <v>1</v>
      </c>
      <c r="AM67" t="str">
        <f ca="1">IF(ROW()=2,AN67,OFFSET(AM67,-1,0)&amp;IF(LEN(AN67)=0,"",","&amp;AN67))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{"dy":7,"sl":5,"tp":"fe","vl":"Equip0002","cn":1,"pt":"GO","pr":700}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0.55555555555555558</v>
      </c>
      <c r="BT67">
        <f t="shared" ca="1" si="11"/>
        <v>0.38752362948960289</v>
      </c>
      <c r="BU67">
        <f t="shared" ca="1" si="12"/>
        <v>0.41922290388548017</v>
      </c>
      <c r="BV67" t="str">
        <f ca="1">OFFSET([1]EquipTable!$A$1,ROW()-1,0)</f>
        <v>후보</v>
      </c>
    </row>
    <row r="68" spans="1:74">
      <c r="A68">
        <v>7</v>
      </c>
      <c r="B68">
        <v>6</v>
      </c>
      <c r="C68">
        <f>IF(B68&lt;=9,0,
IF(B68=10,1,2))</f>
        <v>0</v>
      </c>
      <c r="D68">
        <f ca="1">RAND()</f>
        <v>0.13921582739837879</v>
      </c>
      <c r="E68">
        <f ca="1">RAND()</f>
        <v>0.99334612584359261</v>
      </c>
      <c r="F68">
        <f ca="1">RAND()</f>
        <v>0.80492061755101996</v>
      </c>
      <c r="G68">
        <f ca="1">RAND()</f>
        <v>0.86859491464875782</v>
      </c>
      <c r="H68">
        <f ca="1">RAND()</f>
        <v>0.11459961603018731</v>
      </c>
      <c r="I68">
        <f ca="1">RAND()</f>
        <v>0.19823897099339982</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Equip8302</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74100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
      </c>
      <c r="U68" t="s">
        <v>82</v>
      </c>
      <c r="V68" t="s">
        <v>253</v>
      </c>
      <c r="W68">
        <v>1</v>
      </c>
      <c r="X68" t="s">
        <v>125</v>
      </c>
      <c r="Z68">
        <v>7600</v>
      </c>
      <c r="AA68" t="str">
        <f ca="1">IF(ISBLANK(AB68),"",
VLOOKUP(AB68,OFFSET(INDIRECT("$A:$B"),0,MATCH(AB$1&amp;"_Verify",INDIRECT("$1:$1"),0)-1),2,0)
)</f>
        <v>fe</v>
      </c>
      <c r="AB68" t="s">
        <v>82</v>
      </c>
      <c r="AC68" t="s">
        <v>476</v>
      </c>
      <c r="AD68">
        <v>1</v>
      </c>
      <c r="AE68" t="s">
        <v>129</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더블 이퀄라이저</v>
      </c>
      <c r="AL68">
        <v>1</v>
      </c>
      <c r="AM68" t="str">
        <f ca="1">IF(ROW()=2,AN68,OFFSET(AM68,-1,0)&amp;IF(LEN(AN68)=0,"",","&amp;AN68))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v>
      </c>
      <c r="AN68" t="str">
        <f ca="1">IF(AL68&lt;&gt;1,"",
"{"""&amp;A$1&amp;""":"&amp;A68
&amp;","""&amp;B$1&amp;""":"&amp;B68
&amp;IF(LEN(AA68)=0,"",","""&amp;AA$1&amp;""":"""&amp;AA68&amp;"""")
&amp;IF(LEN(AC68)=0,"",","""&amp;AC$1&amp;""":"""&amp;AC68&amp;"""")
&amp;IF(LEN(AD68)=0,"",","""&amp;AD$1&amp;""":"&amp;AD68)
&amp;IF(LEN(AE68)=0,"",","""&amp;AE$1&amp;""":"""&amp;AE68&amp;"""")
&amp;IF(LEN(AF68)=0,"",","""&amp;AF$1&amp;""":"&amp;AF68)
&amp;IF(LEN(AG68)=0,"",","""&amp;AG$1&amp;""":"&amp;AG68)&amp;"}")</f>
        <v>{"dy":7,"sl":6,"tp":"fe","vl":"Equip6201","cn":1,"pt":"DI","pr":15}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1.3550135501355014E-2</v>
      </c>
      <c r="BQ68">
        <f t="shared" ca="1" si="17"/>
        <v>9.4517958412098316E-3</v>
      </c>
      <c r="BR68">
        <f t="shared" ca="1" si="18"/>
        <v>1.0224948875255624E-2</v>
      </c>
      <c r="BS68">
        <f t="shared" ca="1" si="19"/>
        <v>0.55555555555555558</v>
      </c>
      <c r="BT68">
        <f t="shared" ref="BT68:BT128" ca="1" si="20">BT67+BQ67</f>
        <v>0.38752362948960289</v>
      </c>
      <c r="BU68">
        <f t="shared" ref="BU68:BU128" ca="1" si="21">BU67+BR67</f>
        <v>0.41922290388548017</v>
      </c>
      <c r="BV68" t="str">
        <f ca="1">OFFSET([1]EquipTable!$A$1,ROW()-1,0)</f>
        <v>Equip5001</v>
      </c>
    </row>
    <row r="69" spans="1:74">
      <c r="A69">
        <v>7</v>
      </c>
      <c r="B69">
        <v>7</v>
      </c>
      <c r="C69">
        <f>IF(B69&lt;=9,0,
IF(B69=10,1,2))</f>
        <v>0</v>
      </c>
      <c r="D69">
        <f ca="1">RAND()</f>
        <v>0.16511813673203057</v>
      </c>
      <c r="E69">
        <f ca="1">RAND()</f>
        <v>0.57749582658053689</v>
      </c>
      <c r="F69">
        <f ca="1">RAND()</f>
        <v>0.43214174846108544</v>
      </c>
      <c r="G69">
        <f ca="1">RAND()</f>
        <v>0.5147144078430772</v>
      </c>
      <c r="H69">
        <f ca="1">RAND()</f>
        <v>0.60652331536339865</v>
      </c>
      <c r="I69">
        <f ca="1">RAND()</f>
        <v>0.28187506876262924</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Equip6302</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22300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82</v>
      </c>
      <c r="V69" t="s">
        <v>179</v>
      </c>
      <c r="W69">
        <v>1</v>
      </c>
      <c r="X69" t="s">
        <v>125</v>
      </c>
      <c r="Z69">
        <v>700</v>
      </c>
      <c r="AA69" t="str">
        <f ca="1">IF(ISBLANK(AB69),"",
VLOOKUP(AB69,OFFSET(INDIRECT("$A:$B"),0,MATCH(AB$1&amp;"_Verify",INDIRECT("$1:$1"),0)-1),2,0)
)</f>
        <v>uph</v>
      </c>
      <c r="AB69" t="s">
        <v>91</v>
      </c>
      <c r="AC69">
        <v>20128</v>
      </c>
      <c r="AD69">
        <v>9</v>
      </c>
      <c r="AE69" t="s">
        <v>125</v>
      </c>
      <c r="AG69">
        <v>2700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ca="1">IF(ROW()=2,AN69,OFFSET(AM69,-1,0)&amp;IF(LEN(AN69)=0,"",","&amp;AN69))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v>
      </c>
      <c r="AN69" t="str">
        <f ca="1">IF(AL69&lt;&gt;1,"",
"{"""&amp;A$1&amp;""":"&amp;A69
&amp;","""&amp;B$1&amp;""":"&amp;B69
&amp;IF(LEN(AA69)=0,"",","""&amp;AA$1&amp;""":"""&amp;AA69&amp;"""")
&amp;IF(LEN(AC69)=0,"",","""&amp;AC$1&amp;""":"""&amp;AC69&amp;"""")
&amp;IF(LEN(AD69)=0,"",","""&amp;AD$1&amp;""":"&amp;AD69)
&amp;IF(LEN(AE69)=0,"",","""&amp;AE$1&amp;""":"""&amp;AE69&amp;"""")
&amp;IF(LEN(AF69)=0,"",","""&amp;AF$1&amp;""":"&amp;AF69)
&amp;IF(LEN(AG69)=0,"",","""&amp;AG$1&amp;""":"&amp;AG69)&amp;"}")</f>
        <v>{"dy":7,"sl":7,"tp":"uph","vl":"20128","cn":9,"pt":"GO","pr":2700}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1.3550135501355014E-2</v>
      </c>
      <c r="BQ69">
        <f t="shared" ca="1" si="17"/>
        <v>9.4517958412098316E-3</v>
      </c>
      <c r="BR69">
        <f t="shared" ca="1" si="18"/>
        <v>1.0224948875255624E-2</v>
      </c>
      <c r="BS69">
        <f t="shared" ca="1" si="19"/>
        <v>0.56910569105691056</v>
      </c>
      <c r="BT69">
        <f t="shared" ca="1" si="20"/>
        <v>0.3969754253308127</v>
      </c>
      <c r="BU69">
        <f t="shared" ca="1" si="21"/>
        <v>0.42944785276073577</v>
      </c>
      <c r="BV69" t="str">
        <f ca="1">OFFSET([1]EquipTable!$A$1,ROW()-1,0)</f>
        <v>Equip5002</v>
      </c>
    </row>
    <row r="70" spans="1:74">
      <c r="A70">
        <v>7</v>
      </c>
      <c r="B70">
        <v>8</v>
      </c>
      <c r="C70">
        <f>IF(B70&lt;=9,0,
IF(B70=10,1,2))</f>
        <v>0</v>
      </c>
      <c r="D70">
        <f ca="1">RAND()</f>
        <v>0.60311115532947246</v>
      </c>
      <c r="E70">
        <f ca="1">RAND()</f>
        <v>0.4904785093361762</v>
      </c>
      <c r="F70">
        <f ca="1">RAND()</f>
        <v>0.87552655593527073</v>
      </c>
      <c r="G70">
        <f ca="1">RAND()</f>
        <v>0.1168839841178887</v>
      </c>
      <c r="H70">
        <f ca="1">RAND()</f>
        <v>0.97010604079200258</v>
      </c>
      <c r="I70">
        <f ca="1">RAND()</f>
        <v>0.420495215474188</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ca="1">IF(ROW()=2,AN70,OFFSET(AM70,-1,0)&amp;IF(LEN(AN70)=0,"",","&amp;AN70))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v>
      </c>
      <c r="AN70" t="str">
        <f ca="1">IF(AL70&lt;&gt;1,"",
"{"""&amp;A$1&amp;""":"&amp;A70
&amp;","""&amp;B$1&amp;""":"&amp;B70
&amp;IF(LEN(AA70)=0,"",","""&amp;AA$1&amp;""":"""&amp;AA70&amp;"""")
&amp;IF(LEN(AC70)=0,"",","""&amp;AC$1&amp;""":"""&amp;AC70&amp;"""")
&amp;IF(LEN(AD70)=0,"",","""&amp;AD$1&amp;""":"&amp;AD70)
&amp;IF(LEN(AE70)=0,"",","""&amp;AE$1&amp;""":"""&amp;AE70&amp;"""")
&amp;IF(LEN(AF70)=0,"",","""&amp;AF$1&amp;""":"&amp;AF70)
&amp;IF(LEN(AG70)=0,"",","""&amp;AG$1&amp;""":"&amp;AG70)&amp;"}")</f>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1.3550135501355014E-2</v>
      </c>
      <c r="BQ70">
        <f t="shared" ca="1" si="17"/>
        <v>9.4517958412098316E-3</v>
      </c>
      <c r="BR70">
        <f t="shared" ca="1" si="18"/>
        <v>1.0224948875255624E-2</v>
      </c>
      <c r="BS70">
        <f t="shared" ca="1" si="19"/>
        <v>0.58265582655826553</v>
      </c>
      <c r="BT70">
        <f t="shared" ca="1" si="20"/>
        <v>0.40642722117202251</v>
      </c>
      <c r="BU70">
        <f t="shared" ca="1" si="21"/>
        <v>0.43967280163599137</v>
      </c>
      <c r="BV70" t="str">
        <f ca="1">OFFSET([1]EquipTable!$A$1,ROW()-1,0)</f>
        <v>Equip5101</v>
      </c>
    </row>
    <row r="71" spans="1:74">
      <c r="A71">
        <v>7</v>
      </c>
      <c r="B71">
        <v>9</v>
      </c>
      <c r="C71">
        <f>IF(B71&lt;=9,0,
IF(B71=10,1,2))</f>
        <v>0</v>
      </c>
      <c r="D71">
        <f ca="1">RAND()</f>
        <v>0.12488580928926929</v>
      </c>
      <c r="E71">
        <f ca="1">RAND()</f>
        <v>0.18171346050085535</v>
      </c>
      <c r="F71">
        <f ca="1">RAND()</f>
        <v>0.64020911649634982</v>
      </c>
      <c r="G71">
        <f ca="1">RAND()</f>
        <v>0.83020299776926743</v>
      </c>
      <c r="H71">
        <f ca="1">RAND()</f>
        <v>0.22823966109583538</v>
      </c>
      <c r="I71">
        <f ca="1">RAND()</f>
        <v>0.85988502985231097</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ca="1">IF(ROW()=2,AN71,OFFSET(AM71,-1,0)&amp;IF(LEN(AN71)=0,"",","&amp;AN71))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v>
      </c>
      <c r="AN71" t="str">
        <f ca="1">IF(AL71&lt;&gt;1,"",
"{"""&amp;A$1&amp;""":"&amp;A71
&amp;","""&amp;B$1&amp;""":"&amp;B71
&amp;IF(LEN(AA71)=0,"",","""&amp;AA$1&amp;""":"""&amp;AA71&amp;"""")
&amp;IF(LEN(AC71)=0,"",","""&amp;AC$1&amp;""":"""&amp;AC71&amp;"""")
&amp;IF(LEN(AD71)=0,"",","""&amp;AD$1&amp;""":"&amp;AD71)
&amp;IF(LEN(AE71)=0,"",","""&amp;AE$1&amp;""":"""&amp;AE71&amp;"""")
&amp;IF(LEN(AF71)=0,"",","""&amp;AF$1&amp;""":"&amp;AF71)
&amp;IF(LEN(AG71)=0,"",","""&amp;AG$1&amp;""":"&amp;AG71)&amp;"}")</f>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1.3550135501355014E-2</v>
      </c>
      <c r="BQ71">
        <f t="shared" ca="1" si="17"/>
        <v>9.4517958412098316E-3</v>
      </c>
      <c r="BR71">
        <f t="shared" ca="1" si="18"/>
        <v>1.0224948875255624E-2</v>
      </c>
      <c r="BS71">
        <f t="shared" ca="1" si="19"/>
        <v>0.59620596205962051</v>
      </c>
      <c r="BT71">
        <f t="shared" ca="1" si="20"/>
        <v>0.41587901701323232</v>
      </c>
      <c r="BU71">
        <f t="shared" ca="1" si="21"/>
        <v>0.44989775051124697</v>
      </c>
      <c r="BV71" t="str">
        <f ca="1">OFFSET([1]EquipTable!$A$1,ROW()-1,0)</f>
        <v>Equip5102</v>
      </c>
    </row>
    <row r="72" spans="1:74">
      <c r="A72">
        <v>8</v>
      </c>
      <c r="B72">
        <v>0</v>
      </c>
      <c r="C72">
        <f>IF(B72&lt;=9,0,
IF(B72=10,1,2))</f>
        <v>0</v>
      </c>
      <c r="D72">
        <f ca="1">RAND()</f>
        <v>0.77744083792497276</v>
      </c>
      <c r="E72">
        <f ca="1">RAND()</f>
        <v>0.17542339729016054</v>
      </c>
      <c r="F72">
        <f ca="1">RAND()</f>
        <v>3.6662254027449825E-2</v>
      </c>
      <c r="G72">
        <f ca="1">RAND()</f>
        <v>0.52112819335779237</v>
      </c>
      <c r="H72">
        <f ca="1">RAND()</f>
        <v>0.62651923570611689</v>
      </c>
      <c r="I72">
        <f ca="1">RAND()</f>
        <v>2.5336798873537902E-2</v>
      </c>
      <c r="M72" t="str">
        <f ca="1">IF(LEN(J72)&lt;&gt;0,J72,VLOOKUP(D72+$B72,$BJ:$BK,MATCH($BK$1,$BJ$1:$BK$1,0),1))</f>
        <v>지정 장비</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Equip1201</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2500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260</v>
      </c>
      <c r="W72">
        <v>1</v>
      </c>
      <c r="X72" t="s">
        <v>129</v>
      </c>
      <c r="Z72">
        <v>11</v>
      </c>
      <c r="AA72" t="str">
        <f ca="1">IF(ISBLANK(AB72),"",
VLOOKUP(AB72,OFFSET(INDIRECT("$A:$B"),0,MATCH(AB$1&amp;"_Verify",INDIRECT("$1:$1"),0)-1),2,0)
)</f>
        <v>upn</v>
      </c>
      <c r="AB72" t="s">
        <v>92</v>
      </c>
      <c r="AC72">
        <v>38090</v>
      </c>
      <c r="AD72">
        <v>7</v>
      </c>
      <c r="AE72" t="s">
        <v>466</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ca="1">IF(ROW()=2,AN72,OFFSET(AM72,-1,0)&amp;IF(LEN(AN72)=0,"",","&amp;AN72))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v>
      </c>
      <c r="AN72" t="str">
        <f ca="1">IF(AL72&lt;&gt;1,"",
"{"""&amp;A$1&amp;""":"&amp;A72
&amp;","""&amp;B$1&amp;""":"&amp;B72
&amp;IF(LEN(AA72)=0,"",","""&amp;AA$1&amp;""":"""&amp;AA72&amp;"""")
&amp;IF(LEN(AC72)=0,"",","""&amp;AC$1&amp;""":"""&amp;AC72&amp;"""")
&amp;IF(LEN(AD72)=0,"",","""&amp;AD$1&amp;""":"&amp;AD72)
&amp;IF(LEN(AE72)=0,"",","""&amp;AE$1&amp;""":"""&amp;AE72&amp;"""")
&amp;IF(LEN(AF72)=0,"",","""&amp;AF$1&amp;""":"&amp;AF72)
&amp;IF(LEN(AG72)=0,"",","""&amp;AG$1&amp;""":"&amp;AG72)&amp;"}")</f>
        <v>{"dy":8,"sl":0,"tp":"upn","vl":"38090","cn":7,"pt":"GO","pr":2100}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1.3550135501355014E-2</v>
      </c>
      <c r="BQ72">
        <f t="shared" ca="1" si="17"/>
        <v>9.4517958412098316E-3</v>
      </c>
      <c r="BR72">
        <f t="shared" ca="1" si="18"/>
        <v>1.0224948875255624E-2</v>
      </c>
      <c r="BS72">
        <f t="shared" ca="1" si="19"/>
        <v>0.60975609756097549</v>
      </c>
      <c r="BT72">
        <f t="shared" ca="1" si="20"/>
        <v>0.42533081285444213</v>
      </c>
      <c r="BU72">
        <f t="shared" ca="1" si="21"/>
        <v>0.46012269938650258</v>
      </c>
      <c r="BV72" t="str">
        <f ca="1">OFFSET([1]EquipTable!$A$1,ROW()-1,0)</f>
        <v>Equip5201</v>
      </c>
    </row>
    <row r="73" spans="1:74">
      <c r="A73">
        <v>8</v>
      </c>
      <c r="B73">
        <v>1</v>
      </c>
      <c r="C73">
        <f>IF(B73&lt;=9,0,
IF(B73=10,1,2))</f>
        <v>0</v>
      </c>
      <c r="D73">
        <f ca="1">RAND()</f>
        <v>0.13770330462552849</v>
      </c>
      <c r="E73">
        <f ca="1">RAND()</f>
        <v>0.66648313532368353</v>
      </c>
      <c r="F73">
        <f ca="1">RAND()</f>
        <v>0.43228723285900872</v>
      </c>
      <c r="G73">
        <f ca="1">RAND()</f>
        <v>0.5183816140024553</v>
      </c>
      <c r="H73">
        <f ca="1">RAND()</f>
        <v>0.97609266922734284</v>
      </c>
      <c r="I73">
        <f ca="1">RAND()</f>
        <v>0.85979576571584537</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Equip5402</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29</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20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전설</v>
      </c>
      <c r="U73" t="s">
        <v>82</v>
      </c>
      <c r="V73" t="s">
        <v>242</v>
      </c>
      <c r="W73">
        <v>1</v>
      </c>
      <c r="X73" t="s">
        <v>125</v>
      </c>
      <c r="Z73">
        <v>7000</v>
      </c>
      <c r="AA73" t="str">
        <f ca="1">IF(ISBLANK(AB73),"",
VLOOKUP(AB73,OFFSET(INDIRECT("$A:$B"),0,MATCH(AB$1&amp;"_Verify",INDIRECT("$1:$1"),0)-1),2,0)
)</f>
        <v>fe</v>
      </c>
      <c r="AB73" t="s">
        <v>82</v>
      </c>
      <c r="AC73" t="s">
        <v>469</v>
      </c>
      <c r="AD73">
        <v>1</v>
      </c>
      <c r="AE73" t="s">
        <v>125</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ca="1">IF(ROW()=2,AN73,OFFSET(AM73,-1,0)&amp;IF(LEN(AN73)=0,"",","&amp;AN73))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{"dy":8,"sl":1,"tp":"fe","vl":"Equip4301","cn":1,"pt":"GO","pr":7000}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1.3550135501355014E-2</v>
      </c>
      <c r="BQ73">
        <f t="shared" ca="1" si="17"/>
        <v>9.4517958412098316E-3</v>
      </c>
      <c r="BR73">
        <f t="shared" ca="1" si="18"/>
        <v>1.0224948875255624E-2</v>
      </c>
      <c r="BS73">
        <f t="shared" ca="1" si="19"/>
        <v>0.62330623306233046</v>
      </c>
      <c r="BT73">
        <f t="shared" ca="1" si="20"/>
        <v>0.43478260869565194</v>
      </c>
      <c r="BU73">
        <f t="shared" ca="1" si="21"/>
        <v>0.47034764826175818</v>
      </c>
      <c r="BV73" t="str">
        <f ca="1">OFFSET([1]EquipTable!$A$1,ROW()-1,0)</f>
        <v>Equip5202</v>
      </c>
    </row>
    <row r="74" spans="1:74">
      <c r="A74">
        <v>8</v>
      </c>
      <c r="B74">
        <v>2</v>
      </c>
      <c r="C74">
        <f>IF(B74&lt;=9,0,
IF(B74=10,1,2))</f>
        <v>0</v>
      </c>
      <c r="D74">
        <f ca="1">RAND()</f>
        <v>0.5922064393163764</v>
      </c>
      <c r="E74">
        <f ca="1">RAND()</f>
        <v>0.76300341569499175</v>
      </c>
      <c r="F74">
        <f ca="1">RAND()</f>
        <v>6.664444781039891E-3</v>
      </c>
      <c r="G74">
        <f ca="1">RAND()</f>
        <v>0.22675134885838133</v>
      </c>
      <c r="H74">
        <f ca="1">RAND()</f>
        <v>0.45655768445389466</v>
      </c>
      <c r="I74">
        <f ca="1">RAND()</f>
        <v>0.50266607672031427</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76300</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12</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3600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125</v>
      </c>
      <c r="Z74">
        <v>900</v>
      </c>
      <c r="AA74" t="str">
        <f ca="1">IF(ISBLANK(AB74),"",
VLOOKUP(AB74,OFFSET(INDIRECT("$A:$B"),0,MATCH(AB$1&amp;"_Verify",INDIRECT("$1:$1"),0)-1),2,0)
)</f>
        <v>fe</v>
      </c>
      <c r="AB74" t="s">
        <v>82</v>
      </c>
      <c r="AC74" t="s">
        <v>472</v>
      </c>
      <c r="AD74">
        <v>1</v>
      </c>
      <c r="AE74" t="s">
        <v>125</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용사의 단검</v>
      </c>
      <c r="AL74">
        <v>1</v>
      </c>
      <c r="AM74" t="str">
        <f ca="1">IF(ROW()=2,AN74,OFFSET(AM74,-1,0)&amp;IF(LEN(AN74)=0,"",","&amp;AN74))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v>
      </c>
      <c r="AN74" t="str">
        <f ca="1">IF(AL74&lt;&gt;1,"",
"{"""&amp;A$1&amp;""":"&amp;A74
&amp;","""&amp;B$1&amp;""":"&amp;B74
&amp;IF(LEN(AA74)=0,"",","""&amp;AA$1&amp;""":"""&amp;AA74&amp;"""")
&amp;IF(LEN(AC74)=0,"",","""&amp;AC$1&amp;""":"""&amp;AC74&amp;"""")
&amp;IF(LEN(AD74)=0,"",","""&amp;AD$1&amp;""":"&amp;AD74)
&amp;IF(LEN(AE74)=0,"",","""&amp;AE$1&amp;""":"""&amp;AE74&amp;"""")
&amp;IF(LEN(AF74)=0,"",","""&amp;AF$1&amp;""":"&amp;AF74)
&amp;IF(LEN(AG74)=0,"",","""&amp;AG$1&amp;""":"&amp;AG74)&amp;"}")</f>
        <v>{"dy":8,"sl":2,"tp":"fe","vl":"Equip1001","cn":1,"pt":"GO","pr":600}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1.3550135501355014E-2</v>
      </c>
      <c r="BQ74">
        <f t="shared" ca="1" si="17"/>
        <v>9.4517958412098316E-3</v>
      </c>
      <c r="BR74">
        <f t="shared" ca="1" si="18"/>
        <v>1.0224948875255624E-2</v>
      </c>
      <c r="BS74">
        <f t="shared" ca="1" si="19"/>
        <v>0.63685636856368544</v>
      </c>
      <c r="BT74">
        <f t="shared" ca="1" si="20"/>
        <v>0.44423440453686175</v>
      </c>
      <c r="BU74">
        <f t="shared" ca="1" si="21"/>
        <v>0.48057259713701378</v>
      </c>
      <c r="BV74" t="str">
        <f ca="1">OFFSET([1]EquipTable!$A$1,ROW()-1,0)</f>
        <v>Equip5301</v>
      </c>
    </row>
    <row r="75" spans="1:74">
      <c r="A75">
        <v>8</v>
      </c>
      <c r="B75">
        <v>3</v>
      </c>
      <c r="C75">
        <f>IF(B75&lt;=9,0,
IF(B75=10,1,2))</f>
        <v>0</v>
      </c>
      <c r="D75">
        <f ca="1">RAND()</f>
        <v>0.928494512160421</v>
      </c>
      <c r="E75">
        <f ca="1">RAND()</f>
        <v>0.16905710841958943</v>
      </c>
      <c r="F75">
        <f ca="1">RAND()</f>
        <v>0.37311081253557898</v>
      </c>
      <c r="G75">
        <f ca="1">RAND()</f>
        <v>0.18025160328260881</v>
      </c>
      <c r="H75">
        <f ca="1">RAND()</f>
        <v>0.99259995249454647</v>
      </c>
      <c r="I75">
        <f ca="1">RAND()</f>
        <v>3.8190824480837215E-2</v>
      </c>
      <c r="M75" t="str">
        <f ca="1">IF(LEN(J75)&lt;&gt;0,J75,VLOOKUP(D75+$B75,$BJ:$BK,MATCH($BK$1,$BJ$1:$BK$1,0),1))</f>
        <v>안 지정 캐릭터 PP 일반등급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16905</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5</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1500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125</v>
      </c>
      <c r="Z75">
        <v>1100</v>
      </c>
      <c r="AA75" t="str">
        <f ca="1">IF(ISBLANK(AB75),"",
VLOOKUP(AB75,OFFSET(INDIRECT("$A:$B"),0,MATCH(AB$1&amp;"_Verify",INDIRECT("$1:$1"),0)-1),2,0)
)</f>
        <v>fe</v>
      </c>
      <c r="AB75" t="s">
        <v>82</v>
      </c>
      <c r="AC75" t="s">
        <v>463</v>
      </c>
      <c r="AD75">
        <v>1</v>
      </c>
      <c r="AE75" t="s">
        <v>129</v>
      </c>
      <c r="AF75">
        <v>193</v>
      </c>
      <c r="AG75">
        <v>79</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전설</v>
      </c>
      <c r="AJ75" t="str">
        <f>IF(ISBLANK($AB75),"",
IF(AND($B75&gt;=VLOOKUP($AB75,$AP:$AS,3,0),$B75&lt;=VLOOKUP($AB75,$AP:$AS,4,0)),"","슬롯타입이상"))</f>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유물 약탈자</v>
      </c>
      <c r="AL75">
        <v>1</v>
      </c>
      <c r="AM75" t="str">
        <f ca="1">IF(ROW()=2,AN75,OFFSET(AM75,-1,0)&amp;IF(LEN(AN75)=0,"",","&amp;AN75))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v>
      </c>
      <c r="AN75" t="str">
        <f ca="1">IF(AL75&lt;&gt;1,"",
"{"""&amp;A$1&amp;""":"&amp;A75
&amp;","""&amp;B$1&amp;""":"&amp;B75
&amp;IF(LEN(AA75)=0,"",","""&amp;AA$1&amp;""":"""&amp;AA75&amp;"""")
&amp;IF(LEN(AC75)=0,"",","""&amp;AC$1&amp;""":"""&amp;AC75&amp;"""")
&amp;IF(LEN(AD75)=0,"",","""&amp;AD$1&amp;""":"&amp;AD75)
&amp;IF(LEN(AE75)=0,"",","""&amp;AE$1&amp;""":"""&amp;AE75&amp;"""")
&amp;IF(LEN(AF75)=0,"",","""&amp;AF$1&amp;""":"&amp;AF75)
&amp;IF(LEN(AG75)=0,"",","""&amp;AG$1&amp;""":"&amp;AG75)&amp;"}")</f>
        <v>{"dy":8,"sl":3,"tp":"fe","vl":"Equip0402","cn":1,"pt":"DI","pp":193,"pr":79}</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1.3550135501355014E-2</v>
      </c>
      <c r="BQ75">
        <f t="shared" ca="1" si="17"/>
        <v>9.4517958412098316E-3</v>
      </c>
      <c r="BR75">
        <f t="shared" ca="1" si="18"/>
        <v>1.0224948875255624E-2</v>
      </c>
      <c r="BS75">
        <f t="shared" ca="1" si="19"/>
        <v>0.65040650406504041</v>
      </c>
      <c r="BT75">
        <f t="shared" ca="1" si="20"/>
        <v>0.45368620037807156</v>
      </c>
      <c r="BU75">
        <f t="shared" ca="1" si="21"/>
        <v>0.49079754601226938</v>
      </c>
      <c r="BV75" t="str">
        <f ca="1">OFFSET([1]EquipTable!$A$1,ROW()-1,0)</f>
        <v>Equip5302</v>
      </c>
    </row>
    <row r="76" spans="1:74">
      <c r="A76">
        <v>8</v>
      </c>
      <c r="B76">
        <v>4</v>
      </c>
      <c r="C76">
        <f>IF(B76&lt;=9,0,
IF(B76=10,1,2))</f>
        <v>0</v>
      </c>
      <c r="D76">
        <f ca="1">RAND()</f>
        <v>0.90286062497411723</v>
      </c>
      <c r="E76">
        <f ca="1">RAND()</f>
        <v>0.76408952138404385</v>
      </c>
      <c r="F76">
        <f ca="1">RAND()</f>
        <v>0.74996705335183167</v>
      </c>
      <c r="G76">
        <f ca="1">RAND()</f>
        <v>0.16636157905742588</v>
      </c>
      <c r="H76">
        <f ca="1">RAND()</f>
        <v>0.53783268020483022</v>
      </c>
      <c r="I76">
        <f ca="1">RAND()</f>
        <v>0.30676430374953623</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76408</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12</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3600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125</v>
      </c>
      <c r="Z76">
        <v>1100</v>
      </c>
      <c r="AA76" t="str">
        <f ca="1">IF(ISBLANK(AB76),"",
VLOOKUP(AB76,OFFSET(INDIRECT("$A:$B"),0,MATCH(AB$1&amp;"_Verify",INDIRECT("$1:$1"),0)-1),2,0)
)</f>
        <v>uph</v>
      </c>
      <c r="AB76" t="s">
        <v>91</v>
      </c>
      <c r="AC76">
        <v>46233</v>
      </c>
      <c r="AD76">
        <v>11</v>
      </c>
      <c r="AE76" t="s">
        <v>462</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v>
      </c>
      <c r="AN76" t="str">
        <f ca="1">IF(AL76&lt;&gt;1,"",
"{"""&amp;A$1&amp;""":"&amp;A76
&amp;","""&amp;B$1&amp;""":"&amp;B76
&amp;IF(LEN(AA76)=0,"",","""&amp;AA$1&amp;""":"""&amp;AA76&amp;"""")
&amp;IF(LEN(AC76)=0,"",","""&amp;AC$1&amp;""":"""&amp;AC76&amp;"""")
&amp;IF(LEN(AD76)=0,"",","""&amp;AD$1&amp;""":"&amp;AD76)
&amp;IF(LEN(AE76)=0,"",","""&amp;AE$1&amp;""":"""&amp;AE76&amp;"""")
&amp;IF(LEN(AF76)=0,"",","""&amp;AF$1&amp;""":"&amp;AF76)
&amp;IF(LEN(AG76)=0,"",","""&amp;AG$1&amp;""":"&amp;AG76)&amp;"}")</f>
        <v>{"dy":8,"sl":4,"tp":"uph","vl":"46233","cn":11,"pt":"DI","pr":3}</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1.3550135501355016E-3</v>
      </c>
      <c r="BQ76">
        <f t="shared" ca="1" si="17"/>
        <v>9.4517958412098323E-4</v>
      </c>
      <c r="BR76">
        <f t="shared" ca="1" si="18"/>
        <v>1.0224948875255625E-3</v>
      </c>
      <c r="BS76">
        <f t="shared" ca="1" si="19"/>
        <v>0.66395663956639539</v>
      </c>
      <c r="BT76">
        <f t="shared" ca="1" si="20"/>
        <v>0.46313799621928137</v>
      </c>
      <c r="BU76">
        <f t="shared" ca="1" si="21"/>
        <v>0.50102249488752504</v>
      </c>
      <c r="BV76" t="str">
        <f ca="1">OFFSET([1]EquipTable!$A$1,ROW()-1,0)</f>
        <v>Equip5401</v>
      </c>
    </row>
    <row r="77" spans="1:74">
      <c r="A77">
        <v>8</v>
      </c>
      <c r="B77">
        <v>5</v>
      </c>
      <c r="C77">
        <f>IF(B77&lt;=9,0,
IF(B77=10,1,2))</f>
        <v>0</v>
      </c>
      <c r="D77">
        <f ca="1">RAND()</f>
        <v>0.30163180993085603</v>
      </c>
      <c r="E77">
        <f ca="1">RAND()</f>
        <v>2.3662197935303886E-2</v>
      </c>
      <c r="F77">
        <f ca="1">RAND()</f>
        <v>0.1005628376863511</v>
      </c>
      <c r="G77">
        <f ca="1">RAND()</f>
        <v>0.37441662904613604</v>
      </c>
      <c r="H77">
        <f ca="1">RAND()</f>
        <v>0.6411333209581892</v>
      </c>
      <c r="I77">
        <f ca="1">RAND()</f>
        <v>0.87225420085558825</v>
      </c>
      <c r="M77" t="str">
        <f ca="1">IF(LEN(J77)&lt;&gt;0,J77,VLOOKUP(D77+$B77,$BJ:$BK,MATCH($BK$1,$BJ$1:$BK$1,0),1))</f>
        <v>지정 장비</v>
      </c>
      <c r="N77" t="str">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Equip0002</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900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185</v>
      </c>
      <c r="W77">
        <v>1</v>
      </c>
      <c r="X77" t="s">
        <v>129</v>
      </c>
      <c r="Z77">
        <v>96</v>
      </c>
      <c r="AA77" t="str">
        <f ca="1">IF(ISBLANK(AB77),"",
VLOOKUP(AB77,OFFSET(INDIRECT("$A:$B"),0,MATCH(AB$1&amp;"_Verify",INDIRECT("$1:$1"),0)-1),2,0)
)</f>
        <v>fe</v>
      </c>
      <c r="AB77" t="s">
        <v>82</v>
      </c>
      <c r="AC77" t="s">
        <v>478</v>
      </c>
      <c r="AD77">
        <v>1</v>
      </c>
      <c r="AE77" t="s">
        <v>125</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뿔과 뼈</v>
      </c>
      <c r="AL77">
        <v>1</v>
      </c>
      <c r="AM77" t="str">
        <f ca="1">IF(ROW()=2,AN77,OFFSET(AM77,-1,0)&amp;IF(LEN(AN77)=0,"",","&amp;AN77))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{"dy":8,"sl":5,"tp":"fe","vl":"Equip2301","cn":1,"pt":"GO","pr":7300}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1.3550135501355016E-3</v>
      </c>
      <c r="BQ77">
        <f t="shared" ca="1" si="17"/>
        <v>9.4517958412098323E-4</v>
      </c>
      <c r="BR77">
        <f t="shared" ca="1" si="18"/>
        <v>1.0224948875255625E-3</v>
      </c>
      <c r="BS77">
        <f t="shared" ca="1" si="19"/>
        <v>0.66531165311653084</v>
      </c>
      <c r="BT77">
        <f t="shared" ca="1" si="20"/>
        <v>0.46408317580340236</v>
      </c>
      <c r="BU77">
        <f t="shared" ca="1" si="21"/>
        <v>0.50204498977505063</v>
      </c>
      <c r="BV77" t="str">
        <f ca="1">OFFSET([1]EquipTable!$A$1,ROW()-1,0)</f>
        <v>Equip5402</v>
      </c>
    </row>
    <row r="78" spans="1:74">
      <c r="A78">
        <v>8</v>
      </c>
      <c r="B78">
        <v>6</v>
      </c>
      <c r="C78">
        <f>IF(B78&lt;=9,0,
IF(B78=10,1,2))</f>
        <v>0</v>
      </c>
      <c r="D78">
        <f ca="1">RAND()</f>
        <v>0.7253840822150901</v>
      </c>
      <c r="E78">
        <f ca="1">RAND()</f>
        <v>3.7996808000433813E-2</v>
      </c>
      <c r="F78">
        <f ca="1">RAND()</f>
        <v>0.94067313673382769</v>
      </c>
      <c r="G78">
        <f ca="1">RAND()</f>
        <v>0.50998096455734221</v>
      </c>
      <c r="H78">
        <f ca="1">RAND()</f>
        <v>0.83409945308576394</v>
      </c>
      <c r="I78">
        <f ca="1">RAND()</f>
        <v>0.80107049028687294</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Equip0201</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3300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82</v>
      </c>
      <c r="V78" t="s">
        <v>193</v>
      </c>
      <c r="W78">
        <v>1</v>
      </c>
      <c r="X78" t="s">
        <v>125</v>
      </c>
      <c r="Z78">
        <v>600</v>
      </c>
      <c r="AA78" t="str">
        <f ca="1">IF(ISBLANK(AB78),"",
VLOOKUP(AB78,OFFSET(INDIRECT("$A:$B"),0,MATCH(AB$1&amp;"_Verify",INDIRECT("$1:$1"),0)-1),2,0)
)</f>
        <v>uph</v>
      </c>
      <c r="AB78" t="s">
        <v>91</v>
      </c>
      <c r="AC78">
        <v>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ca="1">IF(ROW()=2,AN78,OFFSET(AM78,-1,0)&amp;IF(LEN(AN78)=0,"",","&amp;AN78))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v>
      </c>
      <c r="AN78" t="str">
        <f ca="1">IF(AL78&lt;&gt;1,"",
"{"""&amp;A$1&amp;""":"&amp;A78
&amp;","""&amp;B$1&amp;""":"&amp;B78
&amp;IF(LEN(AA78)=0,"",","""&amp;AA$1&amp;""":"""&amp;AA78&amp;"""")
&amp;IF(LEN(AC78)=0,"",","""&amp;AC$1&amp;""":"""&amp;AC78&amp;"""")
&amp;IF(LEN(AD78)=0,"",","""&amp;AD$1&amp;""":"&amp;AD78)
&amp;IF(LEN(AE78)=0,"",","""&amp;AE$1&amp;""":"""&amp;AE78&amp;"""")
&amp;IF(LEN(AF78)=0,"",","""&amp;AF$1&amp;""":"&amp;AF78)
&amp;IF(LEN(AG78)=0,"",","""&amp;AG$1&amp;""":"&amp;AG78)&amp;"}")</f>
        <v>{"dy":8,"sl":6,"tp":"uph","vl":"9503","cn":9,"pt":"GO","pr":2700}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0.6666666666666663</v>
      </c>
      <c r="BT78">
        <f t="shared" ca="1" si="20"/>
        <v>0.46502835538752335</v>
      </c>
      <c r="BU78">
        <f t="shared" ca="1" si="21"/>
        <v>0.50306748466257623</v>
      </c>
      <c r="BV78" t="str">
        <f ca="1">OFFSET([1]EquipTable!$A$1,ROW()-1,0)</f>
        <v>Equip5403</v>
      </c>
    </row>
    <row r="79" spans="1:74">
      <c r="A79">
        <v>8</v>
      </c>
      <c r="B79">
        <v>7</v>
      </c>
      <c r="C79">
        <f>IF(B79&lt;=9,0,
IF(B79=10,1,2))</f>
        <v>0</v>
      </c>
      <c r="D79">
        <f ca="1">RAND()</f>
        <v>0.81840442555841919</v>
      </c>
      <c r="E79">
        <f ca="1">RAND()</f>
        <v>0.35768731209498239</v>
      </c>
      <c r="F79">
        <f ca="1">RAND()</f>
        <v>0.25168826009558276</v>
      </c>
      <c r="G79">
        <f ca="1">RAND()</f>
        <v>0.41729239143641172</v>
      </c>
      <c r="H79">
        <f ca="1">RAND()</f>
        <v>0.67944679769158056</v>
      </c>
      <c r="I79">
        <f ca="1">RAND()</f>
        <v>0.89407253780495033</v>
      </c>
      <c r="M79" t="str">
        <f ca="1">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Equip4101</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1500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82</v>
      </c>
      <c r="V79" t="s">
        <v>253</v>
      </c>
      <c r="W79">
        <v>1</v>
      </c>
      <c r="X79" t="s">
        <v>125</v>
      </c>
      <c r="Z79">
        <v>7300</v>
      </c>
      <c r="AA79" t="str">
        <f ca="1">IF(ISBLANK(AB79),"",
VLOOKUP(AB79,OFFSET(INDIRECT("$A:$B"),0,MATCH(AB$1&amp;"_Verify",INDIRECT("$1:$1"),0)-1),2,0)
)</f>
        <v>fe</v>
      </c>
      <c r="AB79" t="s">
        <v>82</v>
      </c>
      <c r="AC79" t="s">
        <v>477</v>
      </c>
      <c r="AD79">
        <v>1</v>
      </c>
      <c r="AE79" t="s">
        <v>125</v>
      </c>
      <c r="AG79">
        <v>29300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M29 그레이트소드</v>
      </c>
      <c r="AL79">
        <v>1</v>
      </c>
      <c r="AM79" t="str">
        <f ca="1">IF(ROW()=2,AN79,OFFSET(AM79,-1,0)&amp;IF(LEN(AN79)=0,"",","&amp;AN79))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v>
      </c>
      <c r="AN79" t="str">
        <f ca="1">IF(AL79&lt;&gt;1,"",
"{"""&amp;A$1&amp;""":"&amp;A79
&amp;","""&amp;B$1&amp;""":"&amp;B79
&amp;IF(LEN(AA79)=0,"",","""&amp;AA$1&amp;""":"""&amp;AA79&amp;"""")
&amp;IF(LEN(AC79)=0,"",","""&amp;AC$1&amp;""":"""&amp;AC79&amp;"""")
&amp;IF(LEN(AD79)=0,"",","""&amp;AD$1&amp;""":"&amp;AD79)
&amp;IF(LEN(AE79)=0,"",","""&amp;AE$1&amp;""":"""&amp;AE79&amp;"""")
&amp;IF(LEN(AF79)=0,"",","""&amp;AF$1&amp;""":"&amp;AF79)
&amp;IF(LEN(AG79)=0,"",","""&amp;AG$1&amp;""":"&amp;AG79)&amp;"}")</f>
        <v>{"dy":8,"sl":7,"tp":"fe","vl":"Equip8201","cn":1,"pt":"GO","pr":29300}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0.6666666666666663</v>
      </c>
      <c r="BT79">
        <f t="shared" ca="1" si="20"/>
        <v>0.46502835538752335</v>
      </c>
      <c r="BU79">
        <f t="shared" ca="1" si="21"/>
        <v>0.50306748466257623</v>
      </c>
      <c r="BV79" t="str">
        <f ca="1">OFFSET([1]EquipTable!$A$1,ROW()-1,0)</f>
        <v>Equip5404</v>
      </c>
    </row>
    <row r="80" spans="1:74">
      <c r="A80">
        <v>8</v>
      </c>
      <c r="B80">
        <v>8</v>
      </c>
      <c r="C80">
        <f>IF(B80&lt;=9,0,
IF(B80=10,1,2))</f>
        <v>0</v>
      </c>
      <c r="D80">
        <f ca="1">RAND()</f>
        <v>0.73690539678306877</v>
      </c>
      <c r="E80">
        <f ca="1">RAND()</f>
        <v>0.67303537396449875</v>
      </c>
      <c r="F80">
        <f ca="1">RAND()</f>
        <v>0.20891854235669227</v>
      </c>
      <c r="G80">
        <f ca="1">RAND()</f>
        <v>5.6504658197477076E-3</v>
      </c>
      <c r="H80">
        <f ca="1">RAND()</f>
        <v>0.69363148065526681</v>
      </c>
      <c r="I80">
        <f ca="1">RAND()</f>
        <v>0.96954629526289582</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0.6666666666666663</v>
      </c>
      <c r="BT80">
        <f t="shared" ca="1" si="20"/>
        <v>0.46502835538752335</v>
      </c>
      <c r="BU80">
        <f t="shared" ca="1" si="21"/>
        <v>0.50306748466257623</v>
      </c>
      <c r="BV80" t="str">
        <f ca="1">OFFSET([1]EquipTable!$A$1,ROW()-1,0)</f>
        <v>Equip5405</v>
      </c>
    </row>
    <row r="81" spans="1:74">
      <c r="A81">
        <v>8</v>
      </c>
      <c r="B81">
        <v>9</v>
      </c>
      <c r="C81">
        <f>IF(B81&lt;=9,0,
IF(B81=10,1,2))</f>
        <v>0</v>
      </c>
      <c r="D81">
        <f ca="1">RAND()</f>
        <v>0.33985244695009731</v>
      </c>
      <c r="E81">
        <f ca="1">RAND()</f>
        <v>0.9157893340300115</v>
      </c>
      <c r="F81">
        <f ca="1">RAND()</f>
        <v>0.23664315717173234</v>
      </c>
      <c r="G81">
        <f ca="1">RAND()</f>
        <v>0.4246651674528541</v>
      </c>
      <c r="H81">
        <f ca="1">RAND()</f>
        <v>0.73656171355304834</v>
      </c>
      <c r="I81">
        <f ca="1">RAND()</f>
        <v>0.58631105589122989</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0.6666666666666663</v>
      </c>
      <c r="BT81">
        <f t="shared" ca="1" si="20"/>
        <v>0.46502835538752335</v>
      </c>
      <c r="BU81">
        <f t="shared" ca="1" si="21"/>
        <v>0.50306748466257623</v>
      </c>
      <c r="BV81" t="str">
        <f ca="1">OFFSET([1]EquipTable!$A$1,ROW()-1,0)</f>
        <v>후보</v>
      </c>
    </row>
    <row r="82" spans="1:74">
      <c r="A82">
        <v>9</v>
      </c>
      <c r="B82">
        <v>0</v>
      </c>
      <c r="C82">
        <f>IF(B82&lt;=9,0,
IF(B82=10,1,2))</f>
        <v>0</v>
      </c>
      <c r="D82">
        <f ca="1">RAND()</f>
        <v>0.7927441949610966</v>
      </c>
      <c r="E82">
        <f ca="1">RAND()</f>
        <v>0.15024633449376912</v>
      </c>
      <c r="F82">
        <f ca="1">RAND()</f>
        <v>0.52507299754596015</v>
      </c>
      <c r="G82">
        <f ca="1">RAND()</f>
        <v>0.49536323685121575</v>
      </c>
      <c r="H82">
        <f ca="1">RAND()</f>
        <v>0.64614772741911441</v>
      </c>
      <c r="I82">
        <f ca="1">RAND()</f>
        <v>0.98484529418736455</v>
      </c>
      <c r="M82" t="str">
        <f ca="1">IF(LEN(J82)&lt;&gt;0,J82,VLOOKUP(D82+$B82,$BJ:$BK,MATCH($BK$1,$BJ$1:$BK$1,0),1))</f>
        <v>지정 장비</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Equip1101</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1500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82</v>
      </c>
      <c r="V82" t="s">
        <v>260</v>
      </c>
      <c r="W82">
        <v>1</v>
      </c>
      <c r="X82" t="s">
        <v>129</v>
      </c>
      <c r="Z82">
        <v>11</v>
      </c>
      <c r="AA82" t="str">
        <f ca="1">IF(ISBLANK(AB82),"",
VLOOKUP(AB82,OFFSET(INDIRECT("$A:$B"),0,MATCH(AB$1&amp;"_Verify",INDIRECT("$1:$1"),0)-1),2,0)
)</f>
        <v>fe</v>
      </c>
      <c r="AB82" t="s">
        <v>82</v>
      </c>
      <c r="AC82" t="s">
        <v>186</v>
      </c>
      <c r="AD82">
        <v>1</v>
      </c>
      <c r="AE82" t="s">
        <v>125</v>
      </c>
      <c r="AG82">
        <v>1900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해골 벽</v>
      </c>
      <c r="AL82">
        <v>1</v>
      </c>
      <c r="AM82" t="str">
        <f ca="1">IF(ROW()=2,AN82,OFFSET(AM82,-1,0)&amp;IF(LEN(AN82)=0,"",","&amp;AN82))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v>
      </c>
      <c r="AN82" t="str">
        <f ca="1">IF(AL82&lt;&gt;1,"",
"{"""&amp;A$1&amp;""":"&amp;A82
&amp;","""&amp;B$1&amp;""":"&amp;B82
&amp;IF(LEN(AA82)=0,"",","""&amp;AA$1&amp;""":"""&amp;AA82&amp;"""")
&amp;IF(LEN(AC82)=0,"",","""&amp;AC$1&amp;""":"""&amp;AC82&amp;"""")
&amp;IF(LEN(AD82)=0,"",","""&amp;AD$1&amp;""":"&amp;AD82)
&amp;IF(LEN(AE82)=0,"",","""&amp;AE$1&amp;""":"""&amp;AE82&amp;"""")
&amp;IF(LEN(AF82)=0,"",","""&amp;AF$1&amp;""":"&amp;AF82)
&amp;IF(LEN(AG82)=0,"",","""&amp;AG$1&amp;""":"&amp;AG82)&amp;"}")</f>
        <v>{"dy":9,"sl":0,"tp":"fe","vl":"Equip7002","cn":1,"pt":"GO","pr":1900}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0.6666666666666663</v>
      </c>
      <c r="BT82">
        <f t="shared" ca="1" si="20"/>
        <v>0.46502835538752335</v>
      </c>
      <c r="BU82">
        <f t="shared" ca="1" si="21"/>
        <v>0.50306748466257623</v>
      </c>
      <c r="BV82" t="str">
        <f ca="1">OFFSET([1]EquipTable!$A$1,ROW()-1,0)</f>
        <v>후보</v>
      </c>
    </row>
    <row r="83" spans="1:74">
      <c r="A83">
        <v>9</v>
      </c>
      <c r="B83">
        <v>1</v>
      </c>
      <c r="C83">
        <f>IF(B83&lt;=9,0,
IF(B83=10,1,2))</f>
        <v>0</v>
      </c>
      <c r="D83">
        <f ca="1">RAND()</f>
        <v>0.6065071220495406</v>
      </c>
      <c r="E83">
        <f ca="1">RAND()</f>
        <v>0.83873262795105741</v>
      </c>
      <c r="F83">
        <f ca="1">RAND()</f>
        <v>0.1467429816904402</v>
      </c>
      <c r="G83">
        <f ca="1">RAND()</f>
        <v>0.75209618975101944</v>
      </c>
      <c r="H83">
        <f ca="1">RAND()</f>
        <v>0.72500333431183361</v>
      </c>
      <c r="I83">
        <f ca="1">RAND()</f>
        <v>0.25685789325085862</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Equip7201</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9100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82</v>
      </c>
      <c r="V83" t="s">
        <v>112</v>
      </c>
      <c r="W83">
        <v>1</v>
      </c>
      <c r="X83" t="s">
        <v>125</v>
      </c>
      <c r="Z83">
        <v>3400</v>
      </c>
      <c r="AA83" t="str">
        <f ca="1">IF(ISBLANK(AB83),"",
VLOOKUP(AB83,OFFSET(INDIRECT("$A:$B"),0,MATCH(AB$1&amp;"_Verify",INDIRECT("$1:$1"),0)-1),2,0)
)</f>
        <v>upn</v>
      </c>
      <c r="AB83" t="s">
        <v>92</v>
      </c>
      <c r="AC83">
        <v>26063</v>
      </c>
      <c r="AD83">
        <v>10</v>
      </c>
      <c r="AE83" t="s">
        <v>125</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ca="1">IF(ROW()=2,AN83,OFFSET(AM83,-1,0)&amp;IF(LEN(AN83)=0,"",","&amp;AN83))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v>
      </c>
      <c r="AN83" t="str">
        <f ca="1">IF(AL83&lt;&gt;1,"",
"{"""&amp;A$1&amp;""":"&amp;A83
&amp;","""&amp;B$1&amp;""":"&amp;B83
&amp;IF(LEN(AA83)=0,"",","""&amp;AA$1&amp;""":"""&amp;AA83&amp;"""")
&amp;IF(LEN(AC83)=0,"",","""&amp;AC$1&amp;""":"""&amp;AC83&amp;"""")
&amp;IF(LEN(AD83)=0,"",","""&amp;AD$1&amp;""":"&amp;AD83)
&amp;IF(LEN(AE83)=0,"",","""&amp;AE$1&amp;""":"""&amp;AE83&amp;"""")
&amp;IF(LEN(AF83)=0,"",","""&amp;AF$1&amp;""":"&amp;AF83)
&amp;IF(LEN(AG83)=0,"",","""&amp;AG$1&amp;""":"&amp;AG83)&amp;"}")</f>
        <v>{"dy":9,"sl":1,"tp":"upn","vl":"26063","cn":10,"pt":"GO","pr":3000}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0.6666666666666663</v>
      </c>
      <c r="BT83">
        <f t="shared" ca="1" si="20"/>
        <v>0.46502835538752335</v>
      </c>
      <c r="BU83">
        <f t="shared" ca="1" si="21"/>
        <v>0.50306748466257623</v>
      </c>
      <c r="BV83" t="str">
        <f ca="1">OFFSET([1]EquipTable!$A$1,ROW()-1,0)</f>
        <v>후보</v>
      </c>
    </row>
    <row r="84" spans="1:74">
      <c r="A84">
        <v>9</v>
      </c>
      <c r="B84">
        <v>2</v>
      </c>
      <c r="C84">
        <f>IF(B84&lt;=9,0,
IF(B84=10,1,2))</f>
        <v>0</v>
      </c>
      <c r="D84">
        <f ca="1">RAND()</f>
        <v>2.7298057151674882E-2</v>
      </c>
      <c r="E84">
        <f ca="1">RAND()</f>
        <v>0.20051741620188401</v>
      </c>
      <c r="F84">
        <f ca="1">RAND()</f>
        <v>0.19076608527110939</v>
      </c>
      <c r="G84">
        <f ca="1">RAND()</f>
        <v>0.32321863499853221</v>
      </c>
      <c r="H84">
        <f ca="1">RAND()</f>
        <v>0.5701391343013138</v>
      </c>
      <c r="I84">
        <f ca="1">RAND()</f>
        <v>5.0193680776926874E-2</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20051</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5</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1500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125</v>
      </c>
      <c r="Z84">
        <v>1400</v>
      </c>
      <c r="AA84" t="str">
        <f ca="1">IF(ISBLANK(AB84),"",
VLOOKUP(AB84,OFFSET(INDIRECT("$A:$B"),0,MATCH(AB$1&amp;"_Verify",INDIRECT("$1:$1"),0)-1),2,0)
)</f>
        <v>fe</v>
      </c>
      <c r="AB84" t="s">
        <v>82</v>
      </c>
      <c r="AC84" t="s">
        <v>112</v>
      </c>
      <c r="AD84">
        <v>1</v>
      </c>
      <c r="AE84" t="s">
        <v>125</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ca="1">IF(ROW()=2,AN84,OFFSET(AM84,-1,0)&amp;IF(LEN(AN84)=0,"",","&amp;AN84))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v>
      </c>
      <c r="AN84" t="str">
        <f ca="1">IF(AL84&lt;&gt;1,"",
"{"""&amp;A$1&amp;""":"&amp;A84
&amp;","""&amp;B$1&amp;""":"&amp;B84
&amp;IF(LEN(AA84)=0,"",","""&amp;AA$1&amp;""":"""&amp;AA84&amp;"""")
&amp;IF(LEN(AC84)=0,"",","""&amp;AC$1&amp;""":"""&amp;AC84&amp;"""")
&amp;IF(LEN(AD84)=0,"",","""&amp;AD$1&amp;""":"&amp;AD84)
&amp;IF(LEN(AE84)=0,"",","""&amp;AE$1&amp;""":"""&amp;AE84&amp;"""")
&amp;IF(LEN(AF84)=0,"",","""&amp;AF$1&amp;""":"&amp;AF84)
&amp;IF(LEN(AG84)=0,"",","""&amp;AG$1&amp;""":"&amp;AG84)&amp;"}")</f>
        <v>{"dy":9,"sl":2,"tp":"fe","vl":"Equip5201","cn":1,"pt":"GO","pr":3400}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0.6666666666666663</v>
      </c>
      <c r="BT84">
        <f t="shared" ca="1" si="20"/>
        <v>0.46502835538752335</v>
      </c>
      <c r="BU84">
        <f t="shared" ca="1" si="21"/>
        <v>0.50306748466257623</v>
      </c>
      <c r="BV84" t="str">
        <f ca="1">OFFSET([1]EquipTable!$A$1,ROW()-1,0)</f>
        <v>후보</v>
      </c>
    </row>
    <row r="85" spans="1:74">
      <c r="A85">
        <v>9</v>
      </c>
      <c r="B85">
        <v>3</v>
      </c>
      <c r="C85">
        <f>IF(B85&lt;=9,0,
IF(B85=10,1,2))</f>
        <v>0</v>
      </c>
      <c r="D85">
        <f ca="1">RAND()</f>
        <v>8.3236761100412004E-2</v>
      </c>
      <c r="E85">
        <f ca="1">RAND()</f>
        <v>0.51399532262726522</v>
      </c>
      <c r="F85">
        <f ca="1">RAND()</f>
        <v>0.54987434732783624</v>
      </c>
      <c r="G85">
        <f ca="1">RAND()</f>
        <v>4.3013698308448145E-2</v>
      </c>
      <c r="H85">
        <f ca="1">RAND()</f>
        <v>0.69138279267880809</v>
      </c>
      <c r="I85">
        <f ca="1">RAND()</f>
        <v>6.792040401744559E-2</v>
      </c>
      <c r="M85" t="str">
        <f ca="1">IF(LEN(J85)&lt;&gt;0,J85,VLOOKUP(D85+$B85,$BJ:$BK,MATCH($BK$1,$BJ$1:$BK$1,0),1))</f>
        <v>안 지정 캐릭터 PP 영웅등급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51399</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9</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2700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125</v>
      </c>
      <c r="Z85">
        <v>1000</v>
      </c>
      <c r="AA85" t="str">
        <f ca="1">IF(ISBLANK(AB85),"",
VLOOKUP(AB85,OFFSET(INDIRECT("$A:$B"),0,MATCH(AB$1&amp;"_Verify",INDIRECT("$1:$1"),0)-1),2,0)
)</f>
        <v>fe</v>
      </c>
      <c r="AB85" t="s">
        <v>82</v>
      </c>
      <c r="AC85" t="s">
        <v>302</v>
      </c>
      <c r="AD85">
        <v>1</v>
      </c>
      <c r="AE85" t="s">
        <v>125</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ca="1">IF(ROW()=2,AN85,OFFSET(AM85,-1,0)&amp;IF(LEN(AN85)=0,"",","&amp;AN85))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v>
      </c>
      <c r="AN85" t="str">
        <f ca="1">IF(AL85&lt;&gt;1,"",
"{"""&amp;A$1&amp;""":"&amp;A85
&amp;","""&amp;B$1&amp;""":"&amp;B85
&amp;IF(LEN(AA85)=0,"",","""&amp;AA$1&amp;""":"""&amp;AA85&amp;"""")
&amp;IF(LEN(AC85)=0,"",","""&amp;AC$1&amp;""":"""&amp;AC85&amp;"""")
&amp;IF(LEN(AD85)=0,"",","""&amp;AD$1&amp;""":"&amp;AD85)
&amp;IF(LEN(AE85)=0,"",","""&amp;AE$1&amp;""":"""&amp;AE85&amp;"""")
&amp;IF(LEN(AF85)=0,"",","""&amp;AF$1&amp;""":"&amp;AF85)
&amp;IF(LEN(AG85)=0,"",","""&amp;AG$1&amp;""":"&amp;AG85)&amp;"}")</f>
        <v>{"dy":9,"sl":3,"tp":"fe","vl":"Equip0302","cn":1,"pt":"GO","pr":7900}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0.6666666666666663</v>
      </c>
      <c r="BT85">
        <f t="shared" ca="1" si="20"/>
        <v>0.46502835538752335</v>
      </c>
      <c r="BU85">
        <f t="shared" ca="1" si="21"/>
        <v>0.50306748466257623</v>
      </c>
      <c r="BV85" t="str">
        <f ca="1">OFFSET([1]EquipTable!$A$1,ROW()-1,0)</f>
        <v>후보</v>
      </c>
    </row>
    <row r="86" spans="1:74">
      <c r="A86">
        <v>9</v>
      </c>
      <c r="B86">
        <v>4</v>
      </c>
      <c r="C86">
        <f>IF(B86&lt;=9,0,
IF(B86=10,1,2))</f>
        <v>0</v>
      </c>
      <c r="D86">
        <f ca="1">RAND()</f>
        <v>4.0224165739590312E-2</v>
      </c>
      <c r="E86">
        <f ca="1">RAND()</f>
        <v>0.55257479774105711</v>
      </c>
      <c r="F86">
        <f ca="1">RAND()</f>
        <v>0.82500028318064289</v>
      </c>
      <c r="G86">
        <f ca="1">RAND()</f>
        <v>0.1047609382311645</v>
      </c>
      <c r="H86">
        <f ca="1">RAND()</f>
        <v>2.1178866207630542E-2</v>
      </c>
      <c r="I86">
        <f ca="1">RAND()</f>
        <v>0.64417444680983249</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55257</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9</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2700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125</v>
      </c>
      <c r="Z86">
        <v>1300</v>
      </c>
      <c r="AA86" t="str">
        <f ca="1">IF(ISBLANK(AB86),"",
VLOOKUP(AB86,OFFSET(INDIRECT("$A:$B"),0,MATCH(AB$1&amp;"_Verify",INDIRECT("$1:$1"),0)-1),2,0)
)</f>
        <v>fe</v>
      </c>
      <c r="AB86" t="s">
        <v>82</v>
      </c>
      <c r="AC86" t="s">
        <v>242</v>
      </c>
      <c r="AD86">
        <v>1</v>
      </c>
      <c r="AE86" t="s">
        <v>129</v>
      </c>
      <c r="AG86">
        <v>11</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위장용 세검</v>
      </c>
      <c r="AL86">
        <v>1</v>
      </c>
      <c r="AM86" t="str">
        <f ca="1">IF(ROW()=2,AN86,OFFSET(AM86,-1,0)&amp;IF(LEN(AN86)=0,"",","&amp;AN86))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v>
      </c>
      <c r="AN86" t="str">
        <f ca="1">IF(AL86&lt;&gt;1,"",
"{"""&amp;A$1&amp;""":"&amp;A86
&amp;","""&amp;B$1&amp;""":"&amp;B86
&amp;IF(LEN(AA86)=0,"",","""&amp;AA$1&amp;""":"""&amp;AA86&amp;"""")
&amp;IF(LEN(AC86)=0,"",","""&amp;AC$1&amp;""":"""&amp;AC86&amp;"""")
&amp;IF(LEN(AD86)=0,"",","""&amp;AD$1&amp;""":"&amp;AD86)
&amp;IF(LEN(AE86)=0,"",","""&amp;AE$1&amp;""":"""&amp;AE86&amp;"""")
&amp;IF(LEN(AF86)=0,"",","""&amp;AF$1&amp;""":"&amp;AF86)
&amp;IF(LEN(AG86)=0,"",","""&amp;AG$1&amp;""":"&amp;AG86)&amp;"}")</f>
        <v>{"dy":9,"sl":4,"tp":"fe","vl":"Equip1301","cn":1,"pt":"DI","pr":11}</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0.6666666666666663</v>
      </c>
      <c r="BT86">
        <f t="shared" ca="1" si="20"/>
        <v>0.46502835538752335</v>
      </c>
      <c r="BU86">
        <f t="shared" ca="1" si="21"/>
        <v>0.50306748466257623</v>
      </c>
      <c r="BV86" t="str">
        <f ca="1">OFFSET([1]EquipTable!$A$1,ROW()-1,0)</f>
        <v>후보</v>
      </c>
    </row>
    <row r="87" spans="1:74">
      <c r="A87">
        <v>9</v>
      </c>
      <c r="B87">
        <v>5</v>
      </c>
      <c r="C87">
        <f>IF(B87&lt;=9,0,
IF(B87=10,1,2))</f>
        <v>0</v>
      </c>
      <c r="D87">
        <f ca="1">RAND()</f>
        <v>0.32383778231548277</v>
      </c>
      <c r="E87">
        <f ca="1">RAND()</f>
        <v>3.3943090298928835E-2</v>
      </c>
      <c r="F87">
        <f ca="1">RAND()</f>
        <v>7.4228651937978007E-2</v>
      </c>
      <c r="G87">
        <f ca="1">RAND()</f>
        <v>0.63327553597450614</v>
      </c>
      <c r="H87">
        <f ca="1">RAND()</f>
        <v>0.55181267258535882</v>
      </c>
      <c r="I87">
        <f ca="1">RAND()</f>
        <v>0.74637174240699078</v>
      </c>
      <c r="M87" t="str">
        <f ca="1">IF(LEN(J87)&lt;&gt;0,J87,VLOOKUP(D87+$B87,$BJ:$BK,MATCH($BK$1,$BJ$1:$BK$1,0),1))</f>
        <v>지정 장비</v>
      </c>
      <c r="N87" t="str">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Equip0101</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1400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202</v>
      </c>
      <c r="W87">
        <v>1</v>
      </c>
      <c r="X87" t="s">
        <v>125</v>
      </c>
      <c r="Z87">
        <v>1900</v>
      </c>
      <c r="AA87" t="str">
        <f ca="1">IF(ISBLANK(AB87),"",
VLOOKUP(AB87,OFFSET(INDIRECT("$A:$B"),0,MATCH(AB$1&amp;"_Verify",INDIRECT("$1:$1"),0)-1),2,0)
)</f>
        <v>upn</v>
      </c>
      <c r="AB87" t="s">
        <v>92</v>
      </c>
      <c r="AC87">
        <v>74661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IF(ROW()=2,AN87,OFFSET(AM87,-1,0)&amp;IF(LEN(AN87)=0,"",","&amp;AN87))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v>
      </c>
      <c r="AN87" t="str">
        <f ca="1">IF(AL87&lt;&gt;1,"",
"{"""&amp;A$1&amp;""":"&amp;A87
&amp;","""&amp;B$1&amp;""":"&amp;B87
&amp;IF(LEN(AA87)=0,"",","""&amp;AA$1&amp;""":"""&amp;AA87&amp;"""")
&amp;IF(LEN(AC87)=0,"",","""&amp;AC$1&amp;""":"""&amp;AC87&amp;"""")
&amp;IF(LEN(AD87)=0,"",","""&amp;AD$1&amp;""":"&amp;AD87)
&amp;IF(LEN(AE87)=0,"",","""&amp;AE$1&amp;""":"""&amp;AE87&amp;"""")
&amp;IF(LEN(AF87)=0,"",","""&amp;AF$1&amp;""":"&amp;AF87)
&amp;IF(LEN(AG87)=0,"",","""&amp;AG$1&amp;""":"&amp;AG87)&amp;"}")</f>
        <v>{"dy":9,"sl":5,"tp":"upn","vl":"74661","cn":6,"pt":"GO","pr":1800}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0.6666666666666663</v>
      </c>
      <c r="BT87">
        <f t="shared" ca="1" si="20"/>
        <v>0.46502835538752335</v>
      </c>
      <c r="BU87">
        <f t="shared" ca="1" si="21"/>
        <v>0.50306748466257623</v>
      </c>
      <c r="BV87" t="str">
        <f ca="1">OFFSET([1]EquipTable!$A$1,ROW()-1,0)</f>
        <v>후보</v>
      </c>
    </row>
    <row r="88" spans="1:74">
      <c r="A88">
        <v>9</v>
      </c>
      <c r="B88">
        <v>6</v>
      </c>
      <c r="C88">
        <f>IF(B88&lt;=9,0,
IF(B88=10,1,2))</f>
        <v>0</v>
      </c>
      <c r="D88">
        <f ca="1">RAND()</f>
        <v>0.91991807175379436</v>
      </c>
      <c r="E88">
        <f ca="1">RAND()</f>
        <v>0.39075101623882602</v>
      </c>
      <c r="F88">
        <f ca="1">RAND()</f>
        <v>0.89333147347740927</v>
      </c>
      <c r="G88">
        <f ca="1">RAND()</f>
        <v>0.1887376127639433</v>
      </c>
      <c r="H88">
        <f ca="1">RAND()</f>
        <v>0.75568482438755791</v>
      </c>
      <c r="I88">
        <f ca="1">RAND()</f>
        <v>0.27363543952999236</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Equip5001</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700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82</v>
      </c>
      <c r="V88" t="s">
        <v>240</v>
      </c>
      <c r="W88">
        <v>1</v>
      </c>
      <c r="X88" t="s">
        <v>125</v>
      </c>
      <c r="Z88">
        <v>29300</v>
      </c>
      <c r="AA88" t="str">
        <f ca="1">IF(ISBLANK(AB88),"",
VLOOKUP(AB88,OFFSET(INDIRECT("$A:$B"),0,MATCH(AB$1&amp;"_Verify",INDIRECT("$1:$1"),0)-1),2,0)
)</f>
        <v>fe</v>
      </c>
      <c r="AB88" t="s">
        <v>82</v>
      </c>
      <c r="AC88" t="s">
        <v>240</v>
      </c>
      <c r="AD88">
        <v>1</v>
      </c>
      <c r="AE88" t="s">
        <v>125</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1.3550135501355014E-2</v>
      </c>
      <c r="BQ88">
        <f t="shared" ca="1" si="17"/>
        <v>2.8355387523629493E-2</v>
      </c>
      <c r="BR88">
        <f t="shared" ca="1" si="18"/>
        <v>1.0224948875255624E-2</v>
      </c>
      <c r="BS88">
        <f t="shared" ca="1" si="19"/>
        <v>0.6666666666666663</v>
      </c>
      <c r="BT88">
        <f t="shared" ca="1" si="20"/>
        <v>0.46502835538752335</v>
      </c>
      <c r="BU88">
        <f t="shared" ca="1" si="21"/>
        <v>0.50306748466257623</v>
      </c>
      <c r="BV88" t="str">
        <f ca="1">OFFSET([1]EquipTable!$A$1,ROW()-1,0)</f>
        <v>Equip6001</v>
      </c>
    </row>
    <row r="89" spans="1:74">
      <c r="A89">
        <v>9</v>
      </c>
      <c r="B89">
        <v>7</v>
      </c>
      <c r="C89">
        <f>IF(B89&lt;=9,0,
IF(B89=10,1,2))</f>
        <v>0</v>
      </c>
      <c r="D89">
        <f ca="1">RAND()</f>
        <v>0.38412673736391201</v>
      </c>
      <c r="E89">
        <f ca="1">RAND()</f>
        <v>0.52544053007337388</v>
      </c>
      <c r="F89">
        <f ca="1">RAND()</f>
        <v>0.89239858515855686</v>
      </c>
      <c r="G89">
        <f ca="1">RAND()</f>
        <v>0.1415748432344921</v>
      </c>
      <c r="H89">
        <f ca="1">RAND()</f>
        <v>0.6133769482682816</v>
      </c>
      <c r="I89">
        <f ca="1">RAND()</f>
        <v>0.7807816965287866</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Equip6101</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3800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
      </c>
      <c r="U89" t="s">
        <v>82</v>
      </c>
      <c r="V89" t="s">
        <v>260</v>
      </c>
      <c r="W89">
        <v>1</v>
      </c>
      <c r="X89" t="s">
        <v>125</v>
      </c>
      <c r="Z89">
        <v>7900</v>
      </c>
      <c r="AA89" t="str">
        <f ca="1">IF(ISBLANK(AB89),"",
VLOOKUP(AB89,OFFSET(INDIRECT("$A:$B"),0,MATCH(AB$1&amp;"_Verify",INDIRECT("$1:$1"),0)-1),2,0)
)</f>
        <v>uph</v>
      </c>
      <c r="AB89" t="s">
        <v>91</v>
      </c>
      <c r="AC89">
        <v>90489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ca="1">IF(ROW()=2,AN89,OFFSET(AM89,-1,0)&amp;IF(LEN(AN89)=0,"",","&amp;AN89))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v>
      </c>
      <c r="AN89" t="str">
        <f ca="1">IF(AL89&lt;&gt;1,"",
"{"""&amp;A$1&amp;""":"&amp;A89
&amp;","""&amp;B$1&amp;""":"&amp;B89
&amp;IF(LEN(AA89)=0,"",","""&amp;AA$1&amp;""":"""&amp;AA89&amp;"""")
&amp;IF(LEN(AC89)=0,"",","""&amp;AC$1&amp;""":"""&amp;AC89&amp;"""")
&amp;IF(LEN(AD89)=0,"",","""&amp;AD$1&amp;""":"&amp;AD89)
&amp;IF(LEN(AE89)=0,"",","""&amp;AE$1&amp;""":"""&amp;AE89&amp;"""")
&amp;IF(LEN(AF89)=0,"",","""&amp;AF$1&amp;""":"&amp;AF89)
&amp;IF(LEN(AG89)=0,"",","""&amp;AG$1&amp;""":"&amp;AG89)&amp;"}")</f>
        <v>{"dy":9,"sl":7,"tp":"uph","vl":"90489","cn":14,"pt":"GO","pr":4200}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1.3550135501355014E-2</v>
      </c>
      <c r="BQ89">
        <f t="shared" ca="1" si="17"/>
        <v>2.8355387523629493E-2</v>
      </c>
      <c r="BR89">
        <f t="shared" ca="1" si="18"/>
        <v>1.0224948875255624E-2</v>
      </c>
      <c r="BS89">
        <f t="shared" ca="1" si="19"/>
        <v>0.68021680216802127</v>
      </c>
      <c r="BT89">
        <f t="shared" ca="1" si="20"/>
        <v>0.49338374291115283</v>
      </c>
      <c r="BU89">
        <f t="shared" ca="1" si="21"/>
        <v>0.51329243353783183</v>
      </c>
      <c r="BV89" t="str">
        <f ca="1">OFFSET([1]EquipTable!$A$1,ROW()-1,0)</f>
        <v>Equip6002</v>
      </c>
    </row>
    <row r="90" spans="1:74">
      <c r="A90">
        <v>9</v>
      </c>
      <c r="B90">
        <v>8</v>
      </c>
      <c r="C90">
        <f>IF(B90&lt;=9,0,
IF(B90=10,1,2))</f>
        <v>0</v>
      </c>
      <c r="D90">
        <f ca="1">RAND()</f>
        <v>0.8824079516352048</v>
      </c>
      <c r="E90">
        <f ca="1">RAND()</f>
        <v>0.28540744930132844</v>
      </c>
      <c r="F90">
        <f ca="1">RAND()</f>
        <v>0.62458277658651362</v>
      </c>
      <c r="G90">
        <f ca="1">RAND()</f>
        <v>0.50923621858663792</v>
      </c>
      <c r="H90">
        <f ca="1">RAND()</f>
        <v>0.84050045754127745</v>
      </c>
      <c r="I90">
        <f ca="1">RAND()</f>
        <v>0.8762580369249473</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ca="1">IF(ROW()=2,AN90,OFFSET(AM90,-1,0)&amp;IF(LEN(AN90)=0,"",","&amp;AN90))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v>
      </c>
      <c r="AN90" t="str">
        <f ca="1">IF(AL90&lt;&gt;1,"",
"{"""&amp;A$1&amp;""":"&amp;A90
&amp;","""&amp;B$1&amp;""":"&amp;B90
&amp;IF(LEN(AA90)=0,"",","""&amp;AA$1&amp;""":"""&amp;AA90&amp;"""")
&amp;IF(LEN(AC90)=0,"",","""&amp;AC$1&amp;""":"""&amp;AC90&amp;"""")
&amp;IF(LEN(AD90)=0,"",","""&amp;AD$1&amp;""":"&amp;AD90)
&amp;IF(LEN(AE90)=0,"",","""&amp;AE$1&amp;""":"""&amp;AE90&amp;"""")
&amp;IF(LEN(AF90)=0,"",","""&amp;AF$1&amp;""":"&amp;AF90)
&amp;IF(LEN(AG90)=0,"",","""&amp;AG$1&amp;""":"&amp;AG90)&amp;"}")</f>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1.3550135501355014E-2</v>
      </c>
      <c r="BQ90">
        <f t="shared" ca="1" si="17"/>
        <v>2.8355387523629493E-2</v>
      </c>
      <c r="BR90">
        <f t="shared" ca="1" si="18"/>
        <v>1.0224948875255624E-2</v>
      </c>
      <c r="BS90">
        <f t="shared" ca="1" si="19"/>
        <v>0.69376693766937625</v>
      </c>
      <c r="BT90">
        <f t="shared" ca="1" si="20"/>
        <v>0.52173913043478237</v>
      </c>
      <c r="BU90">
        <f t="shared" ca="1" si="21"/>
        <v>0.52351738241308743</v>
      </c>
      <c r="BV90" t="str">
        <f ca="1">OFFSET([1]EquipTable!$A$1,ROW()-1,0)</f>
        <v>Equip6101</v>
      </c>
    </row>
    <row r="91" spans="1:74">
      <c r="A91">
        <v>9</v>
      </c>
      <c r="B91">
        <v>9</v>
      </c>
      <c r="C91">
        <f>IF(B91&lt;=9,0,
IF(B91=10,1,2))</f>
        <v>0</v>
      </c>
      <c r="D91">
        <f ca="1">RAND()</f>
        <v>0.38608959627618211</v>
      </c>
      <c r="E91">
        <f ca="1">RAND()</f>
        <v>0.9104124838865848</v>
      </c>
      <c r="F91">
        <f ca="1">RAND()</f>
        <v>0.38652593177092398</v>
      </c>
      <c r="G91">
        <f ca="1">RAND()</f>
        <v>0.55164122811162097</v>
      </c>
      <c r="H91">
        <f ca="1">RAND()</f>
        <v>0.58427132610721011</v>
      </c>
      <c r="I91">
        <f ca="1">RAND()</f>
        <v>3.3677490553063016E-2</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ca="1">IF(ROW()=2,AN91,OFFSET(AM91,-1,0)&amp;IF(LEN(AN91)=0,"",","&amp;AN91))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v>
      </c>
      <c r="AN91" t="str">
        <f ca="1">IF(AL91&lt;&gt;1,"",
"{"""&amp;A$1&amp;""":"&amp;A91
&amp;","""&amp;B$1&amp;""":"&amp;B91
&amp;IF(LEN(AA91)=0,"",","""&amp;AA$1&amp;""":"""&amp;AA91&amp;"""")
&amp;IF(LEN(AC91)=0,"",","""&amp;AC$1&amp;""":"""&amp;AC91&amp;"""")
&amp;IF(LEN(AD91)=0,"",","""&amp;AD$1&amp;""":"&amp;AD91)
&amp;IF(LEN(AE91)=0,"",","""&amp;AE$1&amp;""":"""&amp;AE91&amp;"""")
&amp;IF(LEN(AF91)=0,"",","""&amp;AF$1&amp;""":"&amp;AF91)
&amp;IF(LEN(AG91)=0,"",","""&amp;AG$1&amp;""":"&amp;AG91)&amp;"}")</f>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1.3550135501355014E-2</v>
      </c>
      <c r="BQ91">
        <f t="shared" ca="1" si="17"/>
        <v>2.8355387523629493E-2</v>
      </c>
      <c r="BR91">
        <f t="shared" ca="1" si="18"/>
        <v>1.0224948875255624E-2</v>
      </c>
      <c r="BS91">
        <f t="shared" ca="1" si="19"/>
        <v>0.70731707317073123</v>
      </c>
      <c r="BT91">
        <f t="shared" ca="1" si="20"/>
        <v>0.55009451795841191</v>
      </c>
      <c r="BU91">
        <f t="shared" ca="1" si="21"/>
        <v>0.53374233128834303</v>
      </c>
      <c r="BV91" t="str">
        <f ca="1">OFFSET([1]EquipTable!$A$1,ROW()-1,0)</f>
        <v>Equip6102</v>
      </c>
    </row>
    <row r="92" spans="1:74">
      <c r="A92">
        <v>10</v>
      </c>
      <c r="B92">
        <v>0</v>
      </c>
      <c r="C92">
        <f>IF(B92&lt;=9,0,
IF(B92=10,1,2))</f>
        <v>0</v>
      </c>
      <c r="D92">
        <f ca="1">RAND()</f>
        <v>0.46980139649855968</v>
      </c>
      <c r="E92">
        <f ca="1">RAND()</f>
        <v>0.52898237257418823</v>
      </c>
      <c r="F92">
        <f ca="1">RAND()</f>
        <v>0.63775419514078824</v>
      </c>
      <c r="G92">
        <f ca="1">RAND()</f>
        <v>0.17327633904663464</v>
      </c>
      <c r="H92">
        <f ca="1">RAND()</f>
        <v>0.97978269034594734</v>
      </c>
      <c r="I92">
        <f ca="1">RAND()</f>
        <v>0.53100014161199671</v>
      </c>
      <c r="M92" t="str">
        <f ca="1">IF(LEN(J92)&lt;&gt;0,J92,VLOOKUP(D92+$B92,$BJ:$BK,MATCH($BK$1,$BJ$1:$BK$1,0),1))</f>
        <v>지정 장비</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Equip4301</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11</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82</v>
      </c>
      <c r="V92" t="s">
        <v>194</v>
      </c>
      <c r="W92">
        <v>1</v>
      </c>
      <c r="X92" t="s">
        <v>125</v>
      </c>
      <c r="Z92">
        <v>900</v>
      </c>
      <c r="AA92" t="str">
        <f ca="1">IF(ISBLANK(AB92),"",
VLOOKUP(AB92,OFFSET(INDIRECT("$A:$B"),0,MATCH(AB$1&amp;"_Verify",INDIRECT("$1:$1"),0)-1),2,0)
)</f>
        <v>fe</v>
      </c>
      <c r="AB92" t="s">
        <v>82</v>
      </c>
      <c r="AC92" t="s">
        <v>482</v>
      </c>
      <c r="AD92">
        <v>1</v>
      </c>
      <c r="AE92" t="s">
        <v>125</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유목민의 가보</v>
      </c>
      <c r="AL92">
        <v>1</v>
      </c>
      <c r="AM92" t="str">
        <f ca="1">IF(ROW()=2,AN92,OFFSET(AM92,-1,0)&amp;IF(LEN(AN92)=0,"",","&amp;AN92))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{"dy":10,"sl":0,"tp":"fe","vl":"Equip2001","cn":1,"pt":"GO","pr":900}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1.3550135501355014E-2</v>
      </c>
      <c r="BQ92">
        <f t="shared" ca="1" si="17"/>
        <v>2.8355387523629493E-2</v>
      </c>
      <c r="BR92">
        <f t="shared" ca="1" si="18"/>
        <v>1.0224948875255624E-2</v>
      </c>
      <c r="BS92">
        <f t="shared" ca="1" si="19"/>
        <v>0.7208672086720862</v>
      </c>
      <c r="BT92">
        <f t="shared" ca="1" si="20"/>
        <v>0.57844990548204145</v>
      </c>
      <c r="BU92">
        <f t="shared" ca="1" si="21"/>
        <v>0.54396728016359863</v>
      </c>
      <c r="BV92" t="str">
        <f ca="1">OFFSET([1]EquipTable!$A$1,ROW()-1,0)</f>
        <v>Equip6201</v>
      </c>
    </row>
    <row r="93" spans="1:74">
      <c r="A93">
        <v>10</v>
      </c>
      <c r="B93">
        <v>1</v>
      </c>
      <c r="C93">
        <f>IF(B93&lt;=9,0,
IF(B93=10,1,2))</f>
        <v>0</v>
      </c>
      <c r="D93">
        <f ca="1">RAND()</f>
        <v>0.95869528812926419</v>
      </c>
      <c r="E93">
        <f ca="1">RAND()</f>
        <v>0.99061316528985255</v>
      </c>
      <c r="F93">
        <f ca="1">RAND()</f>
        <v>0.97803381694592195</v>
      </c>
      <c r="G93">
        <f ca="1">RAND()</f>
        <v>0.37430267661967553</v>
      </c>
      <c r="H93">
        <f ca="1">RAND()</f>
        <v>0.580044288276094</v>
      </c>
      <c r="I93">
        <f ca="1">RAND()</f>
        <v>0.52300862582926866</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Equip8302</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94</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
      </c>
      <c r="U93" t="s">
        <v>82</v>
      </c>
      <c r="V93" t="s">
        <v>277</v>
      </c>
      <c r="W93">
        <v>1</v>
      </c>
      <c r="X93" t="s">
        <v>125</v>
      </c>
      <c r="Z93">
        <v>1200</v>
      </c>
      <c r="AA93" t="str">
        <f ca="1">IF(ISBLANK(AB93),"",
VLOOKUP(AB93,OFFSET(INDIRECT("$A:$B"),0,MATCH(AB$1&amp;"_Verify",INDIRECT("$1:$1"),0)-1),2,0)
)</f>
        <v>fe</v>
      </c>
      <c r="AB93" t="s">
        <v>82</v>
      </c>
      <c r="AC93" t="s">
        <v>483</v>
      </c>
      <c r="AD93">
        <v>1</v>
      </c>
      <c r="AE93" t="s">
        <v>125</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강철 마울</v>
      </c>
      <c r="AL93">
        <v>1</v>
      </c>
      <c r="AM93" t="str">
        <f ca="1">IF(ROW()=2,AN93,OFFSET(AM93,-1,0)&amp;IF(LEN(AN93)=0,"",","&amp;AN93))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{"dy":10,"sl":1,"tp":"fe","vl":"Equip4102","cn":1,"pt":"GO","pr":1200}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1.3550135501355014E-2</v>
      </c>
      <c r="BQ93">
        <f t="shared" ca="1" si="17"/>
        <v>2.8355387523629493E-2</v>
      </c>
      <c r="BR93">
        <f t="shared" ca="1" si="18"/>
        <v>1.0224948875255624E-2</v>
      </c>
      <c r="BS93">
        <f t="shared" ca="1" si="19"/>
        <v>0.73441734417344118</v>
      </c>
      <c r="BT93">
        <f t="shared" ca="1" si="20"/>
        <v>0.60680529300567099</v>
      </c>
      <c r="BU93">
        <f t="shared" ca="1" si="21"/>
        <v>0.55419222903885423</v>
      </c>
      <c r="BV93" t="str">
        <f ca="1">OFFSET([1]EquipTable!$A$1,ROW()-1,0)</f>
        <v>Equip6202</v>
      </c>
    </row>
    <row r="94" spans="1:74">
      <c r="A94">
        <v>10</v>
      </c>
      <c r="B94">
        <v>2</v>
      </c>
      <c r="C94">
        <f>IF(B94&lt;=9,0,
IF(B94=10,1,2))</f>
        <v>0</v>
      </c>
      <c r="D94">
        <f ca="1">RAND()</f>
        <v>0.37913162036667092</v>
      </c>
      <c r="E94">
        <f ca="1">RAND()</f>
        <v>0.17213933145433025</v>
      </c>
      <c r="F94">
        <f ca="1">RAND()</f>
        <v>0.36142126278126641</v>
      </c>
      <c r="G94">
        <f ca="1">RAND()</f>
        <v>0.50373482160206373</v>
      </c>
      <c r="H94">
        <f ca="1">RAND()</f>
        <v>0.53284929787380719</v>
      </c>
      <c r="I94">
        <f ca="1">RAND()</f>
        <v>0.35260931571964549</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17213</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5</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1500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125</v>
      </c>
      <c r="Z94">
        <v>1100</v>
      </c>
      <c r="AA94" t="str">
        <f ca="1">IF(ISBLANK(AB94),"",
VLOOKUP(AB94,OFFSET(INDIRECT("$A:$B"),0,MATCH(AB$1&amp;"_Verify",INDIRECT("$1:$1"),0)-1),2,0)
)</f>
        <v>upn</v>
      </c>
      <c r="AB94" t="s">
        <v>92</v>
      </c>
      <c r="AC94">
        <v>25208</v>
      </c>
      <c r="AD94">
        <v>5</v>
      </c>
      <c r="AE94" t="s">
        <v>125</v>
      </c>
      <c r="AG94">
        <v>1500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v>
      </c>
      <c r="AN94" t="str">
        <f ca="1">IF(AL94&lt;&gt;1,"",
"{"""&amp;A$1&amp;""":"&amp;A94
&amp;","""&amp;B$1&amp;""":"&amp;B94
&amp;IF(LEN(AA94)=0,"",","""&amp;AA$1&amp;""":"""&amp;AA94&amp;"""")
&amp;IF(LEN(AC94)=0,"",","""&amp;AC$1&amp;""":"""&amp;AC94&amp;"""")
&amp;IF(LEN(AD94)=0,"",","""&amp;AD$1&amp;""":"&amp;AD94)
&amp;IF(LEN(AE94)=0,"",","""&amp;AE$1&amp;""":"""&amp;AE94&amp;"""")
&amp;IF(LEN(AF94)=0,"",","""&amp;AF$1&amp;""":"&amp;AF94)
&amp;IF(LEN(AG94)=0,"",","""&amp;AG$1&amp;""":"&amp;AG94)&amp;"}")</f>
        <v>{"dy":10,"sl":2,"tp":"upn","vl":"25208","cn":5,"pt":"GO","pr":1500}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1.3550135501355014E-2</v>
      </c>
      <c r="BQ94">
        <f t="shared" ca="1" si="17"/>
        <v>2.8355387523629493E-2</v>
      </c>
      <c r="BR94">
        <f t="shared" ca="1" si="18"/>
        <v>1.0224948875255624E-2</v>
      </c>
      <c r="BS94">
        <f t="shared" ca="1" si="19"/>
        <v>0.74796747967479615</v>
      </c>
      <c r="BT94">
        <f t="shared" ca="1" si="20"/>
        <v>0.63516068052930053</v>
      </c>
      <c r="BU94">
        <f t="shared" ca="1" si="21"/>
        <v>0.56441717791410984</v>
      </c>
      <c r="BV94" t="str">
        <f ca="1">OFFSET([1]EquipTable!$A$1,ROW()-1,0)</f>
        <v>Equip6301</v>
      </c>
    </row>
    <row r="95" spans="1:74">
      <c r="A95">
        <v>10</v>
      </c>
      <c r="B95">
        <v>3</v>
      </c>
      <c r="C95">
        <f>IF(B95&lt;=9,0,
IF(B95=10,1,2))</f>
        <v>0</v>
      </c>
      <c r="D95">
        <f ca="1">RAND()</f>
        <v>0.92367113143875745</v>
      </c>
      <c r="E95">
        <f ca="1">RAND()</f>
        <v>0.85817313394445294</v>
      </c>
      <c r="F95">
        <f ca="1">RAND()</f>
        <v>0.97798824795768591</v>
      </c>
      <c r="G95">
        <f ca="1">RAND()</f>
        <v>0.88187228240025295</v>
      </c>
      <c r="H95">
        <f ca="1">RAND()</f>
        <v>0.748917321082475</v>
      </c>
      <c r="I95">
        <f ca="1">RAND()</f>
        <v>0.77708795535495445</v>
      </c>
      <c r="M95" t="str">
        <f ca="1">IF(LEN(J95)&lt;&gt;0,J95,VLOOKUP(D95+$B95,$BJ:$BK,MATCH($BK$1,$BJ$1:$BK$1,0),1))</f>
        <v>안 지정 캐릭터 PP 일반등급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85817</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13</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3900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125</v>
      </c>
      <c r="Z95">
        <v>1000</v>
      </c>
      <c r="AA95" t="str">
        <f ca="1">IF(ISBLANK(AB95),"",
VLOOKUP(AB95,OFFSET(INDIRECT("$A:$B"),0,MATCH(AB$1&amp;"_Verify",INDIRECT("$1:$1"),0)-1),2,0)
)</f>
        <v>bh</v>
      </c>
      <c r="AB95" t="s">
        <v>84</v>
      </c>
      <c r="AD95">
        <v>1</v>
      </c>
      <c r="AE95" t="s">
        <v>129</v>
      </c>
      <c r="AG95">
        <v>149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
      </c>
      <c r="AJ95" t="str">
        <f>IF(ISBLANK($AB95),"",
IF(AND($B95&gt;=VLOOKUP($AB95,$AP:$AS,3,0),$B95&lt;=VLOOKUP($AB95,$AP:$AS,4,0)),"","슬롯타입이상"))</f>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ca="1">IF(ROW()=2,AN95,OFFSET(AM95,-1,0)&amp;IF(LEN(AN95)=0,"",","&amp;AN95))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v>
      </c>
      <c r="AN95" t="str">
        <f ca="1">IF(AL95&lt;&gt;1,"",
"{"""&amp;A$1&amp;""":"&amp;A95
&amp;","""&amp;B$1&amp;""":"&amp;B95
&amp;IF(LEN(AA95)=0,"",","""&amp;AA$1&amp;""":"""&amp;AA95&amp;"""")
&amp;IF(LEN(AC95)=0,"",","""&amp;AC$1&amp;""":"""&amp;AC95&amp;"""")
&amp;IF(LEN(AD95)=0,"",","""&amp;AD$1&amp;""":"&amp;AD95)
&amp;IF(LEN(AE95)=0,"",","""&amp;AE$1&amp;""":"""&amp;AE95&amp;"""")
&amp;IF(LEN(AF95)=0,"",","""&amp;AF$1&amp;""":"&amp;AF95)
&amp;IF(LEN(AG95)=0,"",","""&amp;AG$1&amp;""":"&amp;AG95)&amp;"}")</f>
        <v>{"dy":10,"sl":3,"tp":"bh","cn":1,"pt":"DI","pr":149}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1.3550135501355014E-2</v>
      </c>
      <c r="BQ95">
        <f t="shared" ca="1" si="17"/>
        <v>2.8355387523629493E-2</v>
      </c>
      <c r="BR95">
        <f t="shared" ca="1" si="18"/>
        <v>1.0224948875255624E-2</v>
      </c>
      <c r="BS95">
        <f t="shared" ca="1" si="19"/>
        <v>0.76151761517615113</v>
      </c>
      <c r="BT95">
        <f t="shared" ca="1" si="20"/>
        <v>0.66351606805293006</v>
      </c>
      <c r="BU95">
        <f t="shared" ca="1" si="21"/>
        <v>0.57464212678936544</v>
      </c>
      <c r="BV95" t="str">
        <f ca="1">OFFSET([1]EquipTable!$A$1,ROW()-1,0)</f>
        <v>Equip6302</v>
      </c>
    </row>
    <row r="96" spans="1:74">
      <c r="A96">
        <v>10</v>
      </c>
      <c r="B96">
        <v>4</v>
      </c>
      <c r="C96">
        <f>IF(B96&lt;=9,0,
IF(B96=10,1,2))</f>
        <v>0</v>
      </c>
      <c r="D96">
        <f ca="1">RAND()</f>
        <v>0.38910424635406626</v>
      </c>
      <c r="E96">
        <f ca="1">RAND()</f>
        <v>0.57586716674122862</v>
      </c>
      <c r="F96">
        <f ca="1">RAND()</f>
        <v>0.59563191292814788</v>
      </c>
      <c r="G96">
        <f ca="1">RAND()</f>
        <v>0.41528938772196022</v>
      </c>
      <c r="H96">
        <f ca="1">RAND()</f>
        <v>0.7427857940111865</v>
      </c>
      <c r="I96">
        <f ca="1">RAND()</f>
        <v>0.48997081336914816</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57586</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9</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2700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125</v>
      </c>
      <c r="Z96">
        <v>1200</v>
      </c>
      <c r="AA96" t="str">
        <f ca="1">IF(ISBLANK(AB96),"",
VLOOKUP(AB96,OFFSET(INDIRECT("$A:$B"),0,MATCH(AB$1&amp;"_Verify",INDIRECT("$1:$1"),0)-1),2,0)
)</f>
        <v>upn</v>
      </c>
      <c r="AB96" t="s">
        <v>92</v>
      </c>
      <c r="AC96">
        <v>56571</v>
      </c>
      <c r="AD96">
        <v>12</v>
      </c>
      <c r="AE96" t="s">
        <v>125</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1.3550135501355016E-3</v>
      </c>
      <c r="BQ96">
        <f t="shared" ca="1" si="17"/>
        <v>9.4517958412098323E-4</v>
      </c>
      <c r="BR96">
        <f t="shared" ca="1" si="18"/>
        <v>1.0224948875255625E-3</v>
      </c>
      <c r="BS96">
        <f t="shared" ca="1" si="19"/>
        <v>0.77506775067750611</v>
      </c>
      <c r="BT96">
        <f t="shared" ca="1" si="20"/>
        <v>0.6918714555765596</v>
      </c>
      <c r="BU96">
        <f t="shared" ca="1" si="21"/>
        <v>0.58486707566462104</v>
      </c>
      <c r="BV96" t="str">
        <f ca="1">OFFSET([1]EquipTable!$A$1,ROW()-1,0)</f>
        <v>Equip6401</v>
      </c>
    </row>
    <row r="97" spans="1:74">
      <c r="A97">
        <v>10</v>
      </c>
      <c r="B97">
        <v>5</v>
      </c>
      <c r="C97">
        <f>IF(B97&lt;=9,0,
IF(B97=10,1,2))</f>
        <v>0</v>
      </c>
      <c r="D97">
        <f ca="1">RAND()</f>
        <v>0.7076096246716983</v>
      </c>
      <c r="E97">
        <f ca="1">RAND()</f>
        <v>0.5846188184181097</v>
      </c>
      <c r="F97">
        <f ca="1">RAND()</f>
        <v>0.74723807822264066</v>
      </c>
      <c r="G97">
        <f ca="1">RAND()</f>
        <v>0.28569328633539293</v>
      </c>
      <c r="H97">
        <f ca="1">RAND()</f>
        <v>0.11325408778841894</v>
      </c>
      <c r="I97">
        <f ca="1">RAND()</f>
        <v>0.91095794605794655</v>
      </c>
      <c r="M97" t="str">
        <f ca="1">IF(LEN(J97)&lt;&gt;0,J97,VLOOKUP(D97+$B97,$BJ:$BK,MATCH($BK$1,$BJ$1:$BK$1,0),1))</f>
        <v>안 지정 캐릭터 PP 영웅등급</v>
      </c>
      <c r="N97">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58461</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10</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3000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198</v>
      </c>
      <c r="W97">
        <v>1</v>
      </c>
      <c r="X97" t="s">
        <v>125</v>
      </c>
      <c r="Z97">
        <v>3300</v>
      </c>
      <c r="AA97" t="str">
        <f ca="1">IF(ISBLANK(AB97),"",
VLOOKUP(AB97,OFFSET(INDIRECT("$A:$B"),0,MATCH(AB$1&amp;"_Verify",INDIRECT("$1:$1"),0)-1),2,0)
)</f>
        <v>fe</v>
      </c>
      <c r="AB97" t="s">
        <v>82</v>
      </c>
      <c r="AC97" t="s">
        <v>485</v>
      </c>
      <c r="AD97">
        <v>1</v>
      </c>
      <c r="AE97" t="s">
        <v>125</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ca="1">IF(ROW()=2,AN97,OFFSET(AM97,-1,0)&amp;IF(LEN(AN97)=0,"",","&amp;AN97))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{"dy":10,"sl":5,"tp":"fe","vl":"Equip3201","cn":1,"pt":"GO","pr":3300}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1.3550135501355016E-3</v>
      </c>
      <c r="BQ97">
        <f t="shared" ca="1" si="17"/>
        <v>9.4517958412098323E-4</v>
      </c>
      <c r="BR97">
        <f t="shared" ca="1" si="18"/>
        <v>1.0224948875255625E-3</v>
      </c>
      <c r="BS97">
        <f t="shared" ca="1" si="19"/>
        <v>0.77642276422764156</v>
      </c>
      <c r="BT97">
        <f t="shared" ca="1" si="20"/>
        <v>0.69281663516068059</v>
      </c>
      <c r="BU97">
        <f t="shared" ca="1" si="21"/>
        <v>0.58588957055214663</v>
      </c>
      <c r="BV97" t="str">
        <f ca="1">OFFSET([1]EquipTable!$A$1,ROW()-1,0)</f>
        <v>Equip6402</v>
      </c>
    </row>
    <row r="98" spans="1:74">
      <c r="A98">
        <v>10</v>
      </c>
      <c r="B98">
        <v>6</v>
      </c>
      <c r="C98">
        <f>IF(B98&lt;=9,0,
IF(B98=10,1,2))</f>
        <v>0</v>
      </c>
      <c r="D98">
        <f ca="1">RAND()</f>
        <v>0.37379206825990208</v>
      </c>
      <c r="E98">
        <f ca="1">RAND()</f>
        <v>0.28585310323709756</v>
      </c>
      <c r="F98">
        <f ca="1">RAND()</f>
        <v>0.3734618998027629</v>
      </c>
      <c r="G98">
        <f ca="1">RAND()</f>
        <v>0.74442393453652178</v>
      </c>
      <c r="H98">
        <f ca="1">RAND()</f>
        <v>3.90716387173351E-2</v>
      </c>
      <c r="I98">
        <f ca="1">RAND()</f>
        <v>2.171376161407923E-2</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Equip3202</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2500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82</v>
      </c>
      <c r="V98" t="s">
        <v>249</v>
      </c>
      <c r="W98">
        <v>1</v>
      </c>
      <c r="X98" t="s">
        <v>125</v>
      </c>
      <c r="Z98">
        <v>2600</v>
      </c>
      <c r="AA98" t="str">
        <f ca="1">IF(ISBLANK(AB98),"",
VLOOKUP(AB98,OFFSET(INDIRECT("$A:$B"),0,MATCH(AB$1&amp;"_Verify",INDIRECT("$1:$1"),0)-1),2,0)
)</f>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ca="1">IF(ROW()=2,AN98,OFFSET(AM98,-1,0)&amp;IF(LEN(AN98)=0,"",","&amp;AN98))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v>
      </c>
      <c r="AN98" t="str">
        <f ca="1">IF(AL98&lt;&gt;1,"",
"{"""&amp;A$1&amp;""":"&amp;A98
&amp;","""&amp;B$1&amp;""":"&amp;B98
&amp;IF(LEN(AA98)=0,"",","""&amp;AA$1&amp;""":"""&amp;AA98&amp;"""")
&amp;IF(LEN(AC98)=0,"",","""&amp;AC$1&amp;""":"""&amp;AC98&amp;"""")
&amp;IF(LEN(AD98)=0,"",","""&amp;AD$1&amp;""":"&amp;AD98)
&amp;IF(LEN(AE98)=0,"",","""&amp;AE$1&amp;""":"""&amp;AE98&amp;"""")
&amp;IF(LEN(AF98)=0,"",","""&amp;AF$1&amp;""":"&amp;AF98)
&amp;IF(LEN(AG98)=0,"",","""&amp;AG$1&amp;""":"&amp;AG98)&amp;"}")</f>
        <v>{"dy":10,"sl":6,"tp":"uph","vl":"36875","cn":9,"pt":"GO","pr":2700}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0.77777777777777701</v>
      </c>
      <c r="BT98">
        <f t="shared" ca="1" si="20"/>
        <v>0.69376181474480159</v>
      </c>
      <c r="BU98">
        <f t="shared" ca="1" si="21"/>
        <v>0.58691206543967223</v>
      </c>
      <c r="BV98" t="str">
        <f ca="1">OFFSET([1]EquipTable!$A$1,ROW()-1,0)</f>
        <v>Equip6403</v>
      </c>
    </row>
    <row r="99" spans="1:74">
      <c r="A99">
        <v>10</v>
      </c>
      <c r="B99">
        <v>7</v>
      </c>
      <c r="C99">
        <f>IF(B99&lt;=9,0,
IF(B99=10,1,2))</f>
        <v>0</v>
      </c>
      <c r="D99">
        <f ca="1">RAND()</f>
        <v>0.37607290007282834</v>
      </c>
      <c r="E99">
        <f ca="1">RAND()</f>
        <v>0.41840324217634473</v>
      </c>
      <c r="F99">
        <f ca="1">RAND()</f>
        <v>0.29419814785799236</v>
      </c>
      <c r="G99">
        <f ca="1">RAND()</f>
        <v>0.42297955741454207</v>
      </c>
      <c r="H99">
        <f ca="1">RAND()</f>
        <v>0.45142460277516994</v>
      </c>
      <c r="I99">
        <f ca="1">RAND()</f>
        <v>0.23532358622226712</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Equip4402</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DI</v>
      </c>
      <c r="Q99">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27</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15</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전설</v>
      </c>
      <c r="U99" t="s">
        <v>82</v>
      </c>
      <c r="V99" t="s">
        <v>196</v>
      </c>
      <c r="W99">
        <v>1</v>
      </c>
      <c r="X99" t="s">
        <v>125</v>
      </c>
      <c r="Z99">
        <v>22300</v>
      </c>
      <c r="AA99" t="str">
        <f ca="1">IF(ISBLANK(AB99),"",
VLOOKUP(AB99,OFFSET(INDIRECT("$A:$B"),0,MATCH(AB$1&amp;"_Verify",INDIRECT("$1:$1"),0)-1),2,0)
)</f>
        <v>fe</v>
      </c>
      <c r="AB99" t="s">
        <v>82</v>
      </c>
      <c r="AC99" t="s">
        <v>484</v>
      </c>
      <c r="AD99">
        <v>1</v>
      </c>
      <c r="AE99" t="s">
        <v>125</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광학발생기</v>
      </c>
      <c r="AL99">
        <v>1</v>
      </c>
      <c r="AM99" t="str">
        <f ca="1">IF(ROW()=2,AN99,OFFSET(AM99,-1,0)&amp;IF(LEN(AN99)=0,"",","&amp;AN99))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{"dy":10,"sl":7,"tp":"fe","vl":"Equip6301","cn":1,"pt":"GO","pr":22300}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0.77777777777777701</v>
      </c>
      <c r="BT99">
        <f t="shared" ca="1" si="20"/>
        <v>0.69376181474480159</v>
      </c>
      <c r="BU99">
        <f t="shared" ca="1" si="21"/>
        <v>0.58691206543967223</v>
      </c>
      <c r="BV99" t="str">
        <f ca="1">OFFSET([1]EquipTable!$A$1,ROW()-1,0)</f>
        <v>Equip6404</v>
      </c>
    </row>
    <row r="100" spans="1:74">
      <c r="A100">
        <v>10</v>
      </c>
      <c r="B100">
        <v>8</v>
      </c>
      <c r="C100">
        <f>IF(B100&lt;=9,0,
IF(B100=10,1,2))</f>
        <v>0</v>
      </c>
      <c r="D100">
        <f ca="1">RAND()</f>
        <v>0.37200238436862876</v>
      </c>
      <c r="E100">
        <f ca="1">RAND()</f>
        <v>0.30005269369171761</v>
      </c>
      <c r="F100">
        <f ca="1">RAND()</f>
        <v>0.60629917199217609</v>
      </c>
      <c r="G100">
        <f ca="1">RAND()</f>
        <v>0.92484764408892672</v>
      </c>
      <c r="H100">
        <f ca="1">RAND()</f>
        <v>8.7606716512965144E-2</v>
      </c>
      <c r="I100">
        <f ca="1">RAND()</f>
        <v>2.8857386131358687E-2</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ca="1">IF(ROW()=2,AN100,OFFSET(AM100,-1,0)&amp;IF(LEN(AN100)=0,"",","&amp;AN100))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0.77777777777777701</v>
      </c>
      <c r="BT100">
        <f t="shared" ca="1" si="20"/>
        <v>0.69376181474480159</v>
      </c>
      <c r="BU100">
        <f t="shared" ca="1" si="21"/>
        <v>0.58691206543967223</v>
      </c>
      <c r="BV100" t="str">
        <f ca="1">OFFSET([1]EquipTable!$A$1,ROW()-1,0)</f>
        <v>Equip6405</v>
      </c>
    </row>
    <row r="101" spans="1:74">
      <c r="A101">
        <v>10</v>
      </c>
      <c r="B101">
        <v>9</v>
      </c>
      <c r="C101">
        <f>IF(B101&lt;=9,0,
IF(B101=10,1,2))</f>
        <v>0</v>
      </c>
      <c r="D101">
        <f ca="1">RAND()</f>
        <v>0.62094553992662027</v>
      </c>
      <c r="E101">
        <f ca="1">RAND()</f>
        <v>0.1475957802376443</v>
      </c>
      <c r="F101">
        <f ca="1">RAND()</f>
        <v>0.57523733626080309</v>
      </c>
      <c r="G101">
        <f ca="1">RAND()</f>
        <v>0.91728401217260247</v>
      </c>
      <c r="H101">
        <f ca="1">RAND()</f>
        <v>0.78199655402305757</v>
      </c>
      <c r="I101">
        <f ca="1">RAND()</f>
        <v>0.57467050157081412</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ca="1">IF(ROW()=2,AN101,OFFSET(AM101,-1,0)&amp;IF(LEN(AN101)=0,"",","&amp;AN101))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1.3550135501355014E-2</v>
      </c>
      <c r="BQ101">
        <f t="shared" ca="1" si="17"/>
        <v>2.8355387523629493E-2</v>
      </c>
      <c r="BR101">
        <f t="shared" ca="1" si="18"/>
        <v>1.0224948875255624E-2</v>
      </c>
      <c r="BS101">
        <f t="shared" ca="1" si="19"/>
        <v>0.77777777777777701</v>
      </c>
      <c r="BT101">
        <f t="shared" ca="1" si="20"/>
        <v>0.69376181474480159</v>
      </c>
      <c r="BU101">
        <f t="shared" ca="1" si="21"/>
        <v>0.58691206543967223</v>
      </c>
      <c r="BV101" t="str">
        <f ca="1">OFFSET([1]EquipTable!$A$1,ROW()-1,0)</f>
        <v>Equip7001</v>
      </c>
    </row>
    <row r="102" spans="1:74">
      <c r="A102">
        <v>11</v>
      </c>
      <c r="B102">
        <v>0</v>
      </c>
      <c r="C102">
        <f>IF(B102&lt;=9,0,
IF(B102=10,1,2))</f>
        <v>0</v>
      </c>
      <c r="D102">
        <f ca="1">RAND()</f>
        <v>0.10514410616263081</v>
      </c>
      <c r="E102">
        <f ca="1">RAND()</f>
        <v>0.33825157541083928</v>
      </c>
      <c r="F102">
        <f ca="1">RAND()</f>
        <v>0.76888804252844678</v>
      </c>
      <c r="G102">
        <f ca="1">RAND()</f>
        <v>6.3004974866515129E-3</v>
      </c>
      <c r="H102">
        <f ca="1">RAND()</f>
        <v>3.6659696953034393E-2</v>
      </c>
      <c r="I102">
        <f ca="1">RAND()</f>
        <v>6.2344534468350754E-2</v>
      </c>
      <c r="M102" t="str">
        <f ca="1">IF(LEN(J102)&lt;&gt;0,J102,VLOOKUP(D102+$B102,$BJ:$BK,MATCH($BK$1,$BJ$1:$BK$1,0),1))</f>
        <v>지정 장비</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Equip3001</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600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W102">
        <v>1</v>
      </c>
      <c r="X102" t="s">
        <v>129</v>
      </c>
      <c r="Z102">
        <v>29</v>
      </c>
      <c r="AA102" t="str">
        <f ca="1">IF(ISBLANK(AB102),"",
VLOOKUP(AB102,OFFSET(INDIRECT("$A:$B"),0,MATCH(AB$1&amp;"_Verify",INDIRECT("$1:$1"),0)-1),2,0)
)</f>
        <v>fe</v>
      </c>
      <c r="AB102" t="s">
        <v>82</v>
      </c>
      <c r="AC102" t="s">
        <v>486</v>
      </c>
      <c r="AD102">
        <v>1</v>
      </c>
      <c r="AE102" t="s">
        <v>125</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이국의 무기</v>
      </c>
      <c r="AL102">
        <v>1</v>
      </c>
      <c r="AM102" t="str">
        <f ca="1">IF(ROW()=2,AN102,OFFSET(AM102,-1,0)&amp;IF(LEN(AN102)=0,"",","&amp;AN102))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{"dy":11,"sl":0,"tp":"fe","vl":"Equip0102","cn":1,"pt":"GO","pr":1500}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1.3550135501355014E-2</v>
      </c>
      <c r="BQ102">
        <f t="shared" ca="1" si="17"/>
        <v>2.8355387523629493E-2</v>
      </c>
      <c r="BR102">
        <f t="shared" ca="1" si="18"/>
        <v>1.0224948875255624E-2</v>
      </c>
      <c r="BS102">
        <f t="shared" ca="1" si="19"/>
        <v>0.79132791327913199</v>
      </c>
      <c r="BT102">
        <f t="shared" ca="1" si="20"/>
        <v>0.72211720226843112</v>
      </c>
      <c r="BU102">
        <f t="shared" ca="1" si="21"/>
        <v>0.59713701431492783</v>
      </c>
      <c r="BV102" t="str">
        <f ca="1">OFFSET([1]EquipTable!$A$1,ROW()-1,0)</f>
        <v>Equip7002</v>
      </c>
    </row>
    <row r="103" spans="1:74">
      <c r="A103">
        <v>11</v>
      </c>
      <c r="B103">
        <v>1</v>
      </c>
      <c r="C103">
        <f>IF(B103&lt;=9,0,
IF(B103=10,1,2))</f>
        <v>0</v>
      </c>
      <c r="D103">
        <f ca="1">RAND()</f>
        <v>0.6368663178833639</v>
      </c>
      <c r="E103">
        <f ca="1">RAND()</f>
        <v>0.4647633389713749</v>
      </c>
      <c r="F103">
        <f ca="1">RAND()</f>
        <v>0.27195544229342117</v>
      </c>
      <c r="G103">
        <f ca="1">RAND()</f>
        <v>0.69388256102643608</v>
      </c>
      <c r="H103">
        <f ca="1">RAND()</f>
        <v>8.2300785862363779E-2</v>
      </c>
      <c r="I103">
        <f ca="1">RAND()</f>
        <v>0.10704427512778725</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Equip4002</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600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
      </c>
      <c r="U103" t="s">
        <v>82</v>
      </c>
      <c r="V103" t="s">
        <v>203</v>
      </c>
      <c r="W103">
        <v>1</v>
      </c>
      <c r="X103" t="s">
        <v>129</v>
      </c>
      <c r="Z103">
        <v>16</v>
      </c>
      <c r="AA103" t="str">
        <f ca="1">IF(ISBLANK(AB103),"",
VLOOKUP(AB103,OFFSET(INDIRECT("$A:$B"),0,MATCH(AB$1&amp;"_Verify",INDIRECT("$1:$1"),0)-1),2,0)
)</f>
        <v>uph</v>
      </c>
      <c r="AB103" t="s">
        <v>91</v>
      </c>
      <c r="AC103">
        <v>18914</v>
      </c>
      <c r="AD103">
        <v>11</v>
      </c>
      <c r="AE103" t="s">
        <v>303</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ca="1">IF(ROW()=2,AN103,OFFSET(AM103,-1,0)&amp;IF(LEN(AN103)=0,"",","&amp;AN103))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{"dy":11,"sl":1,"tp":"uph","vl":"18914","cn":11,"pt":"DI","pr":3}</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1.3550135501355014E-2</v>
      </c>
      <c r="BQ103">
        <f t="shared" ca="1" si="17"/>
        <v>2.8355387523629493E-2</v>
      </c>
      <c r="BR103">
        <f t="shared" ca="1" si="18"/>
        <v>1.0224948875255624E-2</v>
      </c>
      <c r="BS103">
        <f t="shared" ca="1" si="19"/>
        <v>0.80487804878048697</v>
      </c>
      <c r="BT103">
        <f t="shared" ca="1" si="20"/>
        <v>0.75047258979206066</v>
      </c>
      <c r="BU103">
        <f t="shared" ca="1" si="21"/>
        <v>0.60736196319018343</v>
      </c>
      <c r="BV103" t="str">
        <f ca="1">OFFSET([1]EquipTable!$A$1,ROW()-1,0)</f>
        <v>Equip7101</v>
      </c>
    </row>
    <row r="104" spans="1:74">
      <c r="A104">
        <v>11</v>
      </c>
      <c r="B104">
        <v>2</v>
      </c>
      <c r="C104">
        <f>IF(B104&lt;=9,0,
IF(B104=10,1,2))</f>
        <v>0</v>
      </c>
      <c r="D104">
        <f ca="1">RAND()</f>
        <v>0.23255128641997735</v>
      </c>
      <c r="E104">
        <f ca="1">RAND()</f>
        <v>0.69344695534233525</v>
      </c>
      <c r="F104">
        <f ca="1">RAND()</f>
        <v>0.56870040378906406</v>
      </c>
      <c r="G104">
        <f ca="1">RAND()</f>
        <v>0.10338628830500962</v>
      </c>
      <c r="H104">
        <f ca="1">RAND()</f>
        <v>0.24773129057111287</v>
      </c>
      <c r="I104">
        <f ca="1">RAND()</f>
        <v>0.16227608090044954</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69344</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11</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3300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125</v>
      </c>
      <c r="Z104">
        <v>1000</v>
      </c>
      <c r="AA104" t="str">
        <f ca="1">IF(ISBLANK(AB104),"",
VLOOKUP(AB104,OFFSET(INDIRECT("$A:$B"),0,MATCH(AB$1&amp;"_Verify",INDIRECT("$1:$1"),0)-1),2,0)
)</f>
        <v>fe</v>
      </c>
      <c r="AB104" t="s">
        <v>82</v>
      </c>
      <c r="AC104" t="s">
        <v>487</v>
      </c>
      <c r="AD104">
        <v>1</v>
      </c>
      <c r="AE104" t="s">
        <v>125</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숨겨온 원한</v>
      </c>
      <c r="AL104">
        <v>1</v>
      </c>
      <c r="AM104" t="str">
        <f ca="1">IF(ROW()=2,AN104,OFFSET(AM104,-1,0)&amp;IF(LEN(AN104)=0,"",","&amp;AN104))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{"dy":11,"sl":2,"tp":"fe","vl":"Equip1002","cn":1,"pt":"GO","pr":700}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1.3550135501355014E-2</v>
      </c>
      <c r="BQ104">
        <f t="shared" ca="1" si="17"/>
        <v>2.8355387523629493E-2</v>
      </c>
      <c r="BR104">
        <f t="shared" ca="1" si="18"/>
        <v>1.0224948875255624E-2</v>
      </c>
      <c r="BS104">
        <f t="shared" ca="1" si="19"/>
        <v>0.81842818428184194</v>
      </c>
      <c r="BT104">
        <f t="shared" ca="1" si="20"/>
        <v>0.7788279773156902</v>
      </c>
      <c r="BU104">
        <f t="shared" ca="1" si="21"/>
        <v>0.61758691206543903</v>
      </c>
      <c r="BV104" t="str">
        <f ca="1">OFFSET([1]EquipTable!$A$1,ROW()-1,0)</f>
        <v>Equip7102</v>
      </c>
    </row>
    <row r="105" spans="1:74">
      <c r="A105">
        <v>11</v>
      </c>
      <c r="B105">
        <v>3</v>
      </c>
      <c r="C105">
        <f>IF(B105&lt;=9,0,
IF(B105=10,1,2))</f>
        <v>0</v>
      </c>
      <c r="D105">
        <f ca="1">RAND()</f>
        <v>0.30085649153559502</v>
      </c>
      <c r="E105">
        <f ca="1">RAND()</f>
        <v>0.42730076623657942</v>
      </c>
      <c r="F105">
        <f ca="1">RAND()</f>
        <v>0.7467274655204944</v>
      </c>
      <c r="G105">
        <f ca="1">RAND()</f>
        <v>0.38487631707676417</v>
      </c>
      <c r="H105">
        <f ca="1">RAND()</f>
        <v>0.36454735885400391</v>
      </c>
      <c r="I105">
        <f ca="1">RAND()</f>
        <v>0.68768804414794693</v>
      </c>
      <c r="M105" t="str">
        <f ca="1">IF(LEN(J105)&lt;&gt;0,J105,VLOOKUP(D105+$B105,$BJ:$BK,MATCH($BK$1,$BJ$1:$BK$1,0),1))</f>
        <v>안 지정 캐릭터 PP 일반등급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42730</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8</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2400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125</v>
      </c>
      <c r="Z105">
        <v>1000</v>
      </c>
      <c r="AA105" t="str">
        <f ca="1">IF(ISBLANK(AB105),"",
VLOOKUP(AB105,OFFSET(INDIRECT("$A:$B"),0,MATCH(AB$1&amp;"_Verify",INDIRECT("$1:$1"),0)-1),2,0)
)</f>
        <v>fe</v>
      </c>
      <c r="AB105" t="s">
        <v>82</v>
      </c>
      <c r="AC105" t="s">
        <v>392</v>
      </c>
      <c r="AD105">
        <v>1</v>
      </c>
      <c r="AE105" t="s">
        <v>129</v>
      </c>
      <c r="AF105">
        <v>179</v>
      </c>
      <c r="AG105">
        <v>119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전설</v>
      </c>
      <c r="AJ105" t="str">
        <f>IF(ISBLANK($AB105),"",
IF(AND($B105&gt;=VLOOKUP($AB105,$AP:$AS,3,0),$B105&lt;=VLOOKUP($AB105,$AP:$AS,4,0)),"","슬롯타입이상"))</f>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ca="1">IF(ROW()=2,AN105,OFFSET(AM105,-1,0)&amp;IF(LEN(AN105)=0,"",","&amp;AN105))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{"dy":11,"sl":3,"tp":"fe","vl":"Equip3401","cn":1,"pt":"DI","pp":179,"pr":119}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1.3550135501355014E-2</v>
      </c>
      <c r="BQ105">
        <f t="shared" ca="1" si="17"/>
        <v>2.8355387523629493E-2</v>
      </c>
      <c r="BR105">
        <f t="shared" ca="1" si="18"/>
        <v>1.0224948875255624E-2</v>
      </c>
      <c r="BS105">
        <f t="shared" ca="1" si="19"/>
        <v>0.83197831978319692</v>
      </c>
      <c r="BT105">
        <f t="shared" ca="1" si="20"/>
        <v>0.80718336483931974</v>
      </c>
      <c r="BU105">
        <f t="shared" ca="1" si="21"/>
        <v>0.62781186094069463</v>
      </c>
      <c r="BV105" t="str">
        <f ca="1">OFFSET([1]EquipTable!$A$1,ROW()-1,0)</f>
        <v>Equip7201</v>
      </c>
    </row>
    <row r="106" spans="1:74">
      <c r="A106">
        <v>11</v>
      </c>
      <c r="B106">
        <v>4</v>
      </c>
      <c r="C106">
        <f>IF(B106&lt;=9,0,
IF(B106=10,1,2))</f>
        <v>0</v>
      </c>
      <c r="D106">
        <f ca="1">RAND()</f>
        <v>0.51679225236744575</v>
      </c>
      <c r="E106">
        <f ca="1">RAND()</f>
        <v>0.14723611304547624</v>
      </c>
      <c r="F106">
        <f ca="1">RAND()</f>
        <v>3.907206129336227E-2</v>
      </c>
      <c r="G106">
        <f ca="1">RAND()</f>
        <v>0.2435311473784838</v>
      </c>
      <c r="H106">
        <f ca="1">RAND()</f>
        <v>0.15731439549688842</v>
      </c>
      <c r="I106">
        <f ca="1">RAND()</f>
        <v>0.4565372432414263</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14723</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4</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1200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125</v>
      </c>
      <c r="Z106">
        <v>1300</v>
      </c>
      <c r="AA106" t="str">
        <f ca="1">IF(ISBLANK(AB106),"",
VLOOKUP(AB106,OFFSET(INDIRECT("$A:$B"),0,MATCH(AB$1&amp;"_Verify",INDIRECT("$1:$1"),0)-1),2,0)
)</f>
        <v>upn</v>
      </c>
      <c r="AB106" t="s">
        <v>92</v>
      </c>
      <c r="AC106">
        <v>81752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{"dy":11,"sl":4,"tp":"upn","vl":"81752","cn":6,"pt":"GO","pr":1800}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1.3550135501355014E-2</v>
      </c>
      <c r="BQ106">
        <f t="shared" ca="1" si="17"/>
        <v>2.8355387523629493E-2</v>
      </c>
      <c r="BR106">
        <f t="shared" ca="1" si="18"/>
        <v>1.0224948875255624E-2</v>
      </c>
      <c r="BS106">
        <f t="shared" ca="1" si="19"/>
        <v>0.84552845528455189</v>
      </c>
      <c r="BT106">
        <f t="shared" ca="1" si="20"/>
        <v>0.83553875236294928</v>
      </c>
      <c r="BU106">
        <f t="shared" ca="1" si="21"/>
        <v>0.63803680981595023</v>
      </c>
      <c r="BV106" t="str">
        <f ca="1">OFFSET([1]EquipTable!$A$1,ROW()-1,0)</f>
        <v>Equip7202</v>
      </c>
    </row>
    <row r="107" spans="1:74">
      <c r="A107">
        <v>11</v>
      </c>
      <c r="B107">
        <v>5</v>
      </c>
      <c r="C107">
        <f>IF(B107&lt;=9,0,
IF(B107=10,1,2))</f>
        <v>0</v>
      </c>
      <c r="D107">
        <f ca="1">RAND()</f>
        <v>0.85270787258896241</v>
      </c>
      <c r="E107">
        <f ca="1">RAND()</f>
        <v>0.47578398604593586</v>
      </c>
      <c r="F107">
        <f ca="1">RAND()</f>
        <v>4.5066412898470243E-2</v>
      </c>
      <c r="G107">
        <f ca="1">RAND()</f>
        <v>0.59329250574998005</v>
      </c>
      <c r="H107">
        <f ca="1">RAND()</f>
        <v>0.9236248018931833</v>
      </c>
      <c r="I107">
        <f ca="1">RAND()</f>
        <v>0.93555187359278014</v>
      </c>
      <c r="M107" t="str">
        <f ca="1">IF(LEN(J107)&lt;&gt;0,J107,VLOOKUP(D107+$B107,$BJ:$BK,MATCH($BK$1,$BJ$1:$BK$1,0),1))</f>
        <v>안 지정 캐릭터 PP 일반등급</v>
      </c>
      <c r="N107">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47578</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8</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2400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92</v>
      </c>
      <c r="V107">
        <v>60496</v>
      </c>
      <c r="W107">
        <v>12</v>
      </c>
      <c r="X107" t="s">
        <v>125</v>
      </c>
      <c r="Z107">
        <v>1200</v>
      </c>
      <c r="AA107" t="str">
        <f ca="1">IF(ISBLANK(AB107),"",
VLOOKUP(AB107,OFFSET(INDIRECT("$A:$B"),0,MATCH(AB$1&amp;"_Verify",INDIRECT("$1:$1"),0)-1),2,0)
)</f>
        <v>fe</v>
      </c>
      <c r="AB107" t="s">
        <v>82</v>
      </c>
      <c r="AC107" t="s">
        <v>192</v>
      </c>
      <c r="AD107">
        <v>1</v>
      </c>
      <c r="AE107" t="s">
        <v>125</v>
      </c>
      <c r="AG107">
        <v>2300</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까마귀 리볼버</v>
      </c>
      <c r="AL107">
        <v>1</v>
      </c>
      <c r="AM107" t="str">
        <f ca="1">IF(ROW()=2,AN107,OFFSET(AM107,-1,0)&amp;IF(LEN(AN107)=0,"",","&amp;AN107))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{"dy":11,"sl":5,"tp":"fe","vl":"Equip6001","cn":1,"pt":"GO","pr":2300}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1.3550135501355014E-2</v>
      </c>
      <c r="BQ107">
        <f t="shared" ca="1" si="17"/>
        <v>2.8355387523629493E-2</v>
      </c>
      <c r="BR107">
        <f t="shared" ca="1" si="18"/>
        <v>1.0224948875255624E-2</v>
      </c>
      <c r="BS107">
        <f t="shared" ca="1" si="19"/>
        <v>0.85907859078590687</v>
      </c>
      <c r="BT107">
        <f t="shared" ca="1" si="20"/>
        <v>0.86389413988657882</v>
      </c>
      <c r="BU107">
        <f t="shared" ca="1" si="21"/>
        <v>0.64826175869120584</v>
      </c>
      <c r="BV107" t="str">
        <f ca="1">OFFSET([1]EquipTable!$A$1,ROW()-1,0)</f>
        <v>Equip7301</v>
      </c>
    </row>
    <row r="108" spans="1:74">
      <c r="A108">
        <v>11</v>
      </c>
      <c r="B108">
        <v>6</v>
      </c>
      <c r="C108">
        <f>IF(B108&lt;=9,0,
IF(B108=10,1,2))</f>
        <v>0</v>
      </c>
      <c r="D108">
        <f ca="1">RAND()</f>
        <v>0.26004560211704753</v>
      </c>
      <c r="E108">
        <f ca="1">RAND()</f>
        <v>0.3365456988297334</v>
      </c>
      <c r="F108">
        <f ca="1">RAND()</f>
        <v>0.7167797071819284</v>
      </c>
      <c r="G108">
        <f ca="1">RAND()</f>
        <v>0.27827588123998048</v>
      </c>
      <c r="H108">
        <f ca="1">RAND()</f>
        <v>0.44161285312156517</v>
      </c>
      <c r="I108">
        <f ca="1">RAND()</f>
        <v>0.68287882462621197</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Equip4101</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1400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82</v>
      </c>
      <c r="V108" t="s">
        <v>110</v>
      </c>
      <c r="W108">
        <v>1</v>
      </c>
      <c r="X108" t="s">
        <v>125</v>
      </c>
      <c r="Z108">
        <v>3200</v>
      </c>
      <c r="AA108" t="str">
        <f ca="1">IF(ISBLANK(AB108),"",
VLOOKUP(AB108,OFFSET(INDIRECT("$A:$B"),0,MATCH(AB$1&amp;"_Verify",INDIRECT("$1:$1"),0)-1),2,0)
)</f>
        <v>fe</v>
      </c>
      <c r="AB108" t="s">
        <v>82</v>
      </c>
      <c r="AC108" t="s">
        <v>404</v>
      </c>
      <c r="AD108">
        <v>1</v>
      </c>
      <c r="AE108" t="s">
        <v>125</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스켈레톤 쉴드</v>
      </c>
      <c r="AL108">
        <v>1</v>
      </c>
      <c r="AM108" t="str">
        <f ca="1">IF(ROW()=2,AN108,OFFSET(AM108,-1,0)&amp;IF(LEN(AN108)=0,"",","&amp;AN108))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{"dy":11,"sl":6,"tp":"fe","vl":"Equip7102","cn":1,"pt":"GO","pr":3200}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1.3550135501355014E-2</v>
      </c>
      <c r="BQ108">
        <f t="shared" ca="1" si="17"/>
        <v>2.8355387523629493E-2</v>
      </c>
      <c r="BR108">
        <f t="shared" ca="1" si="18"/>
        <v>1.0224948875255624E-2</v>
      </c>
      <c r="BS108">
        <f t="shared" ca="1" si="19"/>
        <v>0.87262872628726185</v>
      </c>
      <c r="BT108">
        <f t="shared" ca="1" si="20"/>
        <v>0.89224952741020835</v>
      </c>
      <c r="BU108">
        <f t="shared" ca="1" si="21"/>
        <v>0.65848670756646144</v>
      </c>
      <c r="BV108" t="str">
        <f ca="1">OFFSET([1]EquipTable!$A$1,ROW()-1,0)</f>
        <v>Equip7302</v>
      </c>
    </row>
    <row r="109" spans="1:74">
      <c r="A109">
        <v>11</v>
      </c>
      <c r="B109">
        <v>7</v>
      </c>
      <c r="C109">
        <f>IF(B109&lt;=9,0,
IF(B109=10,1,2))</f>
        <v>0</v>
      </c>
      <c r="D109">
        <f ca="1">RAND()</f>
        <v>0.30667612254437626</v>
      </c>
      <c r="E109">
        <f ca="1">RAND()</f>
        <v>0.30317244939730836</v>
      </c>
      <c r="F109">
        <f ca="1">RAND()</f>
        <v>5.2983841507572182E-2</v>
      </c>
      <c r="G109">
        <f ca="1">RAND()</f>
        <v>0.94836807925258593</v>
      </c>
      <c r="H109">
        <f ca="1">RAND()</f>
        <v>0.10235401038936687</v>
      </c>
      <c r="I109">
        <f ca="1">RAND()</f>
        <v>0.79791957071653896</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Equip3202</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3300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82</v>
      </c>
      <c r="V109" t="s">
        <v>201</v>
      </c>
      <c r="W109">
        <v>1</v>
      </c>
      <c r="X109" t="s">
        <v>125</v>
      </c>
      <c r="Z109">
        <v>700</v>
      </c>
      <c r="AA109" t="str">
        <f ca="1">IF(ISBLANK(AB109),"",
VLOOKUP(AB109,OFFSET(INDIRECT("$A:$B"),0,MATCH(AB$1&amp;"_Verify",INDIRECT("$1:$1"),0)-1),2,0)
)</f>
        <v>uph</v>
      </c>
      <c r="AB109" t="s">
        <v>91</v>
      </c>
      <c r="AC109">
        <v>60496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ca="1">IF(ROW()=2,AN109,OFFSET(AM109,-1,0)&amp;IF(LEN(AN109)=0,"",","&amp;AN109))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{"dy":11,"sl":7,"tp":"uph","vl":"60496","cn":9,"pt":"GO","pr":2700}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1.3550135501355016E-3</v>
      </c>
      <c r="BQ109">
        <f t="shared" ca="1" si="17"/>
        <v>9.4517958412098323E-4</v>
      </c>
      <c r="BR109">
        <f t="shared" ca="1" si="18"/>
        <v>1.0224948875255625E-3</v>
      </c>
      <c r="BS109">
        <f t="shared" ca="1" si="19"/>
        <v>0.88617886178861682</v>
      </c>
      <c r="BT109">
        <f t="shared" ca="1" si="20"/>
        <v>0.92060491493383789</v>
      </c>
      <c r="BU109">
        <f t="shared" ca="1" si="21"/>
        <v>0.66871165644171704</v>
      </c>
      <c r="BV109" t="str">
        <f ca="1">OFFSET([1]EquipTable!$A$1,ROW()-1,0)</f>
        <v>Equip7401</v>
      </c>
    </row>
    <row r="110" spans="1:74">
      <c r="A110">
        <v>11</v>
      </c>
      <c r="B110">
        <v>8</v>
      </c>
      <c r="C110">
        <f>IF(B110&lt;=9,0,
IF(B110=10,1,2))</f>
        <v>0</v>
      </c>
      <c r="D110">
        <f ca="1">RAND()</f>
        <v>0.74128141734863673</v>
      </c>
      <c r="E110">
        <f ca="1">RAND()</f>
        <v>0.1859564160070134</v>
      </c>
      <c r="F110">
        <f ca="1">RAND()</f>
        <v>0.65102403220052041</v>
      </c>
      <c r="G110">
        <f ca="1">RAND()</f>
        <v>8.8357202957436431E-3</v>
      </c>
      <c r="H110">
        <f ca="1">RAND()</f>
        <v>0.93909789154145573</v>
      </c>
      <c r="I110">
        <f ca="1">RAND()</f>
        <v>0.49493124942426392</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ca="1">IF(ROW()=2,AN110,OFFSET(AM110,-1,0)&amp;IF(LEN(AN110)=0,"",","&amp;AN110))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1.3550135501355016E-3</v>
      </c>
      <c r="BQ110">
        <f t="shared" ca="1" si="17"/>
        <v>9.4517958412098323E-4</v>
      </c>
      <c r="BR110">
        <f t="shared" ca="1" si="18"/>
        <v>1.0224948875255625E-3</v>
      </c>
      <c r="BS110">
        <f t="shared" ca="1" si="19"/>
        <v>0.88753387533875228</v>
      </c>
      <c r="BT110">
        <f t="shared" ca="1" si="20"/>
        <v>0.92155009451795888</v>
      </c>
      <c r="BU110">
        <f t="shared" ca="1" si="21"/>
        <v>0.66973415132924263</v>
      </c>
      <c r="BV110" t="str">
        <f ca="1">OFFSET([1]EquipTable!$A$1,ROW()-1,0)</f>
        <v>Equip7402</v>
      </c>
    </row>
    <row r="111" spans="1:74">
      <c r="A111">
        <v>11</v>
      </c>
      <c r="B111">
        <v>9</v>
      </c>
      <c r="C111">
        <f>IF(B111&lt;=9,0,
IF(B111=10,1,2))</f>
        <v>0</v>
      </c>
      <c r="D111">
        <f ca="1">RAND()</f>
        <v>0.17213508629972629</v>
      </c>
      <c r="E111">
        <f ca="1">RAND()</f>
        <v>0.85556148638729956</v>
      </c>
      <c r="F111">
        <f ca="1">RAND()</f>
        <v>0.38281073743843896</v>
      </c>
      <c r="G111">
        <f ca="1">RAND()</f>
        <v>0.47898508170482001</v>
      </c>
      <c r="H111">
        <f ca="1">RAND()</f>
        <v>0.34227172444653786</v>
      </c>
      <c r="I111">
        <f ca="1">RAND()</f>
        <v>0.75079903350842137</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ca="1">IF(ROW()=2,AN111,OFFSET(AM111,-1,0)&amp;IF(LEN(AN111)=0,"",","&amp;AN111))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0.88888888888888773</v>
      </c>
      <c r="BT111">
        <f t="shared" ca="1" si="20"/>
        <v>0.92249527410207988</v>
      </c>
      <c r="BU111">
        <f t="shared" ca="1" si="21"/>
        <v>0.67075664621676823</v>
      </c>
      <c r="BV111" t="str">
        <f ca="1">OFFSET([1]EquipTable!$A$1,ROW()-1,0)</f>
        <v>Equip7403</v>
      </c>
    </row>
    <row r="112" spans="1:74">
      <c r="A112">
        <v>12</v>
      </c>
      <c r="B112">
        <v>0</v>
      </c>
      <c r="C112">
        <f>IF(B112&lt;=9,0,
IF(B112=10,1,2))</f>
        <v>0</v>
      </c>
      <c r="D112">
        <f ca="1">RAND()</f>
        <v>0.77412784637596443</v>
      </c>
      <c r="E112">
        <f ca="1">RAND()</f>
        <v>0.2934618825966312</v>
      </c>
      <c r="F112">
        <f ca="1">RAND()</f>
        <v>0.60354171533812861</v>
      </c>
      <c r="G112">
        <f ca="1">RAND()</f>
        <v>0.61545752011531829</v>
      </c>
      <c r="H112">
        <f ca="1">RAND()</f>
        <v>0.26972846978838361</v>
      </c>
      <c r="I112">
        <f ca="1">RAND()</f>
        <v>0.19879583241506749</v>
      </c>
      <c r="M112" t="str">
        <f ca="1">IF(LEN(J112)&lt;&gt;0,J112,VLOOKUP(D112+$B112,$BJ:$BK,MATCH($BK$1,$BJ$1:$BK$1,0),1))</f>
        <v>지정 장비</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Equip2202</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2700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129</v>
      </c>
      <c r="Z112">
        <v>149</v>
      </c>
      <c r="AA112" t="str">
        <f ca="1">IF(ISBLANK(AB112),"",
VLOOKUP(AB112,OFFSET(INDIRECT("$A:$B"),0,MATCH(AB$1&amp;"_Verify",INDIRECT("$1:$1"),0)-1),2,0)
)</f>
        <v>upn</v>
      </c>
      <c r="AB112" t="s">
        <v>92</v>
      </c>
      <c r="AC112">
        <v>52969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{"dy":12,"sl":0,"tp":"upn","vl":"52969","cn":5,"pt":"GO","pr":1500}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0.88888888888888773</v>
      </c>
      <c r="BT112">
        <f t="shared" ca="1" si="20"/>
        <v>0.92249527410207988</v>
      </c>
      <c r="BU112">
        <f t="shared" ca="1" si="21"/>
        <v>0.67075664621676823</v>
      </c>
      <c r="BV112" t="str">
        <f ca="1">OFFSET([1]EquipTable!$A$1,ROW()-1,0)</f>
        <v>Equip7404</v>
      </c>
    </row>
    <row r="113" spans="1:74">
      <c r="A113">
        <v>12</v>
      </c>
      <c r="B113">
        <v>1</v>
      </c>
      <c r="C113">
        <f>IF(B113&lt;=9,0,
IF(B113=10,1,2))</f>
        <v>0</v>
      </c>
      <c r="D113">
        <f ca="1">RAND()</f>
        <v>0.54486621981448813</v>
      </c>
      <c r="E113">
        <f ca="1">RAND()</f>
        <v>2.2129127903875556E-2</v>
      </c>
      <c r="F113">
        <f ca="1">RAND()</f>
        <v>0.83259264342532635</v>
      </c>
      <c r="G113">
        <f ca="1">RAND()</f>
        <v>0.64912345371443025</v>
      </c>
      <c r="H113">
        <f ca="1">RAND()</f>
        <v>5.9723844067989584E-2</v>
      </c>
      <c r="I113">
        <f ca="1">RAND()</f>
        <v>0.1134321864313953</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Equip0002</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600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
      </c>
      <c r="U113" t="s">
        <v>82</v>
      </c>
      <c r="V113" t="s">
        <v>191</v>
      </c>
      <c r="W113">
        <v>1</v>
      </c>
      <c r="X113" t="s">
        <v>125</v>
      </c>
      <c r="Z113">
        <v>1200</v>
      </c>
      <c r="AA113" t="str">
        <f ca="1">IF(ISBLANK(AB113),"",
VLOOKUP(AB113,OFFSET(INDIRECT("$A:$B"),0,MATCH(AB$1&amp;"_Verify",INDIRECT("$1:$1"),0)-1),2,0)
)</f>
        <v>fe</v>
      </c>
      <c r="AB113" t="s">
        <v>82</v>
      </c>
      <c r="AC113" t="s">
        <v>489</v>
      </c>
      <c r="AD113">
        <v>1</v>
      </c>
      <c r="AE113" t="s">
        <v>125</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별의 계시</v>
      </c>
      <c r="AL113">
        <v>1</v>
      </c>
      <c r="AM113" t="str">
        <f ca="1">IF(ROW()=2,AN113,OFFSET(AM113,-1,0)&amp;IF(LEN(AN113)=0,"",","&amp;AN113))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{"dy":12,"sl":1,"tp":"fe","vl":"Equip4101","cn":1,"pt":"GO","pr":1200}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0.88888888888888773</v>
      </c>
      <c r="BT113">
        <f t="shared" ca="1" si="20"/>
        <v>0.92249527410207988</v>
      </c>
      <c r="BU113">
        <f t="shared" ca="1" si="21"/>
        <v>0.67075664621676823</v>
      </c>
      <c r="BV113" t="str">
        <f ca="1">OFFSET([1]EquipTable!$A$1,ROW()-1,0)</f>
        <v>Equip7405</v>
      </c>
    </row>
    <row r="114" spans="1:74">
      <c r="A114">
        <v>12</v>
      </c>
      <c r="B114">
        <v>2</v>
      </c>
      <c r="C114">
        <f>IF(B114&lt;=9,0,
IF(B114=10,1,2))</f>
        <v>0</v>
      </c>
      <c r="D114">
        <f ca="1">RAND()</f>
        <v>0.84098197374375294</v>
      </c>
      <c r="E114">
        <f ca="1">RAND()</f>
        <v>0.23561513535654455</v>
      </c>
      <c r="F114">
        <f ca="1">RAND()</f>
        <v>0.51961182937289896</v>
      </c>
      <c r="G114">
        <f ca="1">RAND()</f>
        <v>3.3290299134125734E-2</v>
      </c>
      <c r="H114">
        <f ca="1">RAND()</f>
        <v>0.29664830104821904</v>
      </c>
      <c r="I114">
        <f ca="1">RAND()</f>
        <v>0.46152319308378864</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23561</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5</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1500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125</v>
      </c>
      <c r="Z114">
        <v>1000</v>
      </c>
      <c r="AA114" t="str">
        <f ca="1">IF(ISBLANK(AB114),"",
VLOOKUP(AB114,OFFSET(INDIRECT("$A:$B"),0,MATCH(AB$1&amp;"_Verify",INDIRECT("$1:$1"),0)-1),2,0)
)</f>
        <v>upn</v>
      </c>
      <c r="AB114" t="s">
        <v>92</v>
      </c>
      <c r="AC114">
        <v>19697</v>
      </c>
      <c r="AD114">
        <v>12</v>
      </c>
      <c r="AE114" t="s">
        <v>125</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{"dy":12,"sl":2,"tp":"upn","vl":"19697","cn":12,"pt":"GO","pr":3600}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0.88888888888888773</v>
      </c>
      <c r="BT114">
        <f t="shared" ca="1" si="20"/>
        <v>0.92249527410207988</v>
      </c>
      <c r="BU114">
        <f t="shared" ca="1" si="21"/>
        <v>0.67075664621676823</v>
      </c>
      <c r="BV114" t="str">
        <f ca="1">OFFSET([1]EquipTable!$A$1,ROW()-1,0)</f>
        <v>후보</v>
      </c>
    </row>
    <row r="115" spans="1:74">
      <c r="A115">
        <v>12</v>
      </c>
      <c r="B115">
        <v>3</v>
      </c>
      <c r="C115">
        <f>IF(B115&lt;=9,0,
IF(B115=10,1,2))</f>
        <v>0</v>
      </c>
      <c r="D115">
        <f ca="1">RAND()</f>
        <v>0.1315882721174233</v>
      </c>
      <c r="E115">
        <f ca="1">RAND()</f>
        <v>0.3277437674739021</v>
      </c>
      <c r="F115">
        <f ca="1">RAND()</f>
        <v>0.6727127355800826</v>
      </c>
      <c r="G115">
        <f ca="1">RAND()</f>
        <v>0.72553209238024408</v>
      </c>
      <c r="H115">
        <f ca="1">RAND()</f>
        <v>0.41602522183221935</v>
      </c>
      <c r="I115">
        <f ca="1">RAND()</f>
        <v>0.20586353792131951</v>
      </c>
      <c r="M115" t="str">
        <f ca="1">IF(LEN(J115)&lt;&gt;0,J115,VLOOKUP(D115+$B115,$BJ:$BK,MATCH($BK$1,$BJ$1:$BK$1,0),1))</f>
        <v>안 지정 캐릭터 PP 영웅등급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32774</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6</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1800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125</v>
      </c>
      <c r="Z115">
        <v>1200</v>
      </c>
      <c r="AA115" t="str">
        <f ca="1">IF(ISBLANK(AB115),"",
VLOOKUP(AB115,OFFSET(INDIRECT("$A:$B"),0,MATCH(AB$1&amp;"_Verify",INDIRECT("$1:$1"),0)-1),2,0)
)</f>
        <v>fe</v>
      </c>
      <c r="AB115" t="s">
        <v>82</v>
      </c>
      <c r="AC115" t="s">
        <v>405</v>
      </c>
      <c r="AD115">
        <v>1</v>
      </c>
      <c r="AE115" t="s">
        <v>125</v>
      </c>
      <c r="AG115">
        <v>1000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
      </c>
      <c r="AJ115" t="str">
        <f>IF(ISBLANK($AB115),"",
IF(AND($B115&gt;=VLOOKUP($AB115,$AP:$AS,3,0),$B115&lt;=VLOOKUP($AB115,$AP:$AS,4,0)),"","슬롯타입이상"))</f>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몬스터 세포</v>
      </c>
      <c r="AL115">
        <v>1</v>
      </c>
      <c r="AM115" t="str">
        <f ca="1">IF(ROW()=2,AN115,OFFSET(AM115,-1,0)&amp;IF(LEN(AN115)=0,"",","&amp;AN115))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{"dy":12,"sl":3,"tp":"fe","vl":"Equip2102","cn":1,"pt":"GO","pr":1000}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1.3550135501355014E-2</v>
      </c>
      <c r="BQ115">
        <f t="shared" ca="1" si="17"/>
        <v>9.4517958412098316E-3</v>
      </c>
      <c r="BR115">
        <f t="shared" ca="1" si="18"/>
        <v>4.0899795501022497E-2</v>
      </c>
      <c r="BS115">
        <f t="shared" ca="1" si="19"/>
        <v>0.88888888888888773</v>
      </c>
      <c r="BT115">
        <f t="shared" ca="1" si="20"/>
        <v>0.92249527410207988</v>
      </c>
      <c r="BU115">
        <f t="shared" ca="1" si="21"/>
        <v>0.67075664621676823</v>
      </c>
      <c r="BV115" t="str">
        <f ca="1">OFFSET([1]EquipTable!$A$1,ROW()-1,0)</f>
        <v>Equip8001</v>
      </c>
    </row>
    <row r="116" spans="1:74">
      <c r="A116">
        <v>12</v>
      </c>
      <c r="B116">
        <v>4</v>
      </c>
      <c r="C116">
        <f>IF(B116&lt;=9,0,
IF(B116=10,1,2))</f>
        <v>0</v>
      </c>
      <c r="D116">
        <f ca="1">RAND()</f>
        <v>0.84736452798313788</v>
      </c>
      <c r="E116">
        <f ca="1">RAND()</f>
        <v>0.54151970531134697</v>
      </c>
      <c r="F116">
        <f ca="1">RAND()</f>
        <v>0.13044456697885454</v>
      </c>
      <c r="G116">
        <f ca="1">RAND()</f>
        <v>0.932454425848666</v>
      </c>
      <c r="H116">
        <f ca="1">RAND()</f>
        <v>0.74465743636052995</v>
      </c>
      <c r="I116">
        <f ca="1">RAND()</f>
        <v>0.83643511190522468</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54151</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9</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2700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125</v>
      </c>
      <c r="Z116">
        <v>1300</v>
      </c>
      <c r="AA116" t="str">
        <f ca="1">IF(ISBLANK(AB116),"",
VLOOKUP(AB116,OFFSET(INDIRECT("$A:$B"),0,MATCH(AB$1&amp;"_Verify",INDIRECT("$1:$1"),0)-1),2,0)
)</f>
        <v>uph</v>
      </c>
      <c r="AB116" t="s">
        <v>91</v>
      </c>
      <c r="AC116">
        <v>69726</v>
      </c>
      <c r="AD116">
        <v>13</v>
      </c>
      <c r="AE116" t="s">
        <v>362</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{"dy":12,"sl":4,"tp":"uph","vl":"69726","cn":13,"pt":"DI","pr":3}</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1.3550135501355014E-2</v>
      </c>
      <c r="BQ116">
        <f t="shared" ca="1" si="17"/>
        <v>9.4517958412098316E-3</v>
      </c>
      <c r="BR116">
        <f t="shared" ca="1" si="18"/>
        <v>4.0899795501022497E-2</v>
      </c>
      <c r="BS116">
        <f t="shared" ca="1" si="19"/>
        <v>0.90243902439024271</v>
      </c>
      <c r="BT116">
        <f t="shared" ca="1" si="20"/>
        <v>0.93194706994328969</v>
      </c>
      <c r="BU116">
        <f t="shared" ca="1" si="21"/>
        <v>0.71165644171779074</v>
      </c>
      <c r="BV116" t="str">
        <f ca="1">OFFSET([1]EquipTable!$A$1,ROW()-1,0)</f>
        <v>Equip8002</v>
      </c>
    </row>
    <row r="117" spans="1:74">
      <c r="A117">
        <v>12</v>
      </c>
      <c r="B117">
        <v>5</v>
      </c>
      <c r="C117">
        <f>IF(B117&lt;=9,0,
IF(B117=10,1,2))</f>
        <v>0</v>
      </c>
      <c r="D117">
        <f ca="1">RAND()</f>
        <v>0.71137482493849313</v>
      </c>
      <c r="E117">
        <f ca="1">RAND()</f>
        <v>0.72676287463561517</v>
      </c>
      <c r="F117">
        <f ca="1">RAND()</f>
        <v>0.61623573070574245</v>
      </c>
      <c r="G117">
        <f ca="1">RAND()</f>
        <v>9.916500305676601E-2</v>
      </c>
      <c r="H117">
        <f ca="1">RAND()</f>
        <v>0.57693020987911714</v>
      </c>
      <c r="I117">
        <f ca="1">RAND()</f>
        <v>0.71182231895973125</v>
      </c>
      <c r="M117" t="str">
        <f ca="1">IF(LEN(J117)&lt;&gt;0,J117,VLOOKUP(D117+$B117,$BJ:$BK,MATCH($BK$1,$BJ$1:$BK$1,0),1))</f>
        <v>안 지정 캐릭터 PP 영웅등급</v>
      </c>
      <c r="N117">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72676</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11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3300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125</v>
      </c>
      <c r="Z117">
        <v>1300</v>
      </c>
      <c r="AA117" t="str">
        <f ca="1">IF(ISBLANK(AB117),"",
VLOOKUP(AB117,OFFSET(INDIRECT("$A:$B"),0,MATCH(AB$1&amp;"_Verify",INDIRECT("$1:$1"),0)-1),2,0)
)</f>
        <v>fe</v>
      </c>
      <c r="AB117" t="s">
        <v>82</v>
      </c>
      <c r="AC117" t="s">
        <v>490</v>
      </c>
      <c r="AD117">
        <v>1</v>
      </c>
      <c r="AE117" t="s">
        <v>125</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ca="1">IF(ROW()=2,AN117,OFFSET(AM117,-1,0)&amp;IF(LEN(AN117)=0,"",","&amp;AN117))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{"dy":12,"sl":5,"tp":"fe","vl":"Equip6101","cn":1,"pt":"GO","pr":3100}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1.3550135501355014E-2</v>
      </c>
      <c r="BQ117">
        <f t="shared" ca="1" si="17"/>
        <v>9.4517958412098316E-3</v>
      </c>
      <c r="BR117">
        <f t="shared" ca="1" si="18"/>
        <v>4.0899795501022497E-2</v>
      </c>
      <c r="BS117">
        <f t="shared" ca="1" si="19"/>
        <v>0.91598915989159768</v>
      </c>
      <c r="BT117">
        <f t="shared" ca="1" si="20"/>
        <v>0.94139886578449949</v>
      </c>
      <c r="BU117">
        <f t="shared" ca="1" si="21"/>
        <v>0.75255623721881326</v>
      </c>
      <c r="BV117" t="str">
        <f ca="1">OFFSET([1]EquipTable!$A$1,ROW()-1,0)</f>
        <v>Equip8101</v>
      </c>
    </row>
    <row r="118" spans="1:74">
      <c r="A118">
        <v>12</v>
      </c>
      <c r="B118">
        <v>6</v>
      </c>
      <c r="C118">
        <f>IF(B118&lt;=9,0,
IF(B118=10,1,2))</f>
        <v>0</v>
      </c>
      <c r="D118">
        <f ca="1">RAND()</f>
        <v>0.39763470472058593</v>
      </c>
      <c r="E118">
        <f ca="1">RAND()</f>
        <v>0.70442972607407606</v>
      </c>
      <c r="F118">
        <f ca="1">RAND()</f>
        <v>0.4549556130952932</v>
      </c>
      <c r="G118">
        <f ca="1">RAND()</f>
        <v>0.82598581398348514</v>
      </c>
      <c r="H118">
        <f ca="1">RAND()</f>
        <v>0.77951858517199735</v>
      </c>
      <c r="I118">
        <f ca="1">RAND()</f>
        <v>0.26310454223296653</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Equip7001</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1800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82</v>
      </c>
      <c r="V118" t="s">
        <v>247</v>
      </c>
      <c r="W118">
        <v>1</v>
      </c>
      <c r="X118" t="s">
        <v>125</v>
      </c>
      <c r="Z118">
        <v>9600</v>
      </c>
      <c r="AA118" t="str">
        <f ca="1">IF(ISBLANK(AB118),"",
VLOOKUP(AB118,OFFSET(INDIRECT("$A:$B"),0,MATCH(AB$1&amp;"_Verify",INDIRECT("$1:$1"),0)-1),2,0)
)</f>
        <v>fe</v>
      </c>
      <c r="AB118" t="s">
        <v>82</v>
      </c>
      <c r="AC118" t="s">
        <v>491</v>
      </c>
      <c r="AD118">
        <v>1</v>
      </c>
      <c r="AE118" t="s">
        <v>125</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귀족의 하사품</v>
      </c>
      <c r="AL118">
        <v>1</v>
      </c>
      <c r="AM118" t="str">
        <f ca="1">IF(ROW()=2,AN118,OFFSET(AM118,-1,0)&amp;IF(LEN(AN118)=0,"",","&amp;AN118))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{"dy":12,"sl":6,"tp":"fe","vl":"Equip7201","cn":1,"pt":"GO","pr":9600}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1.3550135501355014E-2</v>
      </c>
      <c r="BQ118">
        <f t="shared" ca="1" si="17"/>
        <v>9.4517958412098316E-3</v>
      </c>
      <c r="BR118">
        <f t="shared" ca="1" si="18"/>
        <v>4.0899795501022497E-2</v>
      </c>
      <c r="BS118">
        <f t="shared" ca="1" si="19"/>
        <v>0.92953929539295266</v>
      </c>
      <c r="BT118">
        <f t="shared" ca="1" si="20"/>
        <v>0.9508506616257093</v>
      </c>
      <c r="BU118">
        <f t="shared" ca="1" si="21"/>
        <v>0.79345603271983578</v>
      </c>
      <c r="BV118" t="str">
        <f ca="1">OFFSET([1]EquipTable!$A$1,ROW()-1,0)</f>
        <v>Equip8102</v>
      </c>
    </row>
    <row r="119" spans="1:74">
      <c r="A119">
        <v>12</v>
      </c>
      <c r="B119">
        <v>7</v>
      </c>
      <c r="C119">
        <f>IF(B119&lt;=9,0,
IF(B119=10,1,2))</f>
        <v>0</v>
      </c>
      <c r="D119">
        <f ca="1">RAND()</f>
        <v>4.7261561523196383E-2</v>
      </c>
      <c r="E119">
        <f ca="1">RAND()</f>
        <v>5.1354879173949985E-2</v>
      </c>
      <c r="F119">
        <f ca="1">RAND()</f>
        <v>0.94794564333975906</v>
      </c>
      <c r="G119">
        <f ca="1">RAND()</f>
        <v>0.37381769472947546</v>
      </c>
      <c r="H119">
        <f ca="1">RAND()</f>
        <v>0.71970341574969954</v>
      </c>
      <c r="I119">
        <f ca="1">RAND()</f>
        <v>0.65996425312891205</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Equip0202</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3200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
      </c>
      <c r="U119" t="s">
        <v>82</v>
      </c>
      <c r="V119" t="s">
        <v>295</v>
      </c>
      <c r="W119">
        <v>1</v>
      </c>
      <c r="X119" t="s">
        <v>125</v>
      </c>
      <c r="Z119">
        <v>5300</v>
      </c>
      <c r="AA119" t="str">
        <f ca="1">IF(ISBLANK(AB119),"",
VLOOKUP(AB119,OFFSET(INDIRECT("$A:$B"),0,MATCH(AB$1&amp;"_Verify",INDIRECT("$1:$1"),0)-1),2,0)
)</f>
        <v>fe</v>
      </c>
      <c r="AB119" t="s">
        <v>82</v>
      </c>
      <c r="AC119" t="s">
        <v>368</v>
      </c>
      <c r="AD119">
        <v>1</v>
      </c>
      <c r="AE119" t="s">
        <v>125</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ca="1">IF(ROW()=2,AN119,OFFSET(AM119,-1,0)&amp;IF(LEN(AN119)=0,"",","&amp;AN119))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{"dy":12,"sl":7,"tp":"fe","vl":"Equip8001","cn":1,"pt":"GO","pr":5300}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1.3550135501355014E-2</v>
      </c>
      <c r="BQ119">
        <f t="shared" ca="1" si="17"/>
        <v>9.4517958412098316E-3</v>
      </c>
      <c r="BR119">
        <f t="shared" ca="1" si="18"/>
        <v>4.0899795501022497E-2</v>
      </c>
      <c r="BS119">
        <f t="shared" ca="1" si="19"/>
        <v>0.94308943089430763</v>
      </c>
      <c r="BT119">
        <f t="shared" ca="1" si="20"/>
        <v>0.96030245746691911</v>
      </c>
      <c r="BU119">
        <f t="shared" ca="1" si="21"/>
        <v>0.8343558282208583</v>
      </c>
      <c r="BV119" t="str">
        <f ca="1">OFFSET([1]EquipTable!$A$1,ROW()-1,0)</f>
        <v>Equip8201</v>
      </c>
    </row>
    <row r="120" spans="1:74">
      <c r="A120">
        <v>12</v>
      </c>
      <c r="B120">
        <v>8</v>
      </c>
      <c r="C120">
        <f>IF(B120&lt;=9,0,
IF(B120=10,1,2))</f>
        <v>0</v>
      </c>
      <c r="D120">
        <f ca="1">RAND()</f>
        <v>0.86329891388074409</v>
      </c>
      <c r="E120">
        <f ca="1">RAND()</f>
        <v>0.88385526220125532</v>
      </c>
      <c r="F120">
        <f ca="1">RAND()</f>
        <v>0.26723014677468071</v>
      </c>
      <c r="G120">
        <f ca="1">RAND()</f>
        <v>0.17626835395756024</v>
      </c>
      <c r="H120">
        <f ca="1">RAND()</f>
        <v>0.56713353493087193</v>
      </c>
      <c r="I120">
        <f ca="1">RAND()</f>
        <v>0.54665529486163034</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fc</v>
      </c>
      <c r="AB120" t="s">
        <v>85</v>
      </c>
      <c r="AC120" t="s">
        <v>488</v>
      </c>
      <c r="AD120">
        <v>1</v>
      </c>
      <c r="AE120" t="s">
        <v>129</v>
      </c>
      <c r="AF120">
        <v>219</v>
      </c>
      <c r="AG120">
        <v>149</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카츄진</v>
      </c>
      <c r="AL120">
        <v>1</v>
      </c>
      <c r="AM120" t="str">
        <f ca="1">IF(ROW()=2,AN120,OFFSET(AM120,-1,0)&amp;IF(LEN(AN120)=0,"",","&amp;AN120))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{"dy":12,"sl":8,"tp":"fc","vl":"Actor3117","cn":1,"pt":"DI","pp":219,"pr":149}</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1.3550135501355014E-2</v>
      </c>
      <c r="BQ120">
        <f t="shared" ca="1" si="17"/>
        <v>9.4517958412098316E-3</v>
      </c>
      <c r="BR120">
        <f t="shared" ca="1" si="18"/>
        <v>4.0899795501022497E-2</v>
      </c>
      <c r="BS120">
        <f t="shared" ca="1" si="19"/>
        <v>0.95663956639566261</v>
      </c>
      <c r="BT120">
        <f t="shared" ca="1" si="20"/>
        <v>0.96975425330812892</v>
      </c>
      <c r="BU120">
        <f t="shared" ca="1" si="21"/>
        <v>0.87525562372188082</v>
      </c>
      <c r="BV120" t="str">
        <f ca="1">OFFSET([1]EquipTable!$A$1,ROW()-1,0)</f>
        <v>Equip8202</v>
      </c>
    </row>
    <row r="121" spans="1:74">
      <c r="A121">
        <v>12</v>
      </c>
      <c r="B121">
        <v>9</v>
      </c>
      <c r="C121">
        <f>IF(B121&lt;=9,0,
IF(B121=10,1,2))</f>
        <v>0</v>
      </c>
      <c r="D121">
        <f ca="1">RAND()</f>
        <v>0.52343578627594167</v>
      </c>
      <c r="E121">
        <f ca="1">RAND()</f>
        <v>0.66344693627833784</v>
      </c>
      <c r="F121">
        <f ca="1">RAND()</f>
        <v>0.96713388879451789</v>
      </c>
      <c r="G121">
        <f ca="1">RAND()</f>
        <v>0.3065658463544324</v>
      </c>
      <c r="H121">
        <f ca="1">RAND()</f>
        <v>0.67484914212036606</v>
      </c>
      <c r="I121">
        <f ca="1">RAND()</f>
        <v>0.65601049578082871</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fp</v>
      </c>
      <c r="AB121" t="s">
        <v>86</v>
      </c>
      <c r="AC121" t="s">
        <v>488</v>
      </c>
      <c r="AD121">
        <v>75</v>
      </c>
      <c r="AE121" t="s">
        <v>129</v>
      </c>
      <c r="AF121">
        <v>172</v>
      </c>
      <c r="AG121">
        <v>69</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카츄진</v>
      </c>
      <c r="AL121">
        <v>1</v>
      </c>
      <c r="AM121" t="str">
        <f ca="1">IF(ROW()=2,AN121,OFFSET(AM121,-1,0)&amp;IF(LEN(AN121)=0,"",","&amp;AN121))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{"dy":12,"sl":9,"tp":"fp","vl":"Actor3117","cn":75,"pt":"DI","pp":172,"pr":69}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1.3550135501355014E-2</v>
      </c>
      <c r="BQ121">
        <f t="shared" ca="1" si="17"/>
        <v>9.4517958412098316E-3</v>
      </c>
      <c r="BR121">
        <f t="shared" ca="1" si="18"/>
        <v>4.0899795501022497E-2</v>
      </c>
      <c r="BS121">
        <f t="shared" ca="1" si="19"/>
        <v>0.97018970189701759</v>
      </c>
      <c r="BT121">
        <f t="shared" ca="1" si="20"/>
        <v>0.97920604914933873</v>
      </c>
      <c r="BU121">
        <f t="shared" ca="1" si="21"/>
        <v>0.91615541922290333</v>
      </c>
      <c r="BV121" t="str">
        <f ca="1">OFFSET([1]EquipTable!$A$1,ROW()-1,0)</f>
        <v>Equip8301</v>
      </c>
    </row>
    <row r="122" spans="1:74">
      <c r="A122">
        <v>13</v>
      </c>
      <c r="B122">
        <v>0</v>
      </c>
      <c r="C122">
        <f>IF(B122&lt;=9,0,
IF(B122=10,1,2))</f>
        <v>0</v>
      </c>
      <c r="D122">
        <f ca="1">RAND()</f>
        <v>0.85652944598505232</v>
      </c>
      <c r="E122">
        <f ca="1">RAND()</f>
        <v>0.38288740907903507</v>
      </c>
      <c r="F122">
        <f ca="1">RAND()</f>
        <v>0.96553791406862832</v>
      </c>
      <c r="G122">
        <f ca="1">RAND()</f>
        <v>6.1194311744715679E-2</v>
      </c>
      <c r="H122">
        <f ca="1">RAND()</f>
        <v>0.25033784330677011</v>
      </c>
      <c r="I122">
        <f ca="1">RAND()</f>
        <v>4.1616984358269771E-2</v>
      </c>
      <c r="M122" t="str">
        <f ca="1">IF(LEN(J122)&lt;&gt;0,J122,VLOOKUP(D122+$B122,$BJ:$BK,MATCH($BK$1,$BJ$1:$BK$1,0),1))</f>
        <v>지정 장비</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Equip3102</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1000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82</v>
      </c>
      <c r="V122" t="s">
        <v>251</v>
      </c>
      <c r="W122">
        <v>1</v>
      </c>
      <c r="X122" t="s">
        <v>125</v>
      </c>
      <c r="Z122">
        <v>900</v>
      </c>
      <c r="AA122" t="str">
        <f ca="1">IF(ISBLANK(AB122),"",
VLOOKUP(AB122,OFFSET(INDIRECT("$A:$B"),0,MATCH(AB$1&amp;"_Verify",INDIRECT("$1:$1"),0)-1),2,0)
)</f>
        <v>fe</v>
      </c>
      <c r="AB122" t="s">
        <v>82</v>
      </c>
      <c r="AC122" t="s">
        <v>492</v>
      </c>
      <c r="AD122">
        <v>1</v>
      </c>
      <c r="AE122" t="s">
        <v>125</v>
      </c>
      <c r="AG122">
        <v>800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ca="1">IF(ROW()=2,AN122,OFFSET(AM122,-1,0)&amp;IF(LEN(AN122)=0,"",","&amp;AN122))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{"dy":13,"sl":0,"tp":"fe","vl":"Equip3001","cn":1,"pt":"GO","pr":800}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1.3550135501355014E-2</v>
      </c>
      <c r="BQ122">
        <f t="shared" ca="1" si="17"/>
        <v>9.4517958412098316E-3</v>
      </c>
      <c r="BR122">
        <f t="shared" ca="1" si="18"/>
        <v>4.0899795501022497E-2</v>
      </c>
      <c r="BS122">
        <f t="shared" ca="1" si="19"/>
        <v>0.98373983739837256</v>
      </c>
      <c r="BT122">
        <f t="shared" ca="1" si="20"/>
        <v>0.98865784499054854</v>
      </c>
      <c r="BU122">
        <f t="shared" ca="1" si="21"/>
        <v>0.95705521472392585</v>
      </c>
      <c r="BV122" t="str">
        <f ca="1">OFFSET([1]EquipTable!$A$1,ROW()-1,0)</f>
        <v>Equip8302</v>
      </c>
    </row>
    <row r="123" spans="1:74">
      <c r="A123">
        <v>13</v>
      </c>
      <c r="B123">
        <v>1</v>
      </c>
      <c r="C123">
        <f>IF(B123&lt;=9,0,
IF(B123=10,1,2))</f>
        <v>0</v>
      </c>
      <c r="D123">
        <f ca="1">RAND()</f>
        <v>0.68291150486287255</v>
      </c>
      <c r="E123">
        <f ca="1">RAND()</f>
        <v>0.88689373196857957</v>
      </c>
      <c r="F123">
        <f ca="1">RAND()</f>
        <v>0.61420505213669629</v>
      </c>
      <c r="G123">
        <f ca="1">RAND()</f>
        <v>0.80587569752055965</v>
      </c>
      <c r="H123">
        <f ca="1">RAND()</f>
        <v>0.90165924333788705</v>
      </c>
      <c r="I123">
        <f ca="1">RAND()</f>
        <v>0.24893988653953725</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Equip7401</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87</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51</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전설</v>
      </c>
      <c r="U123" t="s">
        <v>82</v>
      </c>
      <c r="V123" t="s">
        <v>252</v>
      </c>
      <c r="W123">
        <v>1</v>
      </c>
      <c r="X123" t="s">
        <v>125</v>
      </c>
      <c r="Z123">
        <v>900</v>
      </c>
      <c r="AA123" t="str">
        <f ca="1">IF(ISBLANK(AB123),"",
VLOOKUP(AB123,OFFSET(INDIRECT("$A:$B"),0,MATCH(AB$1&amp;"_Verify",INDIRECT("$1:$1"),0)-1),2,0)
)</f>
        <v>fe</v>
      </c>
      <c r="AB123" t="s">
        <v>82</v>
      </c>
      <c r="AC123" t="s">
        <v>493</v>
      </c>
      <c r="AD123">
        <v>1</v>
      </c>
      <c r="AE123" t="s">
        <v>125</v>
      </c>
      <c r="AG123">
        <v>1100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노장의 친구</v>
      </c>
      <c r="AL123">
        <v>1</v>
      </c>
      <c r="AM123" t="str">
        <f ca="1">IF(ROW()=2,AN123,OFFSET(AM123,-1,0)&amp;IF(LEN(AN123)=0,"",","&amp;AN123))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{"dy":13,"sl":1,"tp":"fe","vl":"Equip5101","cn":1,"pt":"GO","pr":1100}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1.3550135501355016E-3</v>
      </c>
      <c r="BQ123">
        <f t="shared" ca="1" si="17"/>
        <v>9.4517958412098323E-4</v>
      </c>
      <c r="BR123">
        <f t="shared" ca="1" si="18"/>
        <v>1.0224948875255625E-3</v>
      </c>
      <c r="BS123">
        <f t="shared" ca="1" si="19"/>
        <v>0.99728997289972754</v>
      </c>
      <c r="BT123">
        <f t="shared" ca="1" si="20"/>
        <v>0.99810964083175835</v>
      </c>
      <c r="BU123">
        <f t="shared" ca="1" si="21"/>
        <v>0.99795501022494837</v>
      </c>
      <c r="BV123" t="str">
        <f ca="1">OFFSET([1]EquipTable!$A$1,ROW()-1,0)</f>
        <v>Equip8401</v>
      </c>
    </row>
    <row r="124" spans="1:74">
      <c r="A124">
        <v>13</v>
      </c>
      <c r="B124">
        <v>2</v>
      </c>
      <c r="C124">
        <f>IF(B124&lt;=9,0,
IF(B124=10,1,2))</f>
        <v>0</v>
      </c>
      <c r="D124">
        <f ca="1">RAND()</f>
        <v>0.93358696107632122</v>
      </c>
      <c r="E124">
        <f ca="1">RAND()</f>
        <v>0.42658053829459608</v>
      </c>
      <c r="F124">
        <f ca="1">RAND()</f>
        <v>0.38963927284615729</v>
      </c>
      <c r="G124">
        <f ca="1">RAND()</f>
        <v>0.75669489809719248</v>
      </c>
      <c r="H124">
        <f ca="1">RAND()</f>
        <v>0.32045181289954938</v>
      </c>
      <c r="I124">
        <f ca="1">RAND()</f>
        <v>0.1676531933336578</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42658</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8</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2400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91</v>
      </c>
      <c r="V124">
        <v>12663</v>
      </c>
      <c r="W124">
        <v>9</v>
      </c>
      <c r="X124" t="s">
        <v>125</v>
      </c>
      <c r="Z124">
        <v>900</v>
      </c>
      <c r="AA124" t="str">
        <f ca="1">IF(ISBLANK(AB124),"",
VLOOKUP(AB124,OFFSET(INDIRECT("$A:$B"),0,MATCH(AB$1&amp;"_Verify",INDIRECT("$1:$1"),0)-1),2,0)
)</f>
        <v>fe</v>
      </c>
      <c r="AB124" t="s">
        <v>82</v>
      </c>
      <c r="AC124" t="s">
        <v>494</v>
      </c>
      <c r="AD124">
        <v>1</v>
      </c>
      <c r="AE124" t="s">
        <v>129</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자작나무 도끼</v>
      </c>
      <c r="AL124">
        <v>1</v>
      </c>
      <c r="AM124" t="str">
        <f ca="1">IF(ROW()=2,AN124,OFFSET(AM124,-1,0)&amp;IF(LEN(AN124)=0,"",","&amp;AN124))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{"dy":13,"sl":2,"tp":"fe","vl":"Equip0301","cn":1,"pt":"DI","pr":10}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1.3550135501355016E-3</v>
      </c>
      <c r="BQ124">
        <f t="shared" ca="1" si="17"/>
        <v>9.4517958412098323E-4</v>
      </c>
      <c r="BR124">
        <f t="shared" ca="1" si="18"/>
        <v>1.0224948875255625E-3</v>
      </c>
      <c r="BS124">
        <f t="shared" ca="1" si="19"/>
        <v>0.99864498644986299</v>
      </c>
      <c r="BT124">
        <f t="shared" ca="1" si="20"/>
        <v>0.99905482041587934</v>
      </c>
      <c r="BU124">
        <f t="shared" ca="1" si="21"/>
        <v>0.99897750511247396</v>
      </c>
      <c r="BV124" t="str">
        <f ca="1">OFFSET([1]EquipTable!$A$1,ROW()-1,0)</f>
        <v>Equip8402</v>
      </c>
    </row>
    <row r="125" spans="1:74">
      <c r="A125">
        <v>13</v>
      </c>
      <c r="B125">
        <v>3</v>
      </c>
      <c r="C125">
        <f>IF(B125&lt;=9,0,
IF(B125=10,1,2))</f>
        <v>0</v>
      </c>
      <c r="D125">
        <f ca="1">RAND()</f>
        <v>0.38646524686133255</v>
      </c>
      <c r="E125">
        <f ca="1">RAND()</f>
        <v>0.93271123934689903</v>
      </c>
      <c r="F125">
        <f ca="1">RAND()</f>
        <v>0.99563168586120854</v>
      </c>
      <c r="G125">
        <f ca="1">RAND()</f>
        <v>9.4916857144368372E-2</v>
      </c>
      <c r="H125">
        <f ca="1">RAND()</f>
        <v>0.60016655102675287</v>
      </c>
      <c r="I125">
        <f ca="1">RAND()</f>
        <v>8.2980805102919386E-2</v>
      </c>
      <c r="M125" t="str">
        <f ca="1">IF(LEN(J125)&lt;&gt;0,J125,VLOOKUP(D125+$B125,$BJ:$BK,MATCH($BK$1,$BJ$1:$BK$1,0),1))</f>
        <v>안 지정 캐릭터 PP 일반등급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93271</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14</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4200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125</v>
      </c>
      <c r="Z125">
        <v>1000</v>
      </c>
      <c r="AA125" t="str">
        <f ca="1">IF(ISBLANK(AB125),"",
VLOOKUP(AB125,OFFSET(INDIRECT("$A:$B"),0,MATCH(AB$1&amp;"_Verify",INDIRECT("$1:$1"),0)-1),2,0)
)</f>
        <v>uph</v>
      </c>
      <c r="AB125" t="s">
        <v>91</v>
      </c>
      <c r="AC125">
        <v>29794</v>
      </c>
      <c r="AD125">
        <v>6</v>
      </c>
      <c r="AE125" t="s">
        <v>125</v>
      </c>
      <c r="AG125">
        <v>1800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
      </c>
      <c r="AJ125" t="str">
        <f>IF(ISBLANK($AB125),"",
IF(AND($B125&gt;=VLOOKUP($AB125,$AP:$AS,3,0),$B125&lt;=VLOOKUP($AB125,$AP:$AS,4,0)),"","슬롯타입이상"))</f>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ca="1">IF(ROW()=2,AN125,OFFSET(AM125,-1,0)&amp;IF(LEN(AN125)=0,"",","&amp;AN125))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{"dy":13,"sl":3,"tp":"uph","vl":"29794","cn":6,"pt":"GO","pr":1800}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0.99999999999999845</v>
      </c>
      <c r="BT125">
        <f t="shared" ca="1" si="20"/>
        <v>1.0000000000000002</v>
      </c>
      <c r="BU125">
        <f t="shared" ca="1" si="21"/>
        <v>0.99999999999999956</v>
      </c>
      <c r="BV125" t="str">
        <f ca="1">OFFSET([1]EquipTable!$A$1,ROW()-1,0)</f>
        <v>Equip8403</v>
      </c>
    </row>
    <row r="126" spans="1:74">
      <c r="A126">
        <v>13</v>
      </c>
      <c r="B126">
        <v>4</v>
      </c>
      <c r="C126">
        <f>IF(B126&lt;=9,0,
IF(B126=10,1,2))</f>
        <v>0</v>
      </c>
      <c r="D126">
        <f ca="1">RAND()</f>
        <v>0.85456833255348363</v>
      </c>
      <c r="E126">
        <f ca="1">RAND()</f>
        <v>0.95052812058164182</v>
      </c>
      <c r="F126">
        <f ca="1">RAND()</f>
        <v>0.63500125017973308</v>
      </c>
      <c r="G126">
        <f ca="1">RAND()</f>
        <v>0.80006971931129356</v>
      </c>
      <c r="H126">
        <f ca="1">RAND()</f>
        <v>0.49839064544382994</v>
      </c>
      <c r="I126">
        <f ca="1">RAND()</f>
        <v>0.52081714496703235</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95052</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14</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4200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125</v>
      </c>
      <c r="Z126">
        <v>1300</v>
      </c>
      <c r="AA126" t="str">
        <f ca="1">IF(ISBLANK(AB126),"",
VLOOKUP(AB126,OFFSET(INDIRECT("$A:$B"),0,MATCH(AB$1&amp;"_Verify",INDIRECT("$1:$1"),0)-1),2,0)
)</f>
        <v>fe</v>
      </c>
      <c r="AB126" t="s">
        <v>82</v>
      </c>
      <c r="AC126" t="s">
        <v>206</v>
      </c>
      <c r="AD126">
        <v>1</v>
      </c>
      <c r="AE126" t="s">
        <v>125</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ca="1">IF(ROW()=2,AN126,OFFSET(AM126,-1,0)&amp;IF(LEN(AN126)=0,"",","&amp;AN126))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0.99999999999999845</v>
      </c>
      <c r="BT126">
        <f t="shared" ca="1" si="20"/>
        <v>1.0000000000000002</v>
      </c>
      <c r="BU126">
        <f t="shared" ca="1" si="21"/>
        <v>0.99999999999999956</v>
      </c>
      <c r="BV126" t="str">
        <f ca="1">OFFSET([1]EquipTable!$A$1,ROW()-1,0)</f>
        <v>Equip8404</v>
      </c>
    </row>
    <row r="127" spans="1:74">
      <c r="A127">
        <v>13</v>
      </c>
      <c r="B127">
        <v>5</v>
      </c>
      <c r="C127">
        <f>IF(B127&lt;=9,0,
IF(B127=10,1,2))</f>
        <v>0</v>
      </c>
      <c r="D127">
        <f ca="1">RAND()</f>
        <v>0.6863862269840636</v>
      </c>
      <c r="E127">
        <f ca="1">RAND()</f>
        <v>0.90493645990411054</v>
      </c>
      <c r="F127">
        <f ca="1">RAND()</f>
        <v>0.27560391746478707</v>
      </c>
      <c r="G127">
        <f ca="1">RAND()</f>
        <v>0.49545794175602709</v>
      </c>
      <c r="H127">
        <f ca="1">RAND()</f>
        <v>0.90614019668230439</v>
      </c>
      <c r="I127">
        <f ca="1">RAND()</f>
        <v>0.58503438254552964</v>
      </c>
      <c r="M127" t="str">
        <f ca="1">IF(LEN(J127)&lt;&gt;0,J127,VLOOKUP(D127+$B127,$BJ:$BK,MATCH($BK$1,$BJ$1:$BK$1,0),1))</f>
        <v>안 지정 캐릭터 PP 영웅등급</v>
      </c>
      <c r="N127">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90493</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13</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3900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82</v>
      </c>
      <c r="V127" t="s">
        <v>197</v>
      </c>
      <c r="W127">
        <v>1</v>
      </c>
      <c r="X127" t="s">
        <v>125</v>
      </c>
      <c r="Z127">
        <v>7100</v>
      </c>
      <c r="AA127" t="str">
        <f ca="1">IF(ISBLANK(AB127),"",
VLOOKUP(AB127,OFFSET(INDIRECT("$A:$B"),0,MATCH(AB$1&amp;"_Verify",INDIRECT("$1:$1"),0)-1),2,0)
)</f>
        <v>upn</v>
      </c>
      <c r="AB127" t="s">
        <v>92</v>
      </c>
      <c r="AC127">
        <v>12663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ca="1">IF(ROW()=2,AN127,OFFSET(AM127,-1,0)&amp;IF(LEN(AN127)=0,"",","&amp;AN127))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{"dy":13,"sl":5,"tp":"upn","vl":"12663","cn":7,"pt":"GO","pr":2100}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0.99999999999999845</v>
      </c>
      <c r="BT127">
        <f t="shared" ca="1" si="20"/>
        <v>1.0000000000000002</v>
      </c>
      <c r="BU127">
        <f t="shared" ca="1" si="21"/>
        <v>0.99999999999999956</v>
      </c>
      <c r="BV127" t="str">
        <f ca="1">OFFSET([1]EquipTable!$A$1,ROW()-1,0)</f>
        <v>Equip8405</v>
      </c>
    </row>
    <row r="128" spans="1:74">
      <c r="A128">
        <v>13</v>
      </c>
      <c r="B128">
        <v>6</v>
      </c>
      <c r="C128">
        <f>IF(B128&lt;=9,0,
IF(B128=10,1,2))</f>
        <v>0</v>
      </c>
      <c r="D128">
        <f ca="1">RAND()</f>
        <v>0.30750500627721589</v>
      </c>
      <c r="E128">
        <f ca="1">RAND()</f>
        <v>0.83385137446143087</v>
      </c>
      <c r="F128">
        <f ca="1">RAND()</f>
        <v>0.8881948691544802</v>
      </c>
      <c r="G128">
        <f ca="1">RAND()</f>
        <v>0.75515257444076245</v>
      </c>
      <c r="H128">
        <f ca="1">RAND()</f>
        <v>0.66008299975688367</v>
      </c>
      <c r="I128">
        <f ca="1">RAND()</f>
        <v>0.73622242862100251</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Equip7201</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9700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
      </c>
      <c r="U128" t="s">
        <v>82</v>
      </c>
      <c r="V128" t="s">
        <v>206</v>
      </c>
      <c r="W128">
        <v>1</v>
      </c>
      <c r="X128" t="s">
        <v>125</v>
      </c>
      <c r="Z128">
        <v>3300</v>
      </c>
      <c r="AA128" t="str">
        <f ca="1">IF(ISBLANK(AB128),"",
VLOOKUP(AB128,OFFSET(INDIRECT("$A:$B"),0,MATCH(AB$1&amp;"_Verify",INDIRECT("$1:$1"),0)-1),2,0)
)</f>
        <v>uph</v>
      </c>
      <c r="AB128" t="s">
        <v>91</v>
      </c>
      <c r="AC128">
        <v>29794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ca="1">IF(ROW()=2,AN128,OFFSET(AM128,-1,0)&amp;IF(LEN(AN128)=0,"",","&amp;AN128))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{"dy":13,"sl":6,"tp":"uph","vl":"29794","cn":10,"pt":"GO","pr":3000}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0.99999999999999845</v>
      </c>
      <c r="BT128">
        <f t="shared" ca="1" si="20"/>
        <v>1.0000000000000002</v>
      </c>
      <c r="BU128">
        <f t="shared" ca="1" si="21"/>
        <v>0.99999999999999956</v>
      </c>
      <c r="BV128" t="str">
        <f ca="1">OFFSET([1]EquipTable!$A$1,ROW()-1,0)</f>
        <v>후보</v>
      </c>
    </row>
    <row r="129" spans="1:40">
      <c r="A129">
        <v>13</v>
      </c>
      <c r="B129">
        <v>7</v>
      </c>
      <c r="C129">
        <f>IF(B129&lt;=9,0,
IF(B129=10,1,2))</f>
        <v>0</v>
      </c>
      <c r="D129">
        <f ca="1">RAND()</f>
        <v>0.99722534629422588</v>
      </c>
      <c r="E129">
        <f ca="1">RAND()</f>
        <v>0.94098015039884775</v>
      </c>
      <c r="F129">
        <f ca="1">RAND()</f>
        <v>0.88988733449024138</v>
      </c>
      <c r="G129">
        <f ca="1">RAND()</f>
        <v>0.77272804134757467</v>
      </c>
      <c r="H129">
        <f ca="1">RAND()</f>
        <v>0.57749134547776759</v>
      </c>
      <c r="I129">
        <f ca="1">RAND()</f>
        <v>0.81873012572529935</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Equip8301</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74800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82</v>
      </c>
      <c r="V129" t="s">
        <v>242</v>
      </c>
      <c r="W129">
        <v>1</v>
      </c>
      <c r="X129" t="s">
        <v>129</v>
      </c>
      <c r="Z129">
        <v>10</v>
      </c>
      <c r="AA129" t="str">
        <f ca="1">IF(ISBLANK(AB129),"",
VLOOKUP(AB129,OFFSET(INDIRECT("$A:$B"),0,MATCH(AB$1&amp;"_Verify",INDIRECT("$1:$1"),0)-1),2,0)
)</f>
        <v>upn</v>
      </c>
      <c r="AB129" t="s">
        <v>92</v>
      </c>
      <c r="AC129">
        <v>75071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ca="1">IF(ROW()=2,AN129,OFFSET(AM129,-1,0)&amp;IF(LEN(AN129)=0,"",","&amp;AN129))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{"dy":13,"sl":7,"tp":"upn","vl":"75071","cn":12,"pt":"GO","pr":3600}</v>
      </c>
    </row>
    <row r="130" spans="1:40">
      <c r="A130">
        <v>13</v>
      </c>
      <c r="B130">
        <v>8</v>
      </c>
      <c r="C130">
        <f>IF(B130&lt;=9,0,
IF(B130=10,1,2))</f>
        <v>0</v>
      </c>
      <c r="D130">
        <f ca="1">RAND()</f>
        <v>5.1506149969773873E-2</v>
      </c>
      <c r="E130">
        <f ca="1">RAND()</f>
        <v>0.84551097897233007</v>
      </c>
      <c r="F130">
        <f ca="1">RAND()</f>
        <v>0.4324695188477875</v>
      </c>
      <c r="G130">
        <f ca="1">RAND()</f>
        <v>2.0159238063129692E-2</v>
      </c>
      <c r="H130">
        <f ca="1">RAND()</f>
        <v>2.5899325970563103E-2</v>
      </c>
      <c r="I130">
        <f ca="1">RAND()</f>
        <v>0.82446406701112429</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ca="1">IF(ROW()=2,AN130,OFFSET(AM130,-1,0)&amp;IF(LEN(AN130)=0,"",","&amp;AN130))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IF(B131&lt;=9,0,
IF(B131=10,1,2))</f>
        <v>0</v>
      </c>
      <c r="D131">
        <f ca="1">RAND()</f>
        <v>0.94842264263359488</v>
      </c>
      <c r="E131">
        <f ca="1">RAND()</f>
        <v>0.7856236575175507</v>
      </c>
      <c r="F131">
        <f ca="1">RAND()</f>
        <v>0.57793705398647433</v>
      </c>
      <c r="G131">
        <f ca="1">RAND()</f>
        <v>0.91954783628256531</v>
      </c>
      <c r="H131">
        <f ca="1">RAND()</f>
        <v>0.40426161898676416</v>
      </c>
      <c r="I131">
        <f ca="1">RAND()</f>
        <v>0.75483363437504647</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ca="1">IF(ROW()=2,AN131,OFFSET(AM131,-1,0)&amp;IF(LEN(AN131)=0,"",","&amp;AN131))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40">
      <c r="A132">
        <v>14</v>
      </c>
      <c r="B132">
        <v>0</v>
      </c>
      <c r="C132">
        <f>IF(B132&lt;=9,0,
IF(B132=10,1,2))</f>
        <v>0</v>
      </c>
      <c r="D132">
        <f ca="1">RAND()</f>
        <v>0.83876235113703002</v>
      </c>
      <c r="E132">
        <f ca="1">RAND()</f>
        <v>5.5633783618824317E-2</v>
      </c>
      <c r="F132">
        <f ca="1">RAND()</f>
        <v>0.26521486367127656</v>
      </c>
      <c r="G132">
        <f ca="1">RAND()</f>
        <v>0.61165156583838975</v>
      </c>
      <c r="H132">
        <f ca="1">RAND()</f>
        <v>0.94143464231365104</v>
      </c>
      <c r="I132">
        <f ca="1">RAND()</f>
        <v>0.33721034633968416</v>
      </c>
      <c r="M132" t="str">
        <f ca="1">IF(LEN(J132)&lt;&gt;0,J132,VLOOKUP(D132+$B132,$BJ:$BK,MATCH($BK$1,$BJ$1:$BK$1,0),1))</f>
        <v>지정 장비</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Equip0201</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2800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84</v>
      </c>
      <c r="W132">
        <v>1</v>
      </c>
      <c r="X132" t="s">
        <v>129</v>
      </c>
      <c r="Z132">
        <v>149</v>
      </c>
      <c r="AA132" t="str">
        <f ca="1">IF(ISBLANK(AB132),"",
VLOOKUP(AB132,OFFSET(INDIRECT("$A:$B"),0,MATCH(AB$1&amp;"_Verify",INDIRECT("$1:$1"),0)-1),2,0)
)</f>
        <v>uph</v>
      </c>
      <c r="AB132" t="s">
        <v>91</v>
      </c>
      <c r="AC132">
        <v>84704</v>
      </c>
      <c r="AD132">
        <v>5</v>
      </c>
      <c r="AE132" t="s">
        <v>497</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{"dy":14,"sl":0,"tp":"uph","vl":"84704","cn":5,"pt":"GO","pr":1500}</v>
      </c>
    </row>
    <row r="133" spans="1:40">
      <c r="A133">
        <v>14</v>
      </c>
      <c r="B133">
        <v>1</v>
      </c>
      <c r="C133">
        <f>IF(B133&lt;=9,0,
IF(B133=10,1,2))</f>
        <v>0</v>
      </c>
      <c r="D133">
        <f ca="1">RAND()</f>
        <v>0.74455730825809552</v>
      </c>
      <c r="E133">
        <f ca="1">RAND()</f>
        <v>4.3662556971823419E-2</v>
      </c>
      <c r="F133">
        <f ca="1">RAND()</f>
        <v>0.55076753915913568</v>
      </c>
      <c r="G133">
        <f ca="1">RAND()</f>
        <v>0.97387836064164446</v>
      </c>
      <c r="H133">
        <f ca="1">RAND()</f>
        <v>0.50128795937176185</v>
      </c>
      <c r="I133">
        <f ca="1">RAND()</f>
        <v>0.178015035621372</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Equip0102</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1100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
      </c>
      <c r="U133" t="s">
        <v>82</v>
      </c>
      <c r="V133" t="s">
        <v>253</v>
      </c>
      <c r="W133">
        <v>1</v>
      </c>
      <c r="X133" t="s">
        <v>129</v>
      </c>
      <c r="Z133">
        <v>11</v>
      </c>
      <c r="AA133" t="str">
        <f ca="1">IF(ISBLANK(AB133),"",
VLOOKUP(AB133,OFFSET(INDIRECT("$A:$B"),0,MATCH(AB$1&amp;"_Verify",INDIRECT("$1:$1"),0)-1),2,0)
)</f>
        <v>fe</v>
      </c>
      <c r="AB133" t="s">
        <v>82</v>
      </c>
      <c r="AC133" t="s">
        <v>498</v>
      </c>
      <c r="AD133">
        <v>1</v>
      </c>
      <c r="AE133" t="s">
        <v>125</v>
      </c>
      <c r="AG133">
        <v>800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용사의 단검</v>
      </c>
      <c r="AL133">
        <v>1</v>
      </c>
      <c r="AM133" t="str">
        <f ca="1">IF(ROW()=2,AN133,OFFSET(AM133,-1,0)&amp;IF(LEN(AN133)=0,"",","&amp;AN133))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{"dy":14,"sl":1,"tp":"fe","vl":"Equip1001","cn":1,"pt":"GO","pr":800}</v>
      </c>
    </row>
    <row r="134" spans="1:40">
      <c r="A134">
        <v>14</v>
      </c>
      <c r="B134">
        <v>2</v>
      </c>
      <c r="C134">
        <f>IF(B134&lt;=9,0,
IF(B134=10,1,2))</f>
        <v>0</v>
      </c>
      <c r="D134">
        <f ca="1">RAND()</f>
        <v>0.15824648999353352</v>
      </c>
      <c r="E134">
        <f ca="1">RAND()</f>
        <v>0.22845324996162775</v>
      </c>
      <c r="F134">
        <f ca="1">RAND()</f>
        <v>0.55684547897926384</v>
      </c>
      <c r="G134">
        <f ca="1">RAND()</f>
        <v>0.74416778171423714</v>
      </c>
      <c r="H134">
        <f ca="1">RAND()</f>
        <v>0.57870832032069863</v>
      </c>
      <c r="I134">
        <f ca="1">RAND()</f>
        <v>0.27986981636187991</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22845</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5</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1500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125</v>
      </c>
      <c r="Z134">
        <v>1300</v>
      </c>
      <c r="AA134" t="str">
        <f ca="1">IF(ISBLANK(AB134),"",
VLOOKUP(AB134,OFFSET(INDIRECT("$A:$B"),0,MATCH(AB$1&amp;"_Verify",INDIRECT("$1:$1"),0)-1),2,0)
)</f>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{"dy":14,"sl":2,"tp":"upn","vl":"33450","cn":11,"pt":"GO","pr":3300}</v>
      </c>
    </row>
    <row r="135" spans="1:40">
      <c r="A135">
        <v>14</v>
      </c>
      <c r="B135">
        <v>3</v>
      </c>
      <c r="C135">
        <f>IF(B135&lt;=9,0,
IF(B135=10,1,2))</f>
        <v>0</v>
      </c>
      <c r="D135">
        <f ca="1">RAND()</f>
        <v>0.62935929407356639</v>
      </c>
      <c r="E135">
        <f ca="1">RAND()</f>
        <v>0.66934333714887895</v>
      </c>
      <c r="F135">
        <f ca="1">RAND()</f>
        <v>2.4069375248464642E-2</v>
      </c>
      <c r="G135">
        <f ca="1">RAND()</f>
        <v>0.64012694323998331</v>
      </c>
      <c r="H135">
        <f ca="1">RAND()</f>
        <v>3.8409387897275771E-2</v>
      </c>
      <c r="I135">
        <f ca="1">RAND()</f>
        <v>0.13749283352336905</v>
      </c>
      <c r="M135" t="str">
        <f ca="1">IF(LEN(J135)&lt;&gt;0,J135,VLOOKUP(D135+$B135,$BJ:$BK,MATCH($BK$1,$BJ$1:$BK$1,0),1))</f>
        <v>안 지정 캐릭터 PP 일반등급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66934</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11</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3300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125</v>
      </c>
      <c r="Z135">
        <v>1100</v>
      </c>
      <c r="AA135" t="str">
        <f ca="1">IF(ISBLANK(AB135),"",
VLOOKUP(AB135,OFFSET(INDIRECT("$A:$B"),0,MATCH(AB$1&amp;"_Verify",INDIRECT("$1:$1"),0)-1),2,0)
)</f>
        <v>fe</v>
      </c>
      <c r="AB135" t="s">
        <v>82</v>
      </c>
      <c r="AC135" t="s">
        <v>363</v>
      </c>
      <c r="AD135">
        <v>1</v>
      </c>
      <c r="AE135" t="s">
        <v>125</v>
      </c>
      <c r="AG135">
        <v>7600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
      </c>
      <c r="AJ135" t="str">
        <f>IF(ISBLANK($AB135),"",
IF(AND($B135&gt;=VLOOKUP($AB135,$AP:$AS,3,0),$B135&lt;=VLOOKUP($AB135,$AP:$AS,4,0)),"","슬롯타입이상"))</f>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ca="1">IF(ROW()=2,AN135,OFFSET(AM135,-1,0)&amp;IF(LEN(AN135)=0,"",","&amp;AN135))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{"dy":14,"sl":3,"tp":"fe","vl":"Equip2302","cn":1,"pt":"GO","pr":7600}</v>
      </c>
    </row>
    <row r="136" spans="1:40">
      <c r="A136">
        <v>14</v>
      </c>
      <c r="B136">
        <v>4</v>
      </c>
      <c r="C136">
        <f>IF(B136&lt;=9,0,
IF(B136=10,1,2))</f>
        <v>0</v>
      </c>
      <c r="D136">
        <f ca="1">RAND()</f>
        <v>0.45817268281569867</v>
      </c>
      <c r="E136">
        <f ca="1">RAND()</f>
        <v>0.59963796264505898</v>
      </c>
      <c r="F136">
        <f ca="1">RAND()</f>
        <v>7.6203682185007393E-2</v>
      </c>
      <c r="G136">
        <f ca="1">RAND()</f>
        <v>0.81109853872261661</v>
      </c>
      <c r="H136">
        <f ca="1">RAND()</f>
        <v>0.13593294155998725</v>
      </c>
      <c r="I136">
        <f ca="1">RAND()</f>
        <v>0.14736232068045751</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59963</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10</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3000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125</v>
      </c>
      <c r="Z136">
        <v>1300</v>
      </c>
      <c r="AA136" t="str">
        <f ca="1">IF(ISBLANK(AB136),"",
VLOOKUP(AB136,OFFSET(INDIRECT("$A:$B"),0,MATCH(AB$1&amp;"_Verify",INDIRECT("$1:$1"),0)-1),2,0)
)</f>
        <v>fe</v>
      </c>
      <c r="AB136" t="s">
        <v>82</v>
      </c>
      <c r="AC136" t="s">
        <v>463</v>
      </c>
      <c r="AD136">
        <v>1</v>
      </c>
      <c r="AE136" t="s">
        <v>129</v>
      </c>
      <c r="AF136">
        <v>191</v>
      </c>
      <c r="AG136">
        <v>69</v>
      </c>
      <c r="AH136" t="str">
        <f ca="1">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전설</v>
      </c>
      <c r="AJ136" t="str">
        <f>IF(ISBLANK($AB136),"",
IF(AND($B136&gt;=VLOOKUP($AB136,$AP:$AS,3,0),$B136&lt;=VLOOKUP($AB136,$AP:$AS,4,0)),"","슬롯타입이상"))</f>
        <v/>
      </c>
      <c r="AK136" t="str">
        <f ca="1">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유물 약탈자</v>
      </c>
      <c r="AL136">
        <v>1</v>
      </c>
      <c r="AM136" t="str">
        <f ca="1">IF(ROW()=2,AN136,OFFSET(AM136,-1,0)&amp;IF(LEN(AN136)=0,"",","&amp;AN136))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{"dy":14,"sl":4,"tp":"fe","vl":"Equip0402","cn":1,"pt":"DI","pp":191,"pr":69}</v>
      </c>
    </row>
    <row r="137" spans="1:40">
      <c r="A137">
        <v>14</v>
      </c>
      <c r="B137">
        <v>5</v>
      </c>
      <c r="C137">
        <f>IF(B137&lt;=9,0,
IF(B137=10,1,2))</f>
        <v>0</v>
      </c>
      <c r="D137">
        <f ca="1">RAND()</f>
        <v>0.78124063375253683</v>
      </c>
      <c r="E137">
        <f ca="1">RAND()</f>
        <v>0.46004299115883895</v>
      </c>
      <c r="F137">
        <f ca="1">RAND()</f>
        <v>0.19228323347074683</v>
      </c>
      <c r="G137">
        <f ca="1">RAND()</f>
        <v>0.93204058101823595</v>
      </c>
      <c r="H137">
        <f ca="1">RAND()</f>
        <v>0.71100652578037549</v>
      </c>
      <c r="I137">
        <f ca="1">RAND()</f>
        <v>0.849541639992199</v>
      </c>
      <c r="M137" t="str">
        <f ca="1">IF(LEN(J137)&lt;&gt;0,J137,VLOOKUP(D137+$B137,$BJ:$BK,MATCH($BK$1,$BJ$1:$BK$1,0),1))</f>
        <v>안 지정 캐릭터 PP 일반등급</v>
      </c>
      <c r="N137">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46004</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8</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2400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200</v>
      </c>
      <c r="W137">
        <v>1</v>
      </c>
      <c r="X137" t="s">
        <v>125</v>
      </c>
      <c r="Z137">
        <v>3100</v>
      </c>
      <c r="AA137" t="str">
        <f ca="1">IF(ISBLANK(AB137),"",
VLOOKUP(AB137,OFFSET(INDIRECT("$A:$B"),0,MATCH(AB$1&amp;"_Verify",INDIRECT("$1:$1"),0)-1),2,0)
)</f>
        <v>fe</v>
      </c>
      <c r="AB137" t="s">
        <v>82</v>
      </c>
      <c r="AC137" t="s">
        <v>481</v>
      </c>
      <c r="AD137">
        <v>1</v>
      </c>
      <c r="AE137" t="s">
        <v>125</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미스틱 해머</v>
      </c>
      <c r="AL137">
        <v>1</v>
      </c>
      <c r="AM137" t="str">
        <f ca="1">IF(ROW()=2,AN137,OFFSET(AM137,-1,0)&amp;IF(LEN(AN137)=0,"",","&amp;AN137))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{"dy":14,"sl":5,"tp":"fe","vl":"Equip4202","cn":1,"pt":"GO","pr":3300}</v>
      </c>
    </row>
    <row r="138" spans="1:40">
      <c r="A138">
        <v>14</v>
      </c>
      <c r="B138">
        <v>6</v>
      </c>
      <c r="C138">
        <f>IF(B138&lt;=9,0,
IF(B138=10,1,2))</f>
        <v>0</v>
      </c>
      <c r="D138">
        <f ca="1">RAND()</f>
        <v>0.3416210057450022</v>
      </c>
      <c r="E138">
        <f ca="1">RAND()</f>
        <v>0.3151570762530248</v>
      </c>
      <c r="F138">
        <f ca="1">RAND()</f>
        <v>0.35598491659387099</v>
      </c>
      <c r="G138">
        <f ca="1">RAND()</f>
        <v>0.12840916928456847</v>
      </c>
      <c r="H138">
        <f ca="1">RAND()</f>
        <v>0.70118274576135253</v>
      </c>
      <c r="I138">
        <f ca="1">RAND()</f>
        <v>0.5751706642336113</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Equip4001</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800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82</v>
      </c>
      <c r="V138" t="s">
        <v>196</v>
      </c>
      <c r="W138">
        <v>1</v>
      </c>
      <c r="X138" t="s">
        <v>125</v>
      </c>
      <c r="Z138">
        <v>22400</v>
      </c>
      <c r="AA138" t="str">
        <f ca="1">IF(ISBLANK(AB138),"",
VLOOKUP(AB138,OFFSET(INDIRECT("$A:$B"),0,MATCH(AB$1&amp;"_Verify",INDIRECT("$1:$1"),0)-1),2,0)
)</f>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ca="1">IF(ROW()=2,AN138,OFFSET(AM138,-1,0)&amp;IF(LEN(AN138)=0,"",","&amp;AN138))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{"dy":14,"sl":6,"tp":"uph","vl":"84504","cn":14,"pt":"GO","pr":4200}</v>
      </c>
    </row>
    <row r="139" spans="1:40">
      <c r="A139">
        <v>14</v>
      </c>
      <c r="B139">
        <v>7</v>
      </c>
      <c r="C139">
        <f>IF(B139&lt;=9,0,
IF(B139=10,1,2))</f>
        <v>0</v>
      </c>
      <c r="D139">
        <f ca="1">RAND()</f>
        <v>0.78839872659813415</v>
      </c>
      <c r="E139">
        <f ca="1">RAND()</f>
        <v>0.44180121460134103</v>
      </c>
      <c r="F139">
        <f ca="1">RAND()</f>
        <v>0.46155287941650514</v>
      </c>
      <c r="G139">
        <f ca="1">RAND()</f>
        <v>0.38316536942086887</v>
      </c>
      <c r="H139">
        <f ca="1">RAND()</f>
        <v>0.63416247205313081</v>
      </c>
      <c r="I139">
        <f ca="1">RAND()</f>
        <v>0.62177794282814436</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Equip5101</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1300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82</v>
      </c>
      <c r="V139" t="s">
        <v>188</v>
      </c>
      <c r="W139">
        <v>1</v>
      </c>
      <c r="X139" t="s">
        <v>125</v>
      </c>
      <c r="Z139">
        <v>7800</v>
      </c>
      <c r="AA139" t="str">
        <f ca="1">IF(ISBLANK(AB139),"",
VLOOKUP(AB139,OFFSET(INDIRECT("$A:$B"),0,MATCH(AB$1&amp;"_Verify",INDIRECT("$1:$1"),0)-1),2,0)
)</f>
        <v>fe</v>
      </c>
      <c r="AB139" t="s">
        <v>82</v>
      </c>
      <c r="AC139" t="s">
        <v>499</v>
      </c>
      <c r="AD139">
        <v>1</v>
      </c>
      <c r="AE139" t="s">
        <v>125</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으깨어 부수는 자</v>
      </c>
      <c r="AL139">
        <v>1</v>
      </c>
      <c r="AM139" t="str">
        <f ca="1">IF(ROW()=2,AN139,OFFSET(AM139,-1,0)&amp;IF(LEN(AN139)=0,"",","&amp;AN139))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{"dy":14,"sl":7,"tp":"fe","vl":"Equip8002","cn":1,"pt":"GO","pr":5100}</v>
      </c>
    </row>
    <row r="140" spans="1:40">
      <c r="A140">
        <v>14</v>
      </c>
      <c r="B140">
        <v>8</v>
      </c>
      <c r="C140">
        <f>IF(B140&lt;=9,0,
IF(B140=10,1,2))</f>
        <v>0</v>
      </c>
      <c r="D140">
        <f ca="1">RAND()</f>
        <v>0.19236931970570115</v>
      </c>
      <c r="E140">
        <f ca="1">RAND()</f>
        <v>6.1904401191977265E-2</v>
      </c>
      <c r="F140">
        <f ca="1">RAND()</f>
        <v>0.59211014596523914</v>
      </c>
      <c r="G140">
        <f ca="1">RAND()</f>
        <v>0.76659508103447604</v>
      </c>
      <c r="H140">
        <f ca="1">RAND()</f>
        <v>0.80647318733534823</v>
      </c>
      <c r="I140">
        <f ca="1">RAND()</f>
        <v>0.7758752238727985</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fc</v>
      </c>
      <c r="AB140" t="s">
        <v>85</v>
      </c>
      <c r="AC140" t="s">
        <v>500</v>
      </c>
      <c r="AD140">
        <v>1</v>
      </c>
      <c r="AE140" t="s">
        <v>129</v>
      </c>
      <c r="AF140">
        <v>229</v>
      </c>
      <c r="AG140">
        <v>169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슬로니카</v>
      </c>
      <c r="AL140">
        <v>1</v>
      </c>
      <c r="AM140" t="str">
        <f ca="1">IF(ROW()=2,AN140,OFFSET(AM140,-1,0)&amp;IF(LEN(AN140)=0,"",","&amp;AN140))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{"dy":14,"sl":8,"tp":"fc","vl":"Actor3114","cn":1,"pt":"DI","pp":229,"pr":169}</v>
      </c>
    </row>
    <row r="141" spans="1:40">
      <c r="A141">
        <v>14</v>
      </c>
      <c r="B141">
        <v>9</v>
      </c>
      <c r="C141">
        <f>IF(B141&lt;=9,0,
IF(B141=10,1,2))</f>
        <v>0</v>
      </c>
      <c r="D141">
        <f ca="1">RAND()</f>
        <v>8.8054699959017824E-2</v>
      </c>
      <c r="E141">
        <f ca="1">RAND()</f>
        <v>0.55904295337913301</v>
      </c>
      <c r="F141">
        <f ca="1">RAND()</f>
        <v>0.66588608822223605</v>
      </c>
      <c r="G141">
        <f ca="1">RAND()</f>
        <v>0.87573649269140097</v>
      </c>
      <c r="H141">
        <f ca="1">RAND()</f>
        <v>0.73211224267046837</v>
      </c>
      <c r="I141">
        <f ca="1">RAND()</f>
        <v>0.74699626656675866</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fp</v>
      </c>
      <c r="AB141" t="s">
        <v>86</v>
      </c>
      <c r="AC141" t="s">
        <v>500</v>
      </c>
      <c r="AD141">
        <v>75</v>
      </c>
      <c r="AE141" t="s">
        <v>129</v>
      </c>
      <c r="AF141">
        <v>172</v>
      </c>
      <c r="AG141">
        <v>59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슬로니카</v>
      </c>
      <c r="AL141">
        <v>1</v>
      </c>
      <c r="AM141" t="str">
        <f ca="1">IF(ROW()=2,AN141,OFFSET(AM141,-1,0)&amp;IF(LEN(AN141)=0,"",","&amp;AN141))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{"dy":14,"sl":9,"tp":"fp","vl":"Actor3114","cn":75,"pt":"DI","pp":172,"pr":59}</v>
      </c>
    </row>
    <row r="142" spans="1:40">
      <c r="A142">
        <v>15</v>
      </c>
      <c r="B142">
        <v>0</v>
      </c>
      <c r="C142">
        <f>IF(B142&lt;=9,0,
IF(B142=10,1,2))</f>
        <v>0</v>
      </c>
      <c r="D142">
        <f ca="1">RAND()</f>
        <v>0.16078897520497015</v>
      </c>
      <c r="E142">
        <f ca="1">RAND()</f>
        <v>0.82234151782013964</v>
      </c>
      <c r="F142">
        <f ca="1">RAND()</f>
        <v>0.47766063628705868</v>
      </c>
      <c r="G142">
        <f ca="1">RAND()</f>
        <v>9.7425459422580851E-2</v>
      </c>
      <c r="H142">
        <f ca="1">RAND()</f>
        <v>0.408218611077793</v>
      </c>
      <c r="I142">
        <f ca="1">RAND()</f>
        <v>0.66376709019459945</v>
      </c>
      <c r="M142" t="str">
        <f ca="1">IF(LEN(J142)&lt;&gt;0,J142,VLOOKUP(D142+$B142,$BJ:$BK,MATCH($BK$1,$BJ$1:$BK$1,0),1))</f>
        <v>지정 장비</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Equip7102</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3600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82</v>
      </c>
      <c r="V142" t="s">
        <v>238</v>
      </c>
      <c r="W142">
        <v>1</v>
      </c>
      <c r="X142" t="s">
        <v>125</v>
      </c>
      <c r="Z142">
        <v>7700</v>
      </c>
      <c r="AA142" t="str">
        <f ca="1">IF(ISBLANK(AB142),"",
VLOOKUP(AB142,OFFSET(INDIRECT("$A:$B"),0,MATCH(AB$1&amp;"_Verify",INDIRECT("$1:$1"),0)-1),2,0)
)</f>
        <v>fe</v>
      </c>
      <c r="AB142" t="s">
        <v>82</v>
      </c>
      <c r="AC142" t="s">
        <v>113</v>
      </c>
      <c r="AD142">
        <v>1</v>
      </c>
      <c r="AE142" t="s">
        <v>125</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ca="1">IF(ROW()=2,AN142,OFFSET(AM142,-1,0)&amp;IF(LEN(AN142)=0,"",","&amp;AN142))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{"dy":15,"sl":0,"tp":"fe","vl":"Equip0102","cn":1,"pt":"GO","pr":1100}</v>
      </c>
    </row>
    <row r="143" spans="1:40">
      <c r="A143">
        <v>15</v>
      </c>
      <c r="B143">
        <v>1</v>
      </c>
      <c r="C143">
        <f>IF(B143&lt;=9,0,
IF(B143=10,1,2))</f>
        <v>0</v>
      </c>
      <c r="D143">
        <f ca="1">RAND()</f>
        <v>0.50538001543532052</v>
      </c>
      <c r="E143">
        <f ca="1">RAND()</f>
        <v>0.17133802868034043</v>
      </c>
      <c r="F143">
        <f ca="1">RAND()</f>
        <v>0.2927877776156258</v>
      </c>
      <c r="G143">
        <f ca="1">RAND()</f>
        <v>0.92663425916425624</v>
      </c>
      <c r="H143">
        <f ca="1">RAND()</f>
        <v>0.14589848128349647</v>
      </c>
      <c r="I143">
        <f ca="1">RAND()</f>
        <v>0.17557429937928459</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Equip1201</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2600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82</v>
      </c>
      <c r="V143" t="s">
        <v>243</v>
      </c>
      <c r="W143">
        <v>1</v>
      </c>
      <c r="X143" t="s">
        <v>125</v>
      </c>
      <c r="Z143">
        <v>7400</v>
      </c>
      <c r="AA143" t="str">
        <f ca="1">IF(ISBLANK(AB143),"",
VLOOKUP(AB143,OFFSET(INDIRECT("$A:$B"),0,MATCH(AB$1&amp;"_Verify",INDIRECT("$1:$1"),0)-1),2,0)
)</f>
        <v>upn</v>
      </c>
      <c r="AB143" t="s">
        <v>92</v>
      </c>
      <c r="AC143">
        <v>79684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ca="1">IF(ROW()=2,AN143,OFFSET(AM143,-1,0)&amp;IF(LEN(AN143)=0,"",","&amp;AN143))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{"dy":15,"sl":1,"tp":"upn","vl":"79684","cn":12,"pt":"GO","pr":3600}</v>
      </c>
    </row>
    <row r="144" spans="1:40">
      <c r="A144">
        <v>15</v>
      </c>
      <c r="B144">
        <v>2</v>
      </c>
      <c r="C144">
        <f>IF(B144&lt;=9,0,
IF(B144=10,1,2))</f>
        <v>0</v>
      </c>
      <c r="D144">
        <f ca="1">RAND()</f>
        <v>0.3455058619980883</v>
      </c>
      <c r="E144">
        <f ca="1">RAND()</f>
        <v>6.6426584176242698E-2</v>
      </c>
      <c r="F144">
        <f ca="1">RAND()</f>
        <v>8.9701365701477576E-2</v>
      </c>
      <c r="G144">
        <f ca="1">RAND()</f>
        <v>0.64752335346476031</v>
      </c>
      <c r="H144">
        <f ca="1">RAND()</f>
        <v>0.92420999915819557</v>
      </c>
      <c r="I144">
        <f ca="1">RAND()</f>
        <v>6.4319125170392177E-2</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6642</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3</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900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125</v>
      </c>
      <c r="Z144">
        <v>1100</v>
      </c>
      <c r="AA144" t="str">
        <f ca="1">IF(ISBLANK(AB144),"",
VLOOKUP(AB144,OFFSET(INDIRECT("$A:$B"),0,MATCH(AB$1&amp;"_Verify",INDIRECT("$1:$1"),0)-1),2,0)
)</f>
        <v>fe</v>
      </c>
      <c r="AB144" t="s">
        <v>82</v>
      </c>
      <c r="AC144" t="s">
        <v>507</v>
      </c>
      <c r="AD144">
        <v>1</v>
      </c>
      <c r="AE144" t="s">
        <v>129</v>
      </c>
      <c r="AF144">
        <v>189</v>
      </c>
      <c r="AG144">
        <v>129</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전설</v>
      </c>
      <c r="AJ144" t="str">
        <f>IF(ISBLANK($AB144),"",
IF(AND($B144&gt;=VLOOKUP($AB144,$AP:$AS,3,0),$B144&lt;=VLOOKUP($AB144,$AP:$AS,4,0)),"","슬롯타입이상"))</f>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단단한 칼날 메이스</v>
      </c>
      <c r="AL144">
        <v>1</v>
      </c>
      <c r="AM144" t="str">
        <f ca="1">IF(ROW()=2,AN144,OFFSET(AM144,-1,0)&amp;IF(LEN(AN144)=0,"",","&amp;AN144))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{"dy":15,"sl":2,"tp":"fe","vl":"Equip4401","cn":1,"pt":"DI","pp":189,"pr":129}</v>
      </c>
    </row>
    <row r="145" spans="1:40">
      <c r="A145">
        <v>15</v>
      </c>
      <c r="B145">
        <v>3</v>
      </c>
      <c r="C145">
        <f>IF(B145&lt;=9,0,
IF(B145=10,1,2))</f>
        <v>0</v>
      </c>
      <c r="D145">
        <f ca="1">RAND()</f>
        <v>5.0709977899456526E-2</v>
      </c>
      <c r="E145">
        <f ca="1">RAND()</f>
        <v>0.96686043719282999</v>
      </c>
      <c r="F145">
        <f ca="1">RAND()</f>
        <v>0.62714628702593289</v>
      </c>
      <c r="G145">
        <f ca="1">RAND()</f>
        <v>0.65890001585398739</v>
      </c>
      <c r="H145">
        <f ca="1">RAND()</f>
        <v>0.31331631509637936</v>
      </c>
      <c r="I145">
        <f ca="1">RAND()</f>
        <v>4.5285107745862696E-2</v>
      </c>
      <c r="M145" t="str">
        <f ca="1">IF(LEN(J145)&lt;&gt;0,J145,VLOOKUP(D145+$B145,$BJ:$BK,MATCH($BK$1,$BJ$1:$BK$1,0),1))</f>
        <v>안 지정 캐릭터 PP 영웅등급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96686</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14</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4200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125</v>
      </c>
      <c r="Z145">
        <v>1400</v>
      </c>
      <c r="AA145" t="str">
        <f ca="1">IF(ISBLANK(AB145),"",
VLOOKUP(AB145,OFFSET(INDIRECT("$A:$B"),0,MATCH(AB$1&amp;"_Verify",INDIRECT("$1:$1"),0)-1),2,0)
)</f>
        <v>upn</v>
      </c>
      <c r="AB145" t="s">
        <v>92</v>
      </c>
      <c r="AC145">
        <v>38810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{"dy":15,"sl":3,"tp":"upn","vl":"38810","cn":3,"pt":"GO","pr":900}</v>
      </c>
    </row>
    <row r="146" spans="1:40">
      <c r="A146">
        <v>15</v>
      </c>
      <c r="B146">
        <v>4</v>
      </c>
      <c r="C146">
        <f>IF(B146&lt;=9,0,
IF(B146=10,1,2))</f>
        <v>0</v>
      </c>
      <c r="D146">
        <f ca="1">RAND()</f>
        <v>0.1041345691340243</v>
      </c>
      <c r="E146">
        <f ca="1">RAND()</f>
        <v>0.95581508301628504</v>
      </c>
      <c r="F146">
        <f ca="1">RAND()</f>
        <v>0.64597124482711965</v>
      </c>
      <c r="G146">
        <f ca="1">RAND()</f>
        <v>0.41245529784984636</v>
      </c>
      <c r="H146">
        <f ca="1">RAND()</f>
        <v>0.85817793668644926</v>
      </c>
      <c r="I146">
        <f ca="1">RAND()</f>
        <v>0.24444323209113883</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95581</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14</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4200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125</v>
      </c>
      <c r="Z146">
        <v>1000</v>
      </c>
      <c r="AA146" t="str">
        <f ca="1">IF(ISBLANK(AB146),"",
VLOOKUP(AB146,OFFSET(INDIRECT("$A:$B"),0,MATCH(AB$1&amp;"_Verify",INDIRECT("$1:$1"),0)-1),2,0)
)</f>
        <v>fe</v>
      </c>
      <c r="AB146" t="s">
        <v>82</v>
      </c>
      <c r="AC146" t="s">
        <v>509</v>
      </c>
      <c r="AD146">
        <v>1</v>
      </c>
      <c r="AE146" t="s">
        <v>497</v>
      </c>
      <c r="AG146">
        <v>7400</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
      </c>
      <c r="AJ146" t="str">
        <f>IF(ISBLANK($AB146),"",
IF(AND($B146&gt;=VLOOKUP($AB146,$AP:$AS,3,0),$B146&lt;=VLOOKUP($AB146,$AP:$AS,4,0)),"","슬롯타입이상"))</f>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흑진주 칼날</v>
      </c>
      <c r="AL146">
        <v>1</v>
      </c>
      <c r="AM146" t="str">
        <f ca="1">IF(ROW()=2,AN146,OFFSET(AM146,-1,0)&amp;IF(LEN(AN146)=0,"",","&amp;AN146))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{"dy":15,"sl":4,"tp":"fe","vl":"Equip1302","cn":1,"pt":"GO","pr":7400}</v>
      </c>
    </row>
    <row r="147" spans="1:40">
      <c r="A147">
        <v>15</v>
      </c>
      <c r="B147">
        <v>5</v>
      </c>
      <c r="C147">
        <f>IF(B147&lt;=9,0,
IF(B147=10,1,2))</f>
        <v>0</v>
      </c>
      <c r="D147">
        <f ca="1">RAND()</f>
        <v>0.57145094664271479</v>
      </c>
      <c r="E147">
        <f ca="1">RAND()</f>
        <v>0.53330072644051785</v>
      </c>
      <c r="F147">
        <f ca="1">RAND()</f>
        <v>0.99668277774611491</v>
      </c>
      <c r="G147">
        <f ca="1">RAND()</f>
        <v>0.17388090546323542</v>
      </c>
      <c r="H147">
        <f ca="1">RAND()</f>
        <v>0.24509844826478866</v>
      </c>
      <c r="I147">
        <f ca="1">RAND()</f>
        <v>0.40577913520659081</v>
      </c>
      <c r="M147" t="str">
        <f ca="1">IF(LEN(J147)&lt;&gt;0,J147,VLOOKUP(D147+$B147,$BJ:$BK,MATCH($BK$1,$BJ$1:$BK$1,0),1))</f>
        <v>안 지정 캐릭터 PP 영웅등급</v>
      </c>
      <c r="N147">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53330</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9</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2700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278</v>
      </c>
      <c r="W147">
        <v>1</v>
      </c>
      <c r="X147" t="s">
        <v>125</v>
      </c>
      <c r="Z147">
        <v>3300</v>
      </c>
      <c r="AA147" t="str">
        <f ca="1">IF(ISBLANK(AB147),"",
VLOOKUP(AB147,OFFSET(INDIRECT("$A:$B"),0,MATCH(AB$1&amp;"_Verify",INDIRECT("$1:$1"),0)-1),2,0)
)</f>
        <v>uph</v>
      </c>
      <c r="AB147" t="s">
        <v>91</v>
      </c>
      <c r="AC147">
        <v>80085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ca="1">IF(ROW()=2,AN147,OFFSET(AM147,-1,0)&amp;IF(LEN(AN147)=0,"",","&amp;AN147))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{"dy":15,"sl":5,"tp":"uph","vl":"80085","cn":10,"pt":"GO","pr":3000}</v>
      </c>
    </row>
    <row r="148" spans="1:40">
      <c r="A148">
        <v>15</v>
      </c>
      <c r="B148">
        <v>6</v>
      </c>
      <c r="C148">
        <f>IF(B148&lt;=9,0,
IF(B148=10,1,2))</f>
        <v>0</v>
      </c>
      <c r="D148">
        <f ca="1">RAND()</f>
        <v>0.41714301024999878</v>
      </c>
      <c r="E148">
        <f ca="1">RAND()</f>
        <v>0.84475895940237944</v>
      </c>
      <c r="F148">
        <f ca="1">RAND()</f>
        <v>0.48666685651816055</v>
      </c>
      <c r="G148">
        <f ca="1">RAND()</f>
        <v>0.94811514457048862</v>
      </c>
      <c r="H148">
        <f ca="1">RAND()</f>
        <v>0.73552318091564806</v>
      </c>
      <c r="I148">
        <f ca="1">RAND()</f>
        <v>0.23045917675751093</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Equip7202</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9100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
      </c>
      <c r="U148" t="s">
        <v>82</v>
      </c>
      <c r="V148" t="s">
        <v>184</v>
      </c>
      <c r="W148">
        <v>1</v>
      </c>
      <c r="X148" t="s">
        <v>125</v>
      </c>
      <c r="Z148">
        <v>7600</v>
      </c>
      <c r="AA148" t="str">
        <f ca="1">IF(ISBLANK(AB148),"",
VLOOKUP(AB148,OFFSET(INDIRECT("$A:$B"),0,MATCH(AB$1&amp;"_Verify",INDIRECT("$1:$1"),0)-1),2,0)
)</f>
        <v>fe</v>
      </c>
      <c r="AB148" t="s">
        <v>82</v>
      </c>
      <c r="AC148" t="s">
        <v>196</v>
      </c>
      <c r="AD148">
        <v>1</v>
      </c>
      <c r="AE148" t="s">
        <v>125</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ca="1">IF(ROW()=2,AN148,OFFSET(AM148,-1,0)&amp;IF(LEN(AN148)=0,"",","&amp;AN148))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{"dy":15,"sl":6,"tp":"fe","vl":"Equip7302","cn":1,"pt":"GO","pr":22400}</v>
      </c>
    </row>
    <row r="149" spans="1:40">
      <c r="A149">
        <v>15</v>
      </c>
      <c r="B149">
        <v>7</v>
      </c>
      <c r="C149">
        <f>IF(B149&lt;=9,0,
IF(B149=10,1,2))</f>
        <v>0</v>
      </c>
      <c r="D149">
        <f ca="1">RAND()</f>
        <v>7.5752180272827818E-2</v>
      </c>
      <c r="E149">
        <f ca="1">RAND()</f>
        <v>0.84373642219195799</v>
      </c>
      <c r="F149">
        <f ca="1">RAND()</f>
        <v>0.73910129703853666</v>
      </c>
      <c r="G149">
        <f ca="1">RAND()</f>
        <v>7.5588760300694058E-2</v>
      </c>
      <c r="H149">
        <f ca="1">RAND()</f>
        <v>0.29634007463631074</v>
      </c>
      <c r="I149">
        <f ca="1">RAND()</f>
        <v>0.19898179826567375</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Equip8201</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DI</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37</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82</v>
      </c>
      <c r="V149" t="s">
        <v>180</v>
      </c>
      <c r="W149">
        <v>1</v>
      </c>
      <c r="X149" t="s">
        <v>125</v>
      </c>
      <c r="Z149">
        <v>5100</v>
      </c>
      <c r="AA149" t="str">
        <f ca="1">IF(ISBLANK(AB149),"",
VLOOKUP(AB149,OFFSET(INDIRECT("$A:$B"),0,MATCH(AB$1&amp;"_Verify",INDIRECT("$1:$1"),0)-1),2,0)
)</f>
        <v>fe</v>
      </c>
      <c r="AB149" t="s">
        <v>82</v>
      </c>
      <c r="AC149" t="s">
        <v>188</v>
      </c>
      <c r="AD149">
        <v>1</v>
      </c>
      <c r="AE149" t="s">
        <v>125</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ca="1">IF(ROW()=2,AN149,OFFSET(AM149,-1,0)&amp;IF(LEN(AN149)=0,"",","&amp;AN149))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{"dy":15,"sl":7,"tp":"fe","vl":"Equip8101","cn":1,"pt":"GO","pr":7800}</v>
      </c>
    </row>
    <row r="150" spans="1:40">
      <c r="A150">
        <v>15</v>
      </c>
      <c r="B150">
        <v>8</v>
      </c>
      <c r="C150">
        <f>IF(B150&lt;=9,0,
IF(B150=10,1,2))</f>
        <v>0</v>
      </c>
      <c r="D150">
        <f ca="1">RAND()</f>
        <v>0.3091754073348284</v>
      </c>
      <c r="E150">
        <f ca="1">RAND()</f>
        <v>0.80228501915648331</v>
      </c>
      <c r="F150">
        <f ca="1">RAND()</f>
        <v>0.76901971982445361</v>
      </c>
      <c r="G150">
        <f ca="1">RAND()</f>
        <v>0.1714797950574144</v>
      </c>
      <c r="H150">
        <f ca="1">RAND()</f>
        <v>0.16386792414266926</v>
      </c>
      <c r="I150">
        <f ca="1">RAND()</f>
        <v>0.93769978189071024</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ca="1">IF(ROW()=2,AN150,OFFSET(AM150,-1,0)&amp;IF(LEN(AN150)=0,"",","&amp;AN150))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v>
      </c>
    </row>
    <row r="151" spans="1:40">
      <c r="A151">
        <v>15</v>
      </c>
      <c r="B151">
        <v>9</v>
      </c>
      <c r="C151">
        <f>IF(B151&lt;=9,0,
IF(B151=10,1,2))</f>
        <v>0</v>
      </c>
      <c r="D151">
        <f ca="1">RAND()</f>
        <v>0.92679483284062247</v>
      </c>
      <c r="E151">
        <f ca="1">RAND()</f>
        <v>7.8751787381401428E-2</v>
      </c>
      <c r="F151">
        <f ca="1">RAND()</f>
        <v>0.99012971867108246</v>
      </c>
      <c r="G151">
        <f ca="1">RAND()</f>
        <v>0.19981595576691868</v>
      </c>
      <c r="H151">
        <f ca="1">RAND()</f>
        <v>0.85487486337031293</v>
      </c>
      <c r="I151">
        <f ca="1">RAND()</f>
        <v>0.13665209349571628</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ca="1">IF(ROW()=2,AN151,OFFSET(AM151,-1,0)&amp;IF(LEN(AN151)=0,"",","&amp;AN151))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v>
      </c>
    </row>
    <row r="152" spans="1:40">
      <c r="A152">
        <v>16</v>
      </c>
      <c r="B152">
        <v>0</v>
      </c>
      <c r="C152">
        <f>IF(B152&lt;=9,0,
IF(B152=10,1,2))</f>
        <v>0</v>
      </c>
      <c r="D152">
        <f ca="1">RAND()</f>
        <v>1.7846464862909972E-2</v>
      </c>
      <c r="E152">
        <f ca="1">RAND()</f>
        <v>0.86394108936731773</v>
      </c>
      <c r="F152">
        <f ca="1">RAND()</f>
        <v>0.97435511202579828</v>
      </c>
      <c r="G152">
        <f ca="1">RAND()</f>
        <v>0.90671067112685999</v>
      </c>
      <c r="H152">
        <f ca="1">RAND()</f>
        <v>0.40856879762537102</v>
      </c>
      <c r="I152">
        <f ca="1">RAND()</f>
        <v>0.55260402115458096</v>
      </c>
      <c r="M152" t="str">
        <f ca="1">IF(LEN(J152)&lt;&gt;0,J152,VLOOKUP(D152+$B152,$BJ:$BK,MATCH($BK$1,$BJ$1:$BK$1,0),1))</f>
        <v>지정 장비</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Equip7301</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22600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205</v>
      </c>
      <c r="W152">
        <v>1</v>
      </c>
      <c r="X152" t="s">
        <v>125</v>
      </c>
      <c r="Z152">
        <v>3400</v>
      </c>
      <c r="AA152" t="str">
        <f ca="1">IF(ISBLANK(AB152),"",
VLOOKUP(AB152,OFFSET(INDIRECT("$A:$B"),0,MATCH(AB$1&amp;"_Verify",INDIRECT("$1:$1"),0)-1),2,0)
)</f>
        <v>fe</v>
      </c>
      <c r="AB152" t="s">
        <v>82</v>
      </c>
      <c r="AC152" t="s">
        <v>390</v>
      </c>
      <c r="AD152">
        <v>1</v>
      </c>
      <c r="AE152" t="s">
        <v>125</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파수꾼의 숏보우</v>
      </c>
      <c r="AL152">
        <v>1</v>
      </c>
      <c r="AM152" t="str">
        <f ca="1">IF(ROW()=2,AN152,OFFSET(AM152,-1,0)&amp;IF(LEN(AN152)=0,"",","&amp;AN152))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{"dy":16,"sl":0,"tp":"fe","vl":"Equip2202","cn":1,"pt":"GO","pr":3400}</v>
      </c>
    </row>
    <row r="153" spans="1:40">
      <c r="A153">
        <v>16</v>
      </c>
      <c r="B153">
        <v>1</v>
      </c>
      <c r="C153">
        <f>IF(B153&lt;=9,0,
IF(B153=10,1,2))</f>
        <v>0</v>
      </c>
      <c r="D153">
        <f ca="1">RAND()</f>
        <v>0.51279212635817617</v>
      </c>
      <c r="E153">
        <f ca="1">RAND()</f>
        <v>0.6974968320859094</v>
      </c>
      <c r="F153">
        <f ca="1">RAND()</f>
        <v>0.51283901668381393</v>
      </c>
      <c r="G153">
        <f ca="1">RAND()</f>
        <v>0.7935096293202778</v>
      </c>
      <c r="H153">
        <f ca="1">RAND()</f>
        <v>0.30643835369303607</v>
      </c>
      <c r="I153">
        <f ca="1">RAND()</f>
        <v>0.41254362989699433</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Equip6101</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3400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82</v>
      </c>
      <c r="V153" t="s">
        <v>178</v>
      </c>
      <c r="W153">
        <v>1</v>
      </c>
      <c r="X153" t="s">
        <v>125</v>
      </c>
      <c r="Z153">
        <v>1200</v>
      </c>
      <c r="AA153" t="str">
        <f ca="1">IF(ISBLANK(AB153),"",
VLOOKUP(AB153,OFFSET(INDIRECT("$A:$B"),0,MATCH(AB$1&amp;"_Verify",INDIRECT("$1:$1"),0)-1),2,0)
)</f>
        <v>fe</v>
      </c>
      <c r="AB153" t="s">
        <v>82</v>
      </c>
      <c r="AC153" t="s">
        <v>178</v>
      </c>
      <c r="AD153">
        <v>1</v>
      </c>
      <c r="AE153" t="s">
        <v>125</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ca="1">IF(ROW()=2,AN153,OFFSET(AM153,-1,0)&amp;IF(LEN(AN153)=0,"",","&amp;AN153))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{"dy":16,"sl":1,"tp":"fe","vl":"Equip3102","cn":1,"pt":"GO","pr":1200}</v>
      </c>
    </row>
    <row r="154" spans="1:40">
      <c r="A154">
        <v>16</v>
      </c>
      <c r="B154">
        <v>2</v>
      </c>
      <c r="C154">
        <f>IF(B154&lt;=9,0,
IF(B154=10,1,2))</f>
        <v>0</v>
      </c>
      <c r="D154">
        <f ca="1">RAND()</f>
        <v>0.33346603068324654</v>
      </c>
      <c r="E154">
        <f ca="1">RAND()</f>
        <v>0.93383836375362494</v>
      </c>
      <c r="F154">
        <f ca="1">RAND()</f>
        <v>0.62917111054993391</v>
      </c>
      <c r="G154">
        <f ca="1">RAND()</f>
        <v>0.31701977817728422</v>
      </c>
      <c r="H154">
        <f ca="1">RAND()</f>
        <v>0.74329988913823375</v>
      </c>
      <c r="I154">
        <f ca="1">RAND()</f>
        <v>0.49560786857499117</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93383</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14</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4200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125</v>
      </c>
      <c r="Z154">
        <v>900</v>
      </c>
      <c r="AA154" t="str">
        <f ca="1">IF(ISBLANK(AB154),"",
VLOOKUP(AB154,OFFSET(INDIRECT("$A:$B"),0,MATCH(AB$1&amp;"_Verify",INDIRECT("$1:$1"),0)-1),2,0)
)</f>
        <v>uph</v>
      </c>
      <c r="AB154" t="s">
        <v>91</v>
      </c>
      <c r="AC154">
        <v>11315</v>
      </c>
      <c r="AD154">
        <v>11</v>
      </c>
      <c r="AE154" t="s">
        <v>362</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{"dy":16,"sl":2,"tp":"uph","vl":"11315","cn":11,"pt":"DI","pr":3}</v>
      </c>
    </row>
    <row r="155" spans="1:40">
      <c r="A155">
        <v>16</v>
      </c>
      <c r="B155">
        <v>3</v>
      </c>
      <c r="C155">
        <f>IF(B155&lt;=9,0,
IF(B155=10,1,2))</f>
        <v>0</v>
      </c>
      <c r="D155">
        <f ca="1">RAND()</f>
        <v>3.0468446435731433E-2</v>
      </c>
      <c r="E155">
        <f ca="1">RAND()</f>
        <v>0.62666431968234737</v>
      </c>
      <c r="F155">
        <f ca="1">RAND()</f>
        <v>0.73167573498767258</v>
      </c>
      <c r="G155">
        <f ca="1">RAND()</f>
        <v>0.86574321034928692</v>
      </c>
      <c r="H155">
        <f ca="1">RAND()</f>
        <v>0.25048258990281624</v>
      </c>
      <c r="I155">
        <f ca="1">RAND()</f>
        <v>0.86912876754327351</v>
      </c>
      <c r="M155" t="str">
        <f ca="1">IF(LEN(J155)&lt;&gt;0,J155,VLOOKUP(D155+$B155,$BJ:$BK,MATCH($BK$1,$BJ$1:$BK$1,0),1))</f>
        <v>안 지정 캐릭터 PP 영웅등급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62666</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10</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3000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125</v>
      </c>
      <c r="Z155">
        <v>1400</v>
      </c>
      <c r="AA155" t="str">
        <f ca="1">IF(ISBLANK(AB155),"",
VLOOKUP(AB155,OFFSET(INDIRECT("$A:$B"),0,MATCH(AB$1&amp;"_Verify",INDIRECT("$1:$1"),0)-1),2,0)
)</f>
        <v>fe</v>
      </c>
      <c r="AB155" t="s">
        <v>82</v>
      </c>
      <c r="AC155" t="s">
        <v>502</v>
      </c>
      <c r="AD155">
        <v>1</v>
      </c>
      <c r="AE155" t="s">
        <v>125</v>
      </c>
      <c r="AG155">
        <v>1100</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
      </c>
      <c r="AJ155" t="str">
        <f>IF(ISBLANK($AB155),"",
IF(AND($B155&gt;=VLOOKUP($AB155,$AP:$AS,3,0),$B155&lt;=VLOOKUP($AB155,$AP:$AS,4,0)),"","슬롯타입이상"))</f>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칼날 손잡이</v>
      </c>
      <c r="AL155">
        <v>1</v>
      </c>
      <c r="AM155" t="str">
        <f ca="1">IF(ROW()=2,AN155,OFFSET(AM155,-1,0)&amp;IF(LEN(AN155)=0,"",","&amp;AN155))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{"dy":16,"sl":3,"tp":"fe","vl":"Equip1101","cn":1,"pt":"GO","pr":1100}</v>
      </c>
    </row>
    <row r="156" spans="1:40">
      <c r="A156">
        <v>16</v>
      </c>
      <c r="B156">
        <v>4</v>
      </c>
      <c r="C156">
        <f>IF(B156&lt;=9,0,
IF(B156=10,1,2))</f>
        <v>0</v>
      </c>
      <c r="D156">
        <f ca="1">RAND()</f>
        <v>0.57394454437272224</v>
      </c>
      <c r="E156">
        <f ca="1">RAND()</f>
        <v>0.53283031694990846</v>
      </c>
      <c r="F156">
        <f ca="1">RAND()</f>
        <v>9.0501433062757375E-2</v>
      </c>
      <c r="G156">
        <f ca="1">RAND()</f>
        <v>0.34126150853333737</v>
      </c>
      <c r="H156">
        <f ca="1">RAND()</f>
        <v>0.82013075751423681</v>
      </c>
      <c r="I156">
        <f ca="1">RAND()</f>
        <v>0.25692839907936071</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53283</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9</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2700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125</v>
      </c>
      <c r="Z156">
        <v>1400</v>
      </c>
      <c r="AA156" t="str">
        <f ca="1">IF(ISBLANK(AB156),"",
VLOOKUP(AB156,OFFSET(INDIRECT("$A:$B"),0,MATCH(AB$1&amp;"_Verify",INDIRECT("$1:$1"),0)-1),2,0)
)</f>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{"dy":16,"sl":4,"tp":"upn","vl":"83631","cn":6,"pt":"GO","pr":1800}</v>
      </c>
    </row>
    <row r="157" spans="1:40">
      <c r="A157">
        <v>16</v>
      </c>
      <c r="B157">
        <v>5</v>
      </c>
      <c r="C157">
        <f>IF(B157&lt;=9,0,
IF(B157=10,1,2))</f>
        <v>0</v>
      </c>
      <c r="D157">
        <f ca="1">RAND()</f>
        <v>0.64012411975959194</v>
      </c>
      <c r="E157">
        <f ca="1">RAND()</f>
        <v>0.6358013657157513</v>
      </c>
      <c r="F157">
        <f ca="1">RAND()</f>
        <v>0.67740542674899895</v>
      </c>
      <c r="G157">
        <f ca="1">RAND()</f>
        <v>0.41518752910590784</v>
      </c>
      <c r="H157">
        <f ca="1">RAND()</f>
        <v>0.1207315110029179</v>
      </c>
      <c r="I157">
        <f ca="1">RAND()</f>
        <v>0.38274944840901137</v>
      </c>
      <c r="M157" t="str">
        <f ca="1">IF(LEN(J157)&lt;&gt;0,J157,VLOOKUP(D157+$B157,$BJ:$BK,MATCH($BK$1,$BJ$1:$BK$1,0),1))</f>
        <v>안 지정 캐릭터 PP 영웅등급</v>
      </c>
      <c r="N157">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63580</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10</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3000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188</v>
      </c>
      <c r="W157">
        <v>1</v>
      </c>
      <c r="X157" t="s">
        <v>125</v>
      </c>
      <c r="Z157">
        <v>7900</v>
      </c>
      <c r="AA157" t="str">
        <f ca="1">IF(ISBLANK(AB157),"",
VLOOKUP(AB157,OFFSET(INDIRECT("$A:$B"),0,MATCH(AB$1&amp;"_Verify",INDIRECT("$1:$1"),0)-1),2,0)
)</f>
        <v>fe</v>
      </c>
      <c r="AB157" t="s">
        <v>82</v>
      </c>
      <c r="AC157" t="s">
        <v>503</v>
      </c>
      <c r="AD157">
        <v>1</v>
      </c>
      <c r="AE157" t="s">
        <v>125</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성스러운 휘장</v>
      </c>
      <c r="AL157">
        <v>1</v>
      </c>
      <c r="AM157" t="str">
        <f ca="1">IF(ROW()=2,AN157,OFFSET(AM157,-1,0)&amp;IF(LEN(AN157)=0,"",","&amp;AN157))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{"dy":16,"sl":5,"tp":"fe","vl":"Equip5201","cn":1,"pt":"GO","pr":2700}</v>
      </c>
    </row>
    <row r="158" spans="1:40">
      <c r="A158">
        <v>16</v>
      </c>
      <c r="B158">
        <v>6</v>
      </c>
      <c r="C158">
        <f>IF(B158&lt;=9,0,
IF(B158=10,1,2))</f>
        <v>0</v>
      </c>
      <c r="D158">
        <f ca="1">RAND()</f>
        <v>0.98100959285830991</v>
      </c>
      <c r="E158">
        <f ca="1">RAND()</f>
        <v>0.97081085042028525</v>
      </c>
      <c r="F158">
        <f ca="1">RAND()</f>
        <v>0.55879189854654576</v>
      </c>
      <c r="G158">
        <f ca="1">RAND()</f>
        <v>0.94522091851968193</v>
      </c>
      <c r="H158">
        <f ca="1">RAND()</f>
        <v>3.1550837774297569E-2</v>
      </c>
      <c r="I158">
        <f ca="1">RAND()</f>
        <v>0.88971400155556668</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Equip8202</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29800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82</v>
      </c>
      <c r="V158" t="s">
        <v>192</v>
      </c>
      <c r="W158">
        <v>1</v>
      </c>
      <c r="X158" t="s">
        <v>125</v>
      </c>
      <c r="Z158">
        <v>2100</v>
      </c>
      <c r="AA158" t="str">
        <f ca="1">IF(ISBLANK(AB158),"",
VLOOKUP(AB158,OFFSET(INDIRECT("$A:$B"),0,MATCH(AB$1&amp;"_Verify",INDIRECT("$1:$1"),0)-1),2,0)
)</f>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ca="1">IF(ROW()=2,AN158,OFFSET(AM158,-1,0)&amp;IF(LEN(AN158)=0,"",","&amp;AN158))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{"dy":16,"sl":6,"tp":"uph","vl":"85863","cn":14,"pt":"GO","pr":4200}</v>
      </c>
    </row>
    <row r="159" spans="1:40">
      <c r="A159">
        <v>16</v>
      </c>
      <c r="B159">
        <v>7</v>
      </c>
      <c r="C159">
        <f>IF(B159&lt;=9,0,
IF(B159=10,1,2))</f>
        <v>0</v>
      </c>
      <c r="D159">
        <f ca="1">RAND()</f>
        <v>0.48839667467789127</v>
      </c>
      <c r="E159">
        <f ca="1">RAND()</f>
        <v>0.67754101939617684</v>
      </c>
      <c r="F159">
        <f ca="1">RAND()</f>
        <v>4.6465460087755095E-2</v>
      </c>
      <c r="G159">
        <f ca="1">RAND()</f>
        <v>0.53682623624749282</v>
      </c>
      <c r="H159">
        <f ca="1">RAND()</f>
        <v>0.76916579736557666</v>
      </c>
      <c r="I159">
        <f ca="1">RAND()</f>
        <v>0.56066861604166163</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Equip8001</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5100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
      </c>
      <c r="U159" t="s">
        <v>82</v>
      </c>
      <c r="V159" t="s">
        <v>240</v>
      </c>
      <c r="W159">
        <v>1</v>
      </c>
      <c r="X159" t="s">
        <v>125</v>
      </c>
      <c r="Z159">
        <v>29300</v>
      </c>
      <c r="AA159" t="str">
        <f ca="1">IF(ISBLANK(AB159),"",
VLOOKUP(AB159,OFFSET(INDIRECT("$A:$B"),0,MATCH(AB$1&amp;"_Verify",INDIRECT("$1:$1"),0)-1),2,0)
)</f>
        <v>fe</v>
      </c>
      <c r="AB159" t="s">
        <v>82</v>
      </c>
      <c r="AC159" t="s">
        <v>501</v>
      </c>
      <c r="AD159">
        <v>1</v>
      </c>
      <c r="AE159" t="s">
        <v>125</v>
      </c>
      <c r="AG159">
        <v>9600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플럭스 리볼버</v>
      </c>
      <c r="AL159">
        <v>1</v>
      </c>
      <c r="AM159" t="str">
        <f ca="1">IF(ROW()=2,AN159,OFFSET(AM159,-1,0)&amp;IF(LEN(AN159)=0,"",","&amp;AN159))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{"dy":16,"sl":7,"tp":"fe","vl":"Equip6202","cn":1,"pt":"GO","pr":9600}</v>
      </c>
    </row>
    <row r="160" spans="1:40">
      <c r="A160">
        <v>16</v>
      </c>
      <c r="B160">
        <v>8</v>
      </c>
      <c r="C160">
        <f>IF(B160&lt;=9,0,
IF(B160=10,1,2))</f>
        <v>0</v>
      </c>
      <c r="D160">
        <f ca="1">RAND()</f>
        <v>0.72652585138241299</v>
      </c>
      <c r="E160">
        <f ca="1">RAND()</f>
        <v>0.87795534325344304</v>
      </c>
      <c r="F160">
        <f ca="1">RAND()</f>
        <v>0.30020874965440592</v>
      </c>
      <c r="G160">
        <f ca="1">RAND()</f>
        <v>0.47635957068877155</v>
      </c>
      <c r="H160">
        <f ca="1">RAND()</f>
        <v>0.57139451355280746</v>
      </c>
      <c r="I160">
        <f ca="1">RAND()</f>
        <v>0.80649435128993208</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ca="1">IF(ROW()=2,AN160,OFFSET(AM160,-1,0)&amp;IF(LEN(AN160)=0,"",","&amp;AN160))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40">
      <c r="A161">
        <v>16</v>
      </c>
      <c r="B161">
        <v>9</v>
      </c>
      <c r="C161">
        <f>IF(B161&lt;=9,0,
IF(B161=10,1,2))</f>
        <v>0</v>
      </c>
      <c r="D161">
        <f ca="1">RAND()</f>
        <v>0.22918071318781086</v>
      </c>
      <c r="E161">
        <f ca="1">RAND()</f>
        <v>0.56803213122983098</v>
      </c>
      <c r="F161">
        <f ca="1">RAND()</f>
        <v>0.79606423657704517</v>
      </c>
      <c r="G161">
        <f ca="1">RAND()</f>
        <v>0.68235170275964441</v>
      </c>
      <c r="H161">
        <f ca="1">RAND()</f>
        <v>0.89506997174383851</v>
      </c>
      <c r="I161">
        <f ca="1">RAND()</f>
        <v>0.29246715152209346</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ca="1">IF(ROW()=2,AN161,OFFSET(AM161,-1,0)&amp;IF(LEN(AN161)=0,"",","&amp;AN161))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40">
      <c r="A162">
        <v>17</v>
      </c>
      <c r="B162">
        <v>0</v>
      </c>
      <c r="C162">
        <f>IF(B162&lt;=9,0,
IF(B162=10,1,2))</f>
        <v>0</v>
      </c>
      <c r="D162">
        <f ca="1">RAND()</f>
        <v>0.24213272856091306</v>
      </c>
      <c r="E162">
        <f ca="1">RAND()</f>
        <v>0.35261634586201318</v>
      </c>
      <c r="F162">
        <f ca="1">RAND()</f>
        <v>0.69084144572669459</v>
      </c>
      <c r="G162">
        <f ca="1">RAND()</f>
        <v>1.0342840992550228E-2</v>
      </c>
      <c r="H162">
        <f ca="1">RAND()</f>
        <v>0.47332450498165302</v>
      </c>
      <c r="I162">
        <f ca="1">RAND()</f>
        <v>0.74681598086125134</v>
      </c>
      <c r="M162" t="str">
        <f ca="1">IF(LEN(J162)&lt;&gt;0,J162,VLOOKUP(D162+$B162,$BJ:$BK,MATCH($BK$1,$BJ$1:$BK$1,0),1))</f>
        <v>지정 장비</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Equip3002</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800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82</v>
      </c>
      <c r="V162" t="s">
        <v>188</v>
      </c>
      <c r="W162">
        <v>1</v>
      </c>
      <c r="X162" t="s">
        <v>125</v>
      </c>
      <c r="Z162">
        <v>8300</v>
      </c>
      <c r="AA162" t="str">
        <f ca="1">IF(ISBLANK(AB162),"",
VLOOKUP(AB162,OFFSET(INDIRECT("$A:$B"),0,MATCH(AB$1&amp;"_Verify",INDIRECT("$1:$1"),0)-1),2,0)
)</f>
        <v>fe</v>
      </c>
      <c r="AB162" t="s">
        <v>82</v>
      </c>
      <c r="AC162" t="s">
        <v>113</v>
      </c>
      <c r="AD162">
        <v>1</v>
      </c>
      <c r="AE162" t="s">
        <v>125</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ca="1">IF(ROW()=2,AN162,OFFSET(AM162,-1,0)&amp;IF(LEN(AN162)=0,"",","&amp;AN162))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{"dy":17,"sl":0,"tp":"fe","vl":"Equip0102","cn":1,"pt":"GO","pr":1000}</v>
      </c>
    </row>
    <row r="163" spans="1:40">
      <c r="A163">
        <v>17</v>
      </c>
      <c r="B163">
        <v>1</v>
      </c>
      <c r="C163">
        <f>IF(B163&lt;=9,0,
IF(B163=10,1,2))</f>
        <v>0</v>
      </c>
      <c r="D163">
        <f ca="1">RAND()</f>
        <v>0.77481092679870089</v>
      </c>
      <c r="E163">
        <f ca="1">RAND()</f>
        <v>0.90293168547825275</v>
      </c>
      <c r="F163">
        <f ca="1">RAND()</f>
        <v>0.20089667126929656</v>
      </c>
      <c r="G163">
        <f ca="1">RAND()</f>
        <v>0.53666453188819652</v>
      </c>
      <c r="H163">
        <f ca="1">RAND()</f>
        <v>0.9582503548002288</v>
      </c>
      <c r="I163">
        <f ca="1">RAND()</f>
        <v>0.2718824327038919</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Equip8002</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4700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82</v>
      </c>
      <c r="V163" t="s">
        <v>182</v>
      </c>
      <c r="W163">
        <v>1</v>
      </c>
      <c r="X163" t="s">
        <v>129</v>
      </c>
      <c r="Z163">
        <v>4</v>
      </c>
      <c r="AA163" t="str">
        <f ca="1">IF(ISBLANK(AB163),"",
VLOOKUP(AB163,OFFSET(INDIRECT("$A:$B"),0,MATCH(AB$1&amp;"_Verify",INDIRECT("$1:$1"),0)-1),2,0)
)</f>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ca="1">IF(ROW()=2,AN163,OFFSET(AM163,-1,0)&amp;IF(LEN(AN163)=0,"",","&amp;AN163))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{"dy":17,"sl":1,"tp":"upn","vl":"24840","cn":7,"pt":"GO","pr":2100}</v>
      </c>
    </row>
    <row r="164" spans="1:40">
      <c r="A164">
        <v>17</v>
      </c>
      <c r="B164">
        <v>2</v>
      </c>
      <c r="C164">
        <f>IF(B164&lt;=9,0,
IF(B164=10,1,2))</f>
        <v>0</v>
      </c>
      <c r="D164">
        <f ca="1">RAND()</f>
        <v>0.61395113699104231</v>
      </c>
      <c r="E164">
        <f ca="1">RAND()</f>
        <v>0.34782341832445085</v>
      </c>
      <c r="F164">
        <f ca="1">RAND()</f>
        <v>0.85440667448387442</v>
      </c>
      <c r="G164">
        <f ca="1">RAND()</f>
        <v>4.702307336354794E-3</v>
      </c>
      <c r="H164">
        <f ca="1">RAND()</f>
        <v>0.83306429559694395</v>
      </c>
      <c r="I164">
        <f ca="1">RAND()</f>
        <v>0.18976620392986987</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34782</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7</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2100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125</v>
      </c>
      <c r="Z164">
        <v>1400</v>
      </c>
      <c r="AA164" t="str">
        <f ca="1">IF(ISBLANK(AB164),"",
VLOOKUP(AB164,OFFSET(INDIRECT("$A:$B"),0,MATCH(AB$1&amp;"_Verify",INDIRECT("$1:$1"),0)-1),2,0)
)</f>
        <v>fe</v>
      </c>
      <c r="AB164" t="s">
        <v>82</v>
      </c>
      <c r="AC164" t="s">
        <v>365</v>
      </c>
      <c r="AD164">
        <v>1</v>
      </c>
      <c r="AE164" t="s">
        <v>402</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아주르 스트라이프</v>
      </c>
      <c r="AL164">
        <v>1</v>
      </c>
      <c r="AM164" t="str">
        <f ca="1">IF(ROW()=2,AN164,OFFSET(AM164,-1,0)&amp;IF(LEN(AN164)=0,"",","&amp;AN164))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{"dy":17,"sl":2,"tp":"fe","vl":"Equip1202","cn":1,"pt":"GO","pr":3300}</v>
      </c>
    </row>
    <row r="165" spans="1:40">
      <c r="A165">
        <v>17</v>
      </c>
      <c r="B165">
        <v>3</v>
      </c>
      <c r="C165">
        <f>IF(B165&lt;=9,0,
IF(B165=10,1,2))</f>
        <v>0</v>
      </c>
      <c r="D165">
        <f ca="1">RAND()</f>
        <v>0.80673296172239795</v>
      </c>
      <c r="E165">
        <f ca="1">RAND()</f>
        <v>0.8011985872684998</v>
      </c>
      <c r="F165">
        <f ca="1">RAND()</f>
        <v>0.55807190824517594</v>
      </c>
      <c r="G165">
        <f ca="1">RAND()</f>
        <v>9.8761506659284626E-2</v>
      </c>
      <c r="H165">
        <f ca="1">RAND()</f>
        <v>0.1340877641193432</v>
      </c>
      <c r="I165">
        <f ca="1">RAND()</f>
        <v>0.34394571329081614</v>
      </c>
      <c r="M165" t="str">
        <f ca="1">IF(LEN(J165)&lt;&gt;0,J165,VLOOKUP(D165+$B165,$BJ:$BK,MATCH($BK$1,$BJ$1:$BK$1,0),1))</f>
        <v>안 지정 캐릭터 PP 일반등급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80119</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12</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3600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125</v>
      </c>
      <c r="Z165">
        <v>1000</v>
      </c>
      <c r="AA165" t="str">
        <f ca="1">IF(ISBLANK(AB165),"",
VLOOKUP(AB165,OFFSET(INDIRECT("$A:$B"),0,MATCH(AB$1&amp;"_Verify",INDIRECT("$1:$1"),0)-1),2,0)
)</f>
        <v>uph</v>
      </c>
      <c r="AB165" t="s">
        <v>91</v>
      </c>
      <c r="AC165">
        <v>86575</v>
      </c>
      <c r="AD165">
        <v>14</v>
      </c>
      <c r="AE165" t="s">
        <v>391</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{"dy":17,"sl":3,"tp":"uph","vl":"86575","cn":14,"pt":"DI","pr":4}</v>
      </c>
    </row>
    <row r="166" spans="1:40">
      <c r="A166">
        <v>17</v>
      </c>
      <c r="B166">
        <v>4</v>
      </c>
      <c r="C166">
        <f>IF(B166&lt;=9,0,
IF(B166=10,1,2))</f>
        <v>0</v>
      </c>
      <c r="D166">
        <f ca="1">RAND()</f>
        <v>0.1894395078288944</v>
      </c>
      <c r="E166">
        <f ca="1">RAND()</f>
        <v>0.14434869192692112</v>
      </c>
      <c r="F166">
        <f ca="1">RAND()</f>
        <v>0.73284629074918173</v>
      </c>
      <c r="G166">
        <f ca="1">RAND()</f>
        <v>0.11948298367645072</v>
      </c>
      <c r="H166">
        <f ca="1">RAND()</f>
        <v>0.70032652588979627</v>
      </c>
      <c r="I166">
        <f ca="1">RAND()</f>
        <v>6.0010385404942856E-2</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14434</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4</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1200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125</v>
      </c>
      <c r="Z166">
        <v>900</v>
      </c>
      <c r="AA166" t="str">
        <f ca="1">IF(ISBLANK(AB166),"",
VLOOKUP(AB166,OFFSET(INDIRECT("$A:$B"),0,MATCH(AB$1&amp;"_Verify",INDIRECT("$1:$1"),0)-1),2,0)
)</f>
        <v>fe</v>
      </c>
      <c r="AB166" t="s">
        <v>82</v>
      </c>
      <c r="AC166" t="s">
        <v>389</v>
      </c>
      <c r="AD166">
        <v>1</v>
      </c>
      <c r="AE166" t="s">
        <v>125</v>
      </c>
      <c r="AG166">
        <v>3100</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
      </c>
      <c r="AJ166" t="str">
        <f>IF(ISBLANK($AB166),"",
IF(AND($B166&gt;=VLOOKUP($AB166,$AP:$AS,3,0),$B166&lt;=VLOOKUP($AB166,$AP:$AS,4,0)),"","슬롯타입이상"))</f>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ca="1">IF(ROW()=2,AN166,OFFSET(AM166,-1,0)&amp;IF(LEN(AN166)=0,"",","&amp;AN166))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{"dy":17,"sl":4,"tp":"fe","vl":"Equip6101","cn":1,"pt":"GO","pr":3100}</v>
      </c>
    </row>
    <row r="167" spans="1:40">
      <c r="A167">
        <v>17</v>
      </c>
      <c r="B167">
        <v>5</v>
      </c>
      <c r="C167">
        <f>IF(B167&lt;=9,0,
IF(B167=10,1,2))</f>
        <v>0</v>
      </c>
      <c r="D167">
        <f ca="1">RAND()</f>
        <v>0.44564337057079184</v>
      </c>
      <c r="E167">
        <f ca="1">RAND()</f>
        <v>0.66965418577091829</v>
      </c>
      <c r="F167">
        <f ca="1">RAND()</f>
        <v>0.90796895265223543</v>
      </c>
      <c r="G167">
        <f ca="1">RAND()</f>
        <v>0.42409239028124224</v>
      </c>
      <c r="H167">
        <f ca="1">RAND()</f>
        <v>0.83124303953863055</v>
      </c>
      <c r="I167">
        <f ca="1">RAND()</f>
        <v>0.39377380746251889</v>
      </c>
      <c r="M167" t="str">
        <f ca="1">IF(LEN(J167)&lt;&gt;0,J167,VLOOKUP(D167+$B167,$BJ:$BK,MATCH($BK$1,$BJ$1:$BK$1,0),1))</f>
        <v>지정 장비</v>
      </c>
      <c r="N167" t="str">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Equip6001</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1900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206</v>
      </c>
      <c r="W167">
        <v>1</v>
      </c>
      <c r="X167" t="s">
        <v>125</v>
      </c>
      <c r="Z167">
        <v>3100</v>
      </c>
      <c r="AA167" t="str">
        <f ca="1">IF(ISBLANK(AB167),"",
VLOOKUP(AB167,OFFSET(INDIRECT("$A:$B"),0,MATCH(AB$1&amp;"_Verify",INDIRECT("$1:$1"),0)-1),2,0)
)</f>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ca="1">IF(ROW()=2,AN167,OFFSET(AM167,-1,0)&amp;IF(LEN(AN167)=0,"",","&amp;AN167))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{"dy":17,"sl":5,"tp":"upn","vl":"10498","cn":9,"pt":"GO","pr":2700}</v>
      </c>
    </row>
    <row r="168" spans="1:40">
      <c r="A168">
        <v>17</v>
      </c>
      <c r="B168">
        <v>6</v>
      </c>
      <c r="C168">
        <f>IF(B168&lt;=9,0,
IF(B168=10,1,2))</f>
        <v>0</v>
      </c>
      <c r="D168">
        <f ca="1">RAND()</f>
        <v>0.65443468388121828</v>
      </c>
      <c r="E168">
        <f ca="1">RAND()</f>
        <v>0.1647536737962787</v>
      </c>
      <c r="F168">
        <f ca="1">RAND()</f>
        <v>0.88843404323614117</v>
      </c>
      <c r="G168">
        <f ca="1">RAND()</f>
        <v>0.79595592076719668</v>
      </c>
      <c r="H168">
        <f ca="1">RAND()</f>
        <v>0.53884130990515322</v>
      </c>
      <c r="I168">
        <f ca="1">RAND()</f>
        <v>0.83611160736944545</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Equip2002</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900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82</v>
      </c>
      <c r="V168" t="s">
        <v>181</v>
      </c>
      <c r="W168">
        <v>1</v>
      </c>
      <c r="X168" t="s">
        <v>129</v>
      </c>
      <c r="Z168">
        <v>14</v>
      </c>
      <c r="AA168" t="str">
        <f ca="1">IF(ISBLANK(AB168),"",
VLOOKUP(AB168,OFFSET(INDIRECT("$A:$B"),0,MATCH(AB$1&amp;"_Verify",INDIRECT("$1:$1"),0)-1),2,0)
)</f>
        <v>fe</v>
      </c>
      <c r="AB168" t="s">
        <v>82</v>
      </c>
      <c r="AC168" t="s">
        <v>181</v>
      </c>
      <c r="AD168">
        <v>1</v>
      </c>
      <c r="AE168" t="s">
        <v>129</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ca="1">IF(ROW()=2,AN168,OFFSET(AM168,-1,0)&amp;IF(LEN(AN168)=0,"",","&amp;AN168))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{"dy":17,"sl":6,"tp":"fe","vl":"Equip7201","cn":1,"pt":"DI","pr":14}</v>
      </c>
    </row>
    <row r="169" spans="1:40">
      <c r="A169">
        <v>17</v>
      </c>
      <c r="B169">
        <v>7</v>
      </c>
      <c r="C169">
        <f>IF(B169&lt;=9,0,
IF(B169=10,1,2))</f>
        <v>0</v>
      </c>
      <c r="D169">
        <f ca="1">RAND()</f>
        <v>0.65326451772615846</v>
      </c>
      <c r="E169">
        <f ca="1">RAND()</f>
        <v>0.28776225617675721</v>
      </c>
      <c r="F169">
        <f ca="1">RAND()</f>
        <v>0.88933048365378875</v>
      </c>
      <c r="G169">
        <f ca="1">RAND()</f>
        <v>0.74885505437741196</v>
      </c>
      <c r="H169">
        <f ca="1">RAND()</f>
        <v>0.63330515177471269</v>
      </c>
      <c r="I169">
        <f ca="1">RAND()</f>
        <v>0.1958771028651124</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Equip3102</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1100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82</v>
      </c>
      <c r="V169" t="s">
        <v>113</v>
      </c>
      <c r="W169">
        <v>1</v>
      </c>
      <c r="X169" t="s">
        <v>125</v>
      </c>
      <c r="Z169">
        <v>1000</v>
      </c>
      <c r="AA169" t="str">
        <f ca="1">IF(ISBLANK(AB169),"",
VLOOKUP(AB169,OFFSET(INDIRECT("$A:$B"),0,MATCH(AB$1&amp;"_Verify",INDIRECT("$1:$1"),0)-1),2,0)
)</f>
        <v>fe</v>
      </c>
      <c r="AB169" t="s">
        <v>82</v>
      </c>
      <c r="AC169" t="s">
        <v>188</v>
      </c>
      <c r="AD169">
        <v>1</v>
      </c>
      <c r="AE169" t="s">
        <v>125</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ca="1">IF(ROW()=2,AN169,OFFSET(AM169,-1,0)&amp;IF(LEN(AN169)=0,"",","&amp;AN169))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{"dy":17,"sl":7,"tp":"fe","vl":"Equip8101","cn":1,"pt":"GO","pr":8300}</v>
      </c>
    </row>
    <row r="170" spans="1:40">
      <c r="A170">
        <v>17</v>
      </c>
      <c r="B170">
        <v>8</v>
      </c>
      <c r="C170">
        <f>IF(B170&lt;=9,0,
IF(B170=10,1,2))</f>
        <v>0</v>
      </c>
      <c r="D170">
        <f ca="1">RAND()</f>
        <v>0.71986830571571669</v>
      </c>
      <c r="E170">
        <f ca="1">RAND()</f>
        <v>0.90580508389487258</v>
      </c>
      <c r="F170">
        <f ca="1">RAND()</f>
        <v>0.38878598180422053</v>
      </c>
      <c r="G170">
        <f ca="1">RAND()</f>
        <v>0.34226870025225908</v>
      </c>
      <c r="H170">
        <f ca="1">RAND()</f>
        <v>0.19813298776951183</v>
      </c>
      <c r="I170">
        <f ca="1">RAND()</f>
        <v>0.68798516965366019</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fc</v>
      </c>
      <c r="AB170" t="s">
        <v>85</v>
      </c>
      <c r="AC170" t="s">
        <v>504</v>
      </c>
      <c r="AD170">
        <v>1</v>
      </c>
      <c r="AE170" t="s">
        <v>129</v>
      </c>
      <c r="AF170">
        <v>219</v>
      </c>
      <c r="AG170">
        <v>159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닉스</v>
      </c>
      <c r="AL170">
        <v>1</v>
      </c>
      <c r="AM170" t="str">
        <f ca="1">IF(ROW()=2,AN170,OFFSET(AM170,-1,0)&amp;IF(LEN(AN170)=0,"",","&amp;AN170))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{"dy":17,"sl":8,"tp":"fc","vl":"Actor1109","cn":1,"pt":"DI","pp":219,"pr":159}</v>
      </c>
    </row>
    <row r="171" spans="1:40">
      <c r="A171">
        <v>17</v>
      </c>
      <c r="B171">
        <v>9</v>
      </c>
      <c r="C171">
        <f>IF(B171&lt;=9,0,
IF(B171=10,1,2))</f>
        <v>0</v>
      </c>
      <c r="D171">
        <f ca="1">RAND()</f>
        <v>0.87145208708715494</v>
      </c>
      <c r="E171">
        <f ca="1">RAND()</f>
        <v>0.85269864044381649</v>
      </c>
      <c r="F171">
        <f ca="1">RAND()</f>
        <v>9.4328039521411111E-2</v>
      </c>
      <c r="G171">
        <f ca="1">RAND()</f>
        <v>0.80660279518503819</v>
      </c>
      <c r="H171">
        <f ca="1">RAND()</f>
        <v>0.63200133301602235</v>
      </c>
      <c r="I171">
        <f ca="1">RAND()</f>
        <v>0.98327973533153457</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fp</v>
      </c>
      <c r="AB171" t="s">
        <v>86</v>
      </c>
      <c r="AC171" t="s">
        <v>504</v>
      </c>
      <c r="AD171">
        <v>72</v>
      </c>
      <c r="AE171" t="s">
        <v>129</v>
      </c>
      <c r="AF171">
        <v>164</v>
      </c>
      <c r="AG171">
        <v>59</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닉스</v>
      </c>
      <c r="AL171">
        <v>1</v>
      </c>
      <c r="AM171" t="str">
        <f ca="1">IF(ROW()=2,AN171,OFFSET(AM171,-1,0)&amp;IF(LEN(AN171)=0,"",","&amp;AN171))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{"dy":17,"sl":9,"tp":"fp","vl":"Actor1109","cn":72,"pt":"DI","pp":164,"pr":59}</v>
      </c>
    </row>
    <row r="172" spans="1:40">
      <c r="A172">
        <v>18</v>
      </c>
      <c r="B172">
        <v>0</v>
      </c>
      <c r="C172">
        <f>IF(B172&lt;=9,0,
IF(B172=10,1,2))</f>
        <v>0</v>
      </c>
      <c r="D172">
        <f ca="1">RAND()</f>
        <v>0.5517176728288069</v>
      </c>
      <c r="E172">
        <f ca="1">RAND()</f>
        <v>0.80333450306047027</v>
      </c>
      <c r="F172">
        <f ca="1">RAND()</f>
        <v>0.49585264843478294</v>
      </c>
      <c r="G172">
        <f ca="1">RAND()</f>
        <v>0.10528841763036567</v>
      </c>
      <c r="H172">
        <f ca="1">RAND()</f>
        <v>0.8038936580872198</v>
      </c>
      <c r="I172">
        <f ca="1">RAND()</f>
        <v>0.69818299939859474</v>
      </c>
      <c r="M172" t="str">
        <f ca="1">IF(LEN(J172)&lt;&gt;0,J172,VLOOKUP(D172+$B172,$BJ:$BK,MATCH($BK$1,$BJ$1:$BK$1,0),1))</f>
        <v>지정 장비</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Equip7002</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2100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82</v>
      </c>
      <c r="V172" t="s">
        <v>184</v>
      </c>
      <c r="W172">
        <v>1</v>
      </c>
      <c r="X172" t="s">
        <v>125</v>
      </c>
      <c r="Z172">
        <v>7300</v>
      </c>
      <c r="AA172" t="str">
        <f ca="1">IF(ISBLANK(AB172),"",
VLOOKUP(AB172,OFFSET(INDIRECT("$A:$B"),0,MATCH(AB$1&amp;"_Verify",INDIRECT("$1:$1"),0)-1),2,0)
)</f>
        <v>upn</v>
      </c>
      <c r="AB172" t="s">
        <v>92</v>
      </c>
      <c r="AC172">
        <v>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ca="1">IF(ROW()=2,AN172,OFFSET(AM172,-1,0)&amp;IF(LEN(AN172)=0,"",","&amp;AN172))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{"dy":18,"sl":0,"tp":"upn","vl":"3427","cn":9,"pt":"GO","pr":2700}</v>
      </c>
    </row>
    <row r="173" spans="1:40">
      <c r="A173">
        <v>18</v>
      </c>
      <c r="B173">
        <v>1</v>
      </c>
      <c r="C173">
        <f>IF(B173&lt;=9,0,
IF(B173=10,1,2))</f>
        <v>0</v>
      </c>
      <c r="D173">
        <f ca="1">RAND()</f>
        <v>0.83389106732613483</v>
      </c>
      <c r="E173">
        <f ca="1">RAND()</f>
        <v>0.66319530638312496</v>
      </c>
      <c r="F173">
        <f ca="1">RAND()</f>
        <v>0.60688661943595357</v>
      </c>
      <c r="G173">
        <f ca="1">RAND()</f>
        <v>0.69623857997640615</v>
      </c>
      <c r="H173">
        <f ca="1">RAND()</f>
        <v>0.95615883968871207</v>
      </c>
      <c r="I173">
        <f ca="1">RAND()</f>
        <v>0.4108952460360894</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Equip5302</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7400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
      </c>
      <c r="U173" t="s">
        <v>82</v>
      </c>
      <c r="V173" t="s">
        <v>256</v>
      </c>
      <c r="W173">
        <v>1</v>
      </c>
      <c r="X173" t="s">
        <v>125</v>
      </c>
      <c r="Z173">
        <v>2000</v>
      </c>
      <c r="AA173" t="str">
        <f ca="1">IF(ISBLANK(AB173),"",
VLOOKUP(AB173,OFFSET(INDIRECT("$A:$B"),0,MATCH(AB$1&amp;"_Verify",INDIRECT("$1:$1"),0)-1),2,0)
)</f>
        <v>fe</v>
      </c>
      <c r="AB173" t="s">
        <v>82</v>
      </c>
      <c r="AC173" t="s">
        <v>510</v>
      </c>
      <c r="AD173">
        <v>1</v>
      </c>
      <c r="AE173" t="s">
        <v>125</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뿔과 뼈</v>
      </c>
      <c r="AL173">
        <v>1</v>
      </c>
      <c r="AM173" t="str">
        <f ca="1">IF(ROW()=2,AN173,OFFSET(AM173,-1,0)&amp;IF(LEN(AN173)=0,"",","&amp;AN173))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{"dy":18,"sl":1,"tp":"fe","vl":"Equip2301","cn":1,"pt":"GO","pr":7300}</v>
      </c>
    </row>
    <row r="174" spans="1:40">
      <c r="A174">
        <v>18</v>
      </c>
      <c r="B174">
        <v>2</v>
      </c>
      <c r="C174">
        <f>IF(B174&lt;=9,0,
IF(B174=10,1,2))</f>
        <v>0</v>
      </c>
      <c r="D174">
        <f ca="1">RAND()</f>
        <v>1.2365385167669496E-2</v>
      </c>
      <c r="E174">
        <f ca="1">RAND()</f>
        <v>0.15341425951339982</v>
      </c>
      <c r="F174">
        <f ca="1">RAND()</f>
        <v>0.71202218967181308</v>
      </c>
      <c r="G174">
        <f ca="1">RAND()</f>
        <v>0.40479686275605087</v>
      </c>
      <c r="H174">
        <f ca="1">RAND()</f>
        <v>0.11074771406111183</v>
      </c>
      <c r="I174">
        <f ca="1">RAND()</f>
        <v>0.11842459583635201</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15341</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4</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1200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125</v>
      </c>
      <c r="Z174">
        <v>1000</v>
      </c>
      <c r="AA174" t="str">
        <f ca="1">IF(ISBLANK(AB174),"",
VLOOKUP(AB174,OFFSET(INDIRECT("$A:$B"),0,MATCH(AB$1&amp;"_Verify",INDIRECT("$1:$1"),0)-1),2,0)
)</f>
        <v>fe</v>
      </c>
      <c r="AB174" t="s">
        <v>82</v>
      </c>
      <c r="AC174" t="s">
        <v>505</v>
      </c>
      <c r="AD174">
        <v>1</v>
      </c>
      <c r="AE174" t="s">
        <v>125</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주홍 스킨</v>
      </c>
      <c r="AL174">
        <v>1</v>
      </c>
      <c r="AM174" t="str">
        <f ca="1">IF(ROW()=2,AN174,OFFSET(AM174,-1,0)&amp;IF(LEN(AN174)=0,"",","&amp;AN174))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{"dy":18,"sl":2,"tp":"fe","vl":"Equip5102","cn":1,"pt":"GO","pr":1500}</v>
      </c>
    </row>
    <row r="175" spans="1:40">
      <c r="A175">
        <v>18</v>
      </c>
      <c r="B175">
        <v>3</v>
      </c>
      <c r="C175">
        <f>IF(B175&lt;=9,0,
IF(B175=10,1,2))</f>
        <v>0</v>
      </c>
      <c r="D175">
        <f ca="1">RAND()</f>
        <v>0.45792416906716593</v>
      </c>
      <c r="E175">
        <f ca="1">RAND()</f>
        <v>0.37271612557208733</v>
      </c>
      <c r="F175">
        <f ca="1">RAND()</f>
        <v>0.79908517043636029</v>
      </c>
      <c r="G175">
        <f ca="1">RAND()</f>
        <v>0.78658635191906101</v>
      </c>
      <c r="H175">
        <f ca="1">RAND()</f>
        <v>3.9968991048902391E-2</v>
      </c>
      <c r="I175">
        <f ca="1">RAND()</f>
        <v>0.31612754143428723</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37271</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7</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2100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125</v>
      </c>
      <c r="Z175">
        <v>900</v>
      </c>
      <c r="AA175" t="str">
        <f ca="1">IF(ISBLANK(AB175),"",
VLOOKUP(AB175,OFFSET(INDIRECT("$A:$B"),0,MATCH(AB$1&amp;"_Verify",INDIRECT("$1:$1"),0)-1),2,0)
)</f>
        <v>upn</v>
      </c>
      <c r="AB175" t="s">
        <v>92</v>
      </c>
      <c r="AC175">
        <v>85725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{"dy":18,"sl":3,"tp":"upn","vl":"85725","cn":6,"pt":"GO","pr":1800}</v>
      </c>
    </row>
    <row r="176" spans="1:40">
      <c r="A176">
        <v>18</v>
      </c>
      <c r="B176">
        <v>4</v>
      </c>
      <c r="C176">
        <f>IF(B176&lt;=9,0,
IF(B176=10,1,2))</f>
        <v>0</v>
      </c>
      <c r="D176">
        <f ca="1">RAND()</f>
        <v>0.37139351111677366</v>
      </c>
      <c r="E176">
        <f ca="1">RAND()</f>
        <v>0.60049753230129754</v>
      </c>
      <c r="F176">
        <f ca="1">RAND()</f>
        <v>0.84771101650642589</v>
      </c>
      <c r="G176">
        <f ca="1">RAND()</f>
        <v>0.70601116839303613</v>
      </c>
      <c r="H176">
        <f ca="1">RAND()</f>
        <v>0.51395710148743834</v>
      </c>
      <c r="I176">
        <f ca="1">RAND()</f>
        <v>0.4859718687193797</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60049</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10</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3000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125</v>
      </c>
      <c r="Z176">
        <v>1400</v>
      </c>
      <c r="AA176" t="str">
        <f ca="1">IF(ISBLANK(AB176),"",
VLOOKUP(AB176,OFFSET(INDIRECT("$A:$B"),0,MATCH(AB$1&amp;"_Verify",INDIRECT("$1:$1"),0)-1),2,0)
)</f>
        <v>fe</v>
      </c>
      <c r="AB176" t="s">
        <v>82</v>
      </c>
      <c r="AC176" t="s">
        <v>508</v>
      </c>
      <c r="AD176">
        <v>1</v>
      </c>
      <c r="AE176" t="s">
        <v>129</v>
      </c>
      <c r="AF176">
        <v>199</v>
      </c>
      <c r="AG176">
        <v>99</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전설</v>
      </c>
      <c r="AJ176" t="str">
        <f>IF(ISBLANK($AB176),"",
IF(AND($B176&gt;=VLOOKUP($AB176,$AP:$AS,3,0),$B176&lt;=VLOOKUP($AB176,$AP:$AS,4,0)),"","슬롯타입이상"))</f>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나선형 단검</v>
      </c>
      <c r="AL176">
        <v>1</v>
      </c>
      <c r="AM176" t="str">
        <f ca="1">IF(ROW()=2,AN176,OFFSET(AM176,-1,0)&amp;IF(LEN(AN176)=0,"",","&amp;AN176))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{"dy":18,"sl":4,"tp":"fe","vl":"Equip1402","cn":1,"pt":"DI","pp":199,"pr":99}</v>
      </c>
    </row>
    <row r="177" spans="1:40">
      <c r="A177">
        <v>18</v>
      </c>
      <c r="B177">
        <v>5</v>
      </c>
      <c r="C177">
        <f>IF(B177&lt;=9,0,
IF(B177=10,1,2))</f>
        <v>0</v>
      </c>
      <c r="D177">
        <f ca="1">RAND()</f>
        <v>0.1019745640155153</v>
      </c>
      <c r="E177">
        <f ca="1">RAND()</f>
        <v>0.5099460716622044</v>
      </c>
      <c r="F177">
        <f ca="1">RAND()</f>
        <v>0.31633088549262223</v>
      </c>
      <c r="G177">
        <f ca="1">RAND()</f>
        <v>7.2470475648642285E-2</v>
      </c>
      <c r="H177">
        <f ca="1">RAND()</f>
        <v>0.72300952846582811</v>
      </c>
      <c r="I177">
        <f ca="1">RAND()</f>
        <v>0.46337283213635072</v>
      </c>
      <c r="M177" t="str">
        <f ca="1">IF(LEN(J177)&lt;&gt;0,J177,VLOOKUP(D177+$B177,$BJ:$BK,MATCH($BK$1,$BJ$1:$BK$1,0),1))</f>
        <v>지정 장비</v>
      </c>
      <c r="N177" t="str">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Equip4201</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DI</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4</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250</v>
      </c>
      <c r="W177">
        <v>1</v>
      </c>
      <c r="X177" t="s">
        <v>125</v>
      </c>
      <c r="Z177">
        <v>1500</v>
      </c>
      <c r="AA177" t="str">
        <f ca="1">IF(ISBLANK(AB177),"",
VLOOKUP(AB177,OFFSET(INDIRECT("$A:$B"),0,MATCH(AB$1&amp;"_Verify",INDIRECT("$1:$1"),0)-1),2,0)
)</f>
        <v>fe</v>
      </c>
      <c r="AB177" t="s">
        <v>82</v>
      </c>
      <c r="AC177" t="s">
        <v>506</v>
      </c>
      <c r="AD177">
        <v>1</v>
      </c>
      <c r="AE177" t="s">
        <v>125</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ca="1">IF(ROW()=2,AN177,OFFSET(AM177,-1,0)&amp;IF(LEN(AN177)=0,"",","&amp;AN177))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{"dy":18,"sl":5,"tp":"fe","vl":"Equip7101","cn":1,"pt":"GO","pr":3600}</v>
      </c>
    </row>
    <row r="178" spans="1:40">
      <c r="A178">
        <v>18</v>
      </c>
      <c r="B178">
        <v>6</v>
      </c>
      <c r="C178">
        <f>IF(B178&lt;=9,0,
IF(B178=10,1,2))</f>
        <v>0</v>
      </c>
      <c r="D178">
        <f ca="1">RAND()</f>
        <v>0.62445413724273391</v>
      </c>
      <c r="E178">
        <f ca="1">RAND()</f>
        <v>0.94233162533004888</v>
      </c>
      <c r="F178">
        <f ca="1">RAND()</f>
        <v>9.7597934642562278E-2</v>
      </c>
      <c r="G178">
        <f ca="1">RAND()</f>
        <v>0.56181123764086272</v>
      </c>
      <c r="H178">
        <f ca="1">RAND()</f>
        <v>0.36067966644241001</v>
      </c>
      <c r="I178">
        <f ca="1">RAND()</f>
        <v>0.3615898227442923</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Equip8101</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7800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82</v>
      </c>
      <c r="V178" t="s">
        <v>183</v>
      </c>
      <c r="W178">
        <v>1</v>
      </c>
      <c r="X178" t="s">
        <v>125</v>
      </c>
      <c r="Z178">
        <v>3600</v>
      </c>
      <c r="AA178" t="str">
        <f ca="1">IF(ISBLANK(AB178),"",
VLOOKUP(AB178,OFFSET(INDIRECT("$A:$B"),0,MATCH(AB$1&amp;"_Verify",INDIRECT("$1:$1"),0)-1),2,0)
)</f>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ca="1">IF(ROW()=2,AN178,OFFSET(AM178,-1,0)&amp;IF(LEN(AN178)=0,"",","&amp;AN178))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{"dy":18,"sl":6,"tp":"uph","vl":"22126","cn":10,"pt":"GO","pr":3000}</v>
      </c>
    </row>
    <row r="179" spans="1:40">
      <c r="A179">
        <v>18</v>
      </c>
      <c r="B179">
        <v>7</v>
      </c>
      <c r="C179">
        <f>IF(B179&lt;=9,0,
IF(B179=10,1,2))</f>
        <v>0</v>
      </c>
      <c r="D179">
        <f ca="1">RAND()</f>
        <v>0.2542697176401465</v>
      </c>
      <c r="E179">
        <f ca="1">RAND()</f>
        <v>0.23137393712875864</v>
      </c>
      <c r="F179">
        <f ca="1">RAND()</f>
        <v>0.51042481872507917</v>
      </c>
      <c r="G179">
        <f ca="1">RAND()</f>
        <v>0.99943815448789519</v>
      </c>
      <c r="H179">
        <f ca="1">RAND()</f>
        <v>0.5272232627537492</v>
      </c>
      <c r="I179">
        <f ca="1">RAND()</f>
        <v>0.61486317741524987</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Equip2301</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7600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
      </c>
      <c r="U179" t="s">
        <v>82</v>
      </c>
      <c r="V179" t="s">
        <v>295</v>
      </c>
      <c r="W179">
        <v>1</v>
      </c>
      <c r="X179" t="s">
        <v>125</v>
      </c>
      <c r="Z179">
        <v>4500</v>
      </c>
      <c r="AA179" t="str">
        <f ca="1">IF(ISBLANK(AB179),"",
VLOOKUP(AB179,OFFSET(INDIRECT("$A:$B"),0,MATCH(AB$1&amp;"_Verify",INDIRECT("$1:$1"),0)-1),2,0)
)</f>
        <v>fe</v>
      </c>
      <c r="AB179" t="s">
        <v>82</v>
      </c>
      <c r="AC179" t="s">
        <v>295</v>
      </c>
      <c r="AD179">
        <v>1</v>
      </c>
      <c r="AE179" t="s">
        <v>125</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ca="1">IF(ROW()=2,AN179,OFFSET(AM179,-1,0)&amp;IF(LEN(AN179)=0,"",","&amp;AN179))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{"dy":18,"sl":7,"tp":"fe","vl":"Equip8001","cn":1,"pt":"GO","pr":4500}</v>
      </c>
    </row>
    <row r="180" spans="1:40">
      <c r="A180">
        <v>18</v>
      </c>
      <c r="B180">
        <v>8</v>
      </c>
      <c r="C180">
        <f>IF(B180&lt;=9,0,
IF(B180=10,1,2))</f>
        <v>0</v>
      </c>
      <c r="D180">
        <f ca="1">RAND()</f>
        <v>0.59278455200599722</v>
      </c>
      <c r="E180">
        <f ca="1">RAND()</f>
        <v>0.39625002375774654</v>
      </c>
      <c r="F180">
        <f ca="1">RAND()</f>
        <v>0.31029634239094628</v>
      </c>
      <c r="G180">
        <f ca="1">RAND()</f>
        <v>0.77228319722207106</v>
      </c>
      <c r="H180">
        <f ca="1">RAND()</f>
        <v>0.11197745922422875</v>
      </c>
      <c r="I180">
        <f ca="1">RAND()</f>
        <v>0.53634245088814436</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ca="1">IF(ROW()=2,AN180,OFFSET(AM180,-1,0)&amp;IF(LEN(AN180)=0,"",","&amp;AN180))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v>
      </c>
    </row>
    <row r="181" spans="1:40">
      <c r="A181">
        <v>18</v>
      </c>
      <c r="B181">
        <v>9</v>
      </c>
      <c r="C181">
        <f>IF(B181&lt;=9,0,
IF(B181=10,1,2))</f>
        <v>0</v>
      </c>
      <c r="D181">
        <f ca="1">RAND()</f>
        <v>6.480061235758372E-2</v>
      </c>
      <c r="E181">
        <f ca="1">RAND()</f>
        <v>0.89481544238946542</v>
      </c>
      <c r="F181">
        <f ca="1">RAND()</f>
        <v>0.46479019229440588</v>
      </c>
      <c r="G181">
        <f ca="1">RAND()</f>
        <v>0.42835452397197171</v>
      </c>
      <c r="H181">
        <f ca="1">RAND()</f>
        <v>0.84191686802405952</v>
      </c>
      <c r="I181">
        <f ca="1">RAND()</f>
        <v>0.2227484512019906</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ca="1">IF(ROW()=2,AN181,OFFSET(AM181,-1,0)&amp;IF(LEN(AN181)=0,"",","&amp;AN181))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v>
      </c>
    </row>
    <row r="182" spans="1:40">
      <c r="A182">
        <v>19</v>
      </c>
      <c r="B182">
        <v>0</v>
      </c>
      <c r="C182">
        <f>IF(B182&lt;=9,0,
IF(B182=10,1,2))</f>
        <v>0</v>
      </c>
      <c r="D182">
        <f ca="1">RAND()</f>
        <v>0.19976125144854762</v>
      </c>
      <c r="E182">
        <f ca="1">RAND()</f>
        <v>0.36970741450327749</v>
      </c>
      <c r="F182">
        <f ca="1">RAND()</f>
        <v>0.89570122266895169</v>
      </c>
      <c r="G182">
        <f ca="1">RAND()</f>
        <v>0.48489171395456065</v>
      </c>
      <c r="H182">
        <f ca="1">RAND()</f>
        <v>0.29753234153557817</v>
      </c>
      <c r="I182">
        <f ca="1">RAND()</f>
        <v>0.11856475750947215</v>
      </c>
      <c r="M182" t="str">
        <f ca="1">IF(LEN(J182)&lt;&gt;0,J182,VLOOKUP(D182+$B182,$BJ:$BK,MATCH($BK$1,$BJ$1:$BK$1,0),1))</f>
        <v>지정 장비</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Equip3101</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1000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82</v>
      </c>
      <c r="V182" t="s">
        <v>293</v>
      </c>
      <c r="W182">
        <v>1</v>
      </c>
      <c r="X182" t="s">
        <v>125</v>
      </c>
      <c r="Z182">
        <v>1300</v>
      </c>
      <c r="AA182" t="str">
        <f ca="1">IF(ISBLANK(AB182),"",
VLOOKUP(AB182,OFFSET(INDIRECT("$A:$B"),0,MATCH(AB$1&amp;"_Verify",INDIRECT("$1:$1"),0)-1),2,0)
)</f>
        <v>fe</v>
      </c>
      <c r="AB182" t="s">
        <v>82</v>
      </c>
      <c r="AC182" t="s">
        <v>293</v>
      </c>
      <c r="AD182">
        <v>1</v>
      </c>
      <c r="AE182" t="s">
        <v>125</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ca="1">IF(ROW()=2,AN182,OFFSET(AM182,-1,0)&amp;IF(LEN(AN182)=0,"",","&amp;AN182))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{"dy":19,"sl":0,"tp":"fe","vl":"Equip2101","cn":1,"pt":"GO","pr":1300}</v>
      </c>
    </row>
    <row r="183" spans="1:40">
      <c r="A183">
        <v>19</v>
      </c>
      <c r="B183">
        <v>1</v>
      </c>
      <c r="C183">
        <f>IF(B183&lt;=9,0,
IF(B183=10,1,2))</f>
        <v>0</v>
      </c>
      <c r="D183">
        <f ca="1">RAND()</f>
        <v>0.36084557342700851</v>
      </c>
      <c r="E183">
        <f ca="1">RAND()</f>
        <v>0.99146426795570886</v>
      </c>
      <c r="F183">
        <f ca="1">RAND()</f>
        <v>0.19871261372854976</v>
      </c>
      <c r="G183">
        <f ca="1">RAND()</f>
        <v>0.88351186603579612</v>
      </c>
      <c r="H183">
        <f ca="1">RAND()</f>
        <v>1.2733823077800466E-2</v>
      </c>
      <c r="I183">
        <f ca="1">RAND()</f>
        <v>0.1057985152412384</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Equip8302</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74000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
      </c>
      <c r="U183" t="s">
        <v>82</v>
      </c>
      <c r="V183" t="s">
        <v>247</v>
      </c>
      <c r="W183">
        <v>1</v>
      </c>
      <c r="X183" t="s">
        <v>129</v>
      </c>
      <c r="Z183">
        <v>15</v>
      </c>
      <c r="AA183" t="str">
        <f ca="1">IF(ISBLANK(AB183),"",
VLOOKUP(AB183,OFFSET(INDIRECT("$A:$B"),0,MATCH(AB$1&amp;"_Verify",INDIRECT("$1:$1"),0)-1),2,0)
)</f>
        <v>fe</v>
      </c>
      <c r="AB183" t="s">
        <v>82</v>
      </c>
      <c r="AC183" t="s">
        <v>247</v>
      </c>
      <c r="AD183">
        <v>1</v>
      </c>
      <c r="AE183" t="s">
        <v>129</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ca="1">IF(ROW()=2,AN183,OFFSET(AM183,-1,0)&amp;IF(LEN(AN183)=0,"",","&amp;AN183))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{"dy":19,"sl":1,"tp":"fe","vl":"Equip7202","cn":1,"pt":"DI","pr":15}</v>
      </c>
    </row>
    <row r="184" spans="1:40">
      <c r="A184">
        <v>19</v>
      </c>
      <c r="B184">
        <v>2</v>
      </c>
      <c r="C184">
        <f>IF(B184&lt;=9,0,
IF(B184=10,1,2))</f>
        <v>0</v>
      </c>
      <c r="D184">
        <f ca="1">RAND()</f>
        <v>0.37262008218822629</v>
      </c>
      <c r="E184">
        <f ca="1">RAND()</f>
        <v>0.31565915496390695</v>
      </c>
      <c r="F184">
        <f ca="1">RAND()</f>
        <v>0.28013823865615028</v>
      </c>
      <c r="G184">
        <f ca="1">RAND()</f>
        <v>0.13428160086553342</v>
      </c>
      <c r="H184">
        <f ca="1">RAND()</f>
        <v>0.30496843175783817</v>
      </c>
      <c r="I184">
        <f ca="1">RAND()</f>
        <v>0.8548545862262622</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31565</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6</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1800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125</v>
      </c>
      <c r="Z184">
        <v>1200</v>
      </c>
      <c r="AA184" t="str">
        <f ca="1">IF(ISBLANK(AB184),"",
VLOOKUP(AB184,OFFSET(INDIRECT("$A:$B"),0,MATCH(AB$1&amp;"_Verify",INDIRECT("$1:$1"),0)-1),2,0)
)</f>
        <v>fe</v>
      </c>
      <c r="AB184" t="s">
        <v>82</v>
      </c>
      <c r="AC184" t="s">
        <v>242</v>
      </c>
      <c r="AD184">
        <v>1</v>
      </c>
      <c r="AE184" t="s">
        <v>125</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ca="1">IF(ROW()=2,AN184,OFFSET(AM184,-1,0)&amp;IF(LEN(AN184)=0,"",","&amp;AN184))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{"dy":19,"sl":2,"tp":"fe","vl":"Equip1301","cn":1,"pt":"GO","pr":7100}</v>
      </c>
    </row>
    <row r="185" spans="1:40">
      <c r="A185">
        <v>19</v>
      </c>
      <c r="B185">
        <v>3</v>
      </c>
      <c r="C185">
        <f>IF(B185&lt;=9,0,
IF(B185=10,1,2))</f>
        <v>0</v>
      </c>
      <c r="D185">
        <f ca="1">RAND()</f>
        <v>0.20395011088454795</v>
      </c>
      <c r="E185">
        <f ca="1">RAND()</f>
        <v>0.95176624242950136</v>
      </c>
      <c r="F185">
        <f ca="1">RAND()</f>
        <v>0.60923358154025486</v>
      </c>
      <c r="G185">
        <f ca="1">RAND()</f>
        <v>0.71180852436967523</v>
      </c>
      <c r="H185">
        <f ca="1">RAND()</f>
        <v>0.51968492217527817</v>
      </c>
      <c r="I185">
        <f ca="1">RAND()</f>
        <v>0.32934363257594479</v>
      </c>
      <c r="M185" t="str">
        <f ca="1">IF(LEN(J185)&lt;&gt;0,J185,VLOOKUP(D185+$B185,$BJ:$BK,MATCH($BK$1,$BJ$1:$BK$1,0),1))</f>
        <v>안 지정 캐릭터 PP 영웅등급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95176</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14</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4200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125</v>
      </c>
      <c r="Z185">
        <v>900</v>
      </c>
      <c r="AA185" t="str">
        <f ca="1">IF(ISBLANK(AB185),"",
VLOOKUP(AB185,OFFSET(INDIRECT("$A:$B"),0,MATCH(AB$1&amp;"_Verify",INDIRECT("$1:$1"),0)-1),2,0)
)</f>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0.67843198355783241</v>
      </c>
      <c r="E186">
        <f ca="1">RAND()</f>
        <v>7.3256204265325531E-2</v>
      </c>
      <c r="F186">
        <f ca="1">RAND()</f>
        <v>9.6132863721248962E-2</v>
      </c>
      <c r="G186">
        <f ca="1">RAND()</f>
        <v>0.85651052406764827</v>
      </c>
      <c r="H186">
        <f ca="1">RAND()</f>
        <v>0.1360022484222998</v>
      </c>
      <c r="I186">
        <f ca="1">RAND()</f>
        <v>3.7062845267407107E-3</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7325</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3</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125</v>
      </c>
      <c r="Z186">
        <v>1200</v>
      </c>
      <c r="AA186" t="str">
        <f ca="1">IF(ISBLANK(AB186),"",
VLOOKUP(AB186,OFFSET(INDIRECT("$A:$B"),0,MATCH(AB$1&amp;"_Verify",INDIRECT("$1:$1"),0)-1),2,0)
)</f>
        <v>fe</v>
      </c>
      <c r="AB186" t="s">
        <v>82</v>
      </c>
      <c r="AC186" t="s">
        <v>180</v>
      </c>
      <c r="AD186">
        <v>1</v>
      </c>
      <c r="AE186" t="s">
        <v>125</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ca="1">IF(ROW()=2,AN186,OFFSET(AM186,-1,0)&amp;IF(LEN(AN186)=0,"",","&amp;AN186))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{"dy":19,"sl":4,"tp":"fe","vl":"Equip8002","cn":1,"pt":"GO","pr":5200}</v>
      </c>
    </row>
    <row r="187" spans="1:40">
      <c r="A187">
        <v>19</v>
      </c>
      <c r="B187">
        <v>5</v>
      </c>
      <c r="C187">
        <f>IF(B187&lt;=9,0,
IF(B187=10,1,2))</f>
        <v>0</v>
      </c>
      <c r="D187">
        <f ca="1">RAND()</f>
        <v>0.64324619979081155</v>
      </c>
      <c r="E187">
        <f ca="1">RAND()</f>
        <v>0.82202113218336004</v>
      </c>
      <c r="F187">
        <f ca="1">RAND()</f>
        <v>0.39329245857893214</v>
      </c>
      <c r="G187">
        <f ca="1">RAND()</f>
        <v>0.28035499893109728</v>
      </c>
      <c r="H187">
        <f ca="1">RAND()</f>
        <v>0.41919621186286249</v>
      </c>
      <c r="I187">
        <f ca="1">RAND()</f>
        <v>0.69283128913841918</v>
      </c>
      <c r="M187" t="str">
        <f ca="1">IF(LEN(J187)&lt;&gt;0,J187,VLOOKUP(D187+$B187,$BJ:$BK,MATCH($BK$1,$BJ$1:$BK$1,0),1))</f>
        <v>안 지정 캐릭터 PP 영웅등급</v>
      </c>
      <c r="N187">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82202</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12</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3600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242</v>
      </c>
      <c r="W187">
        <v>1</v>
      </c>
      <c r="X187" t="s">
        <v>125</v>
      </c>
      <c r="Z187">
        <v>7100</v>
      </c>
      <c r="AA187" t="str">
        <f ca="1">IF(ISBLANK(AB187),"",
VLOOKUP(AB187,OFFSET(INDIRECT("$A:$B"),0,MATCH(AB$1&amp;"_Verify",INDIRECT("$1:$1"),0)-1),2,0)
)</f>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ca="1">IF(ROW()=2,AN187,OFFSET(AM187,-1,0)&amp;IF(LEN(AN187)=0,"",","&amp;AN187))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{"dy":19,"sl":5,"tp":"uph","vl":"57917","cn":12,"pt":"GO","pr":3600}</v>
      </c>
    </row>
    <row r="188" spans="1:40">
      <c r="A188">
        <v>19</v>
      </c>
      <c r="B188">
        <v>6</v>
      </c>
      <c r="C188">
        <f>IF(B188&lt;=9,0,
IF(B188=10,1,2))</f>
        <v>0</v>
      </c>
      <c r="D188">
        <f ca="1">RAND()</f>
        <v>0.63197498608783886</v>
      </c>
      <c r="E188">
        <f ca="1">RAND()</f>
        <v>8.5909057267603894E-2</v>
      </c>
      <c r="F188">
        <f ca="1">RAND()</f>
        <v>0.50647430826508766</v>
      </c>
      <c r="G188">
        <f ca="1">RAND()</f>
        <v>0.82680143107325565</v>
      </c>
      <c r="H188">
        <f ca="1">RAND()</f>
        <v>0.69450917899391829</v>
      </c>
      <c r="I188">
        <f ca="1">RAND()</f>
        <v>0.13947544355676977</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Equip1001</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600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82</v>
      </c>
      <c r="V188" t="s">
        <v>110</v>
      </c>
      <c r="W188">
        <v>1</v>
      </c>
      <c r="X188" t="s">
        <v>125</v>
      </c>
      <c r="Z188">
        <v>3300</v>
      </c>
      <c r="AA188" t="str">
        <f ca="1">IF(ISBLANK(AB188),"",
VLOOKUP(AB188,OFFSET(INDIRECT("$A:$B"),0,MATCH(AB$1&amp;"_Verify",INDIRECT("$1:$1"),0)-1),2,0)
)</f>
        <v>fe</v>
      </c>
      <c r="AB188" t="s">
        <v>82</v>
      </c>
      <c r="AC188" t="s">
        <v>202</v>
      </c>
      <c r="AD188">
        <v>1</v>
      </c>
      <c r="AE188" t="s">
        <v>125</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ca="1">IF(ROW()=2,AN188,OFFSET(AM188,-1,0)&amp;IF(LEN(AN188)=0,"",","&amp;AN188))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{"dy":19,"sl":6,"tp":"fe","vl":"Equip7001","cn":1,"pt":"GO","pr":1800}</v>
      </c>
    </row>
    <row r="189" spans="1:40">
      <c r="A189">
        <v>19</v>
      </c>
      <c r="B189">
        <v>7</v>
      </c>
      <c r="C189">
        <f>IF(B189&lt;=9,0,
IF(B189=10,1,2))</f>
        <v>0</v>
      </c>
      <c r="D189">
        <f ca="1">RAND()</f>
        <v>0.49285611539716523</v>
      </c>
      <c r="E189">
        <f ca="1">RAND()</f>
        <v>0.37470610096767487</v>
      </c>
      <c r="F189">
        <f ca="1">RAND()</f>
        <v>0.35134533451270455</v>
      </c>
      <c r="G189">
        <f ca="1">RAND()</f>
        <v>0.9575285155476444</v>
      </c>
      <c r="H189">
        <f ca="1">RAND()</f>
        <v>0.63315949746353661</v>
      </c>
      <c r="I189">
        <f ca="1">RAND()</f>
        <v>0.21531794134188209</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Equip4102</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1100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82</v>
      </c>
      <c r="V189" t="s">
        <v>180</v>
      </c>
      <c r="W189">
        <v>1</v>
      </c>
      <c r="X189" t="s">
        <v>125</v>
      </c>
      <c r="Z189">
        <v>5200</v>
      </c>
      <c r="AA189" t="str">
        <f ca="1">IF(ISBLANK(AB189),"",
VLOOKUP(AB189,OFFSET(INDIRECT("$A:$B"),0,MATCH(AB$1&amp;"_Verify",INDIRECT("$1:$1"),0)-1),2,0)
)</f>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ca="1">IF(ROW()=2,AN189,OFFSET(AM189,-1,0)&amp;IF(LEN(AN189)=0,"",","&amp;AN189))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{"dy":19,"sl":7,"tp":"upn","vl":"52601","cn":11,"pt":"GO","pr":3300}</v>
      </c>
    </row>
    <row r="190" spans="1:40">
      <c r="A190">
        <v>19</v>
      </c>
      <c r="B190">
        <v>8</v>
      </c>
      <c r="C190">
        <f>IF(B190&lt;=9,0,
IF(B190=10,1,2))</f>
        <v>0</v>
      </c>
      <c r="D190">
        <f ca="1">RAND()</f>
        <v>0.760107075726555</v>
      </c>
      <c r="E190">
        <f ca="1">RAND()</f>
        <v>0.16467376387704291</v>
      </c>
      <c r="F190">
        <f ca="1">RAND()</f>
        <v>1.1926726396943588E-2</v>
      </c>
      <c r="G190">
        <f ca="1">RAND()</f>
        <v>0.78135721978740691</v>
      </c>
      <c r="H190">
        <f ca="1">RAND()</f>
        <v>0.65237470685519505</v>
      </c>
      <c r="I190">
        <f ca="1">RAND()</f>
        <v>0.50529856230386916</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fl1</v>
      </c>
      <c r="AB190" t="s">
        <v>87</v>
      </c>
      <c r="AC190" t="s">
        <v>395</v>
      </c>
      <c r="AD190">
        <v>1</v>
      </c>
      <c r="AE190" t="s">
        <v>129</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ca="1">IF(ROW()=2,AN190,OFFSET(AM190,-1,0)&amp;IF(LEN(AN190)=0,"",","&amp;AN190))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{"dy":19,"sl":8,"tp":"fl1","vl":"Actor1002","cn":1,"pt":"DI","pp":64,"pr":49}</v>
      </c>
    </row>
    <row r="191" spans="1:40">
      <c r="A191">
        <v>19</v>
      </c>
      <c r="B191">
        <v>9</v>
      </c>
      <c r="C191">
        <f>IF(B191&lt;=9,0,
IF(B191=10,1,2))</f>
        <v>0</v>
      </c>
      <c r="D191">
        <f ca="1">RAND()</f>
        <v>0.89353015399412439</v>
      </c>
      <c r="E191">
        <f ca="1">RAND()</f>
        <v>2.923354417852253E-2</v>
      </c>
      <c r="F191">
        <f ca="1">RAND()</f>
        <v>0.84431638109446938</v>
      </c>
      <c r="G191">
        <f ca="1">RAND()</f>
        <v>0.65906149726055629</v>
      </c>
      <c r="H191">
        <f ca="1">RAND()</f>
        <v>0.57268770684519565</v>
      </c>
      <c r="I191">
        <f ca="1">RAND()</f>
        <v>0.46440613425136668</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0.78455212910929806</v>
      </c>
      <c r="E192">
        <f ca="1">RAND()</f>
        <v>0.12564004674093177</v>
      </c>
      <c r="F192">
        <f ca="1">RAND()</f>
        <v>0.38227239800688539</v>
      </c>
      <c r="G192">
        <f ca="1">RAND()</f>
        <v>9.5091679672695939E-2</v>
      </c>
      <c r="H192">
        <f ca="1">RAND()</f>
        <v>0.3089295039103529</v>
      </c>
      <c r="I192">
        <f ca="1">RAND()</f>
        <v>0.8038718022816066</v>
      </c>
      <c r="M192" t="str">
        <f ca="1">IF(LEN(J192)&lt;&gt;0,J192,VLOOKUP(D192+$B192,$BJ:$BK,MATCH($BK$1,$BJ$1:$BK$1,0),1))</f>
        <v>지정 장비</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Equip1002</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900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191</v>
      </c>
      <c r="W192">
        <v>1</v>
      </c>
      <c r="X192" t="s">
        <v>125</v>
      </c>
      <c r="Z192">
        <v>1200</v>
      </c>
      <c r="AA192" t="str">
        <f ca="1">IF(ISBLANK(AB192),"",
VLOOKUP(AB192,OFFSET(INDIRECT("$A:$B"),0,MATCH(AB$1&amp;"_Verify",INDIRECT("$1:$1"),0)-1),2,0)
)</f>
        <v>upn</v>
      </c>
      <c r="AB192" t="s">
        <v>92</v>
      </c>
      <c r="AC192">
        <v>69160</v>
      </c>
      <c r="AD192">
        <v>9</v>
      </c>
      <c r="AE192" t="s">
        <v>418</v>
      </c>
      <c r="AG192">
        <v>2700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ca="1">IF(ROW()=2,AN192,OFFSET(AM192,-1,0)&amp;IF(LEN(AN192)=0,"",","&amp;AN192))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{"dy":20,"sl":0,"tp":"upn","vl":"69160","cn":9,"pt":"GO","pr":2700}</v>
      </c>
    </row>
    <row r="193" spans="1:40">
      <c r="A193">
        <v>20</v>
      </c>
      <c r="B193">
        <v>1</v>
      </c>
      <c r="C193">
        <f>IF(B193&lt;=9,0,
IF(B193=10,1,2))</f>
        <v>0</v>
      </c>
      <c r="D193">
        <f ca="1">RAND()</f>
        <v>0.82959945541891134</v>
      </c>
      <c r="E193">
        <f ca="1">RAND()</f>
        <v>0.11364618879667665</v>
      </c>
      <c r="F193">
        <f ca="1">RAND()</f>
        <v>0.19435865591101398</v>
      </c>
      <c r="G193">
        <f ca="1">RAND()</f>
        <v>0.13674670778868725</v>
      </c>
      <c r="H193">
        <f ca="1">RAND()</f>
        <v>0.46051324592567955</v>
      </c>
      <c r="I193">
        <f ca="1">RAND()</f>
        <v>1.2432705896527563E-2</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Equip1001</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600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82</v>
      </c>
      <c r="V193" t="s">
        <v>278</v>
      </c>
      <c r="W193">
        <v>1</v>
      </c>
      <c r="X193" t="s">
        <v>129</v>
      </c>
      <c r="Z193">
        <v>5</v>
      </c>
      <c r="AA193" t="str">
        <f ca="1">IF(ISBLANK(AB193),"",
VLOOKUP(AB193,OFFSET(INDIRECT("$A:$B"),0,MATCH(AB$1&amp;"_Verify",INDIRECT("$1:$1"),0)-1),2,0)
)</f>
        <v>fe</v>
      </c>
      <c r="AB193" t="s">
        <v>82</v>
      </c>
      <c r="AC193" t="s">
        <v>278</v>
      </c>
      <c r="AD193">
        <v>1</v>
      </c>
      <c r="AE193" t="s">
        <v>129</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ca="1">IF(ROW()=2,AN193,OFFSET(AM193,-1,0)&amp;IF(LEN(AN193)=0,"",","&amp;AN193))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{"dy":20,"sl":1,"tp":"fe","vl":"Equip5202","cn":1,"pt":"DI","pr":5}</v>
      </c>
    </row>
    <row r="194" spans="1:40">
      <c r="A194">
        <v>20</v>
      </c>
      <c r="B194">
        <v>2</v>
      </c>
      <c r="C194">
        <f>IF(B194&lt;=9,0,
IF(B194=10,1,2))</f>
        <v>0</v>
      </c>
      <c r="D194">
        <f ca="1">RAND()</f>
        <v>8.2955311419616873E-2</v>
      </c>
      <c r="E194">
        <f ca="1">RAND()</f>
        <v>0.5895347742031406</v>
      </c>
      <c r="F194">
        <f ca="1">RAND()</f>
        <v>1.5304640993040408E-2</v>
      </c>
      <c r="G194">
        <f ca="1">RAND()</f>
        <v>0.84465788585102475</v>
      </c>
      <c r="H194">
        <f ca="1">RAND()</f>
        <v>0.51358717690720679</v>
      </c>
      <c r="I194">
        <f ca="1">RAND()</f>
        <v>0.6405634578032251</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58953</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10</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3000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125</v>
      </c>
      <c r="Z194">
        <v>1400</v>
      </c>
      <c r="AA194" t="str">
        <f ca="1">IF(ISBLANK(AB194),"",
VLOOKUP(AB194,OFFSET(INDIRECT("$A:$B"),0,MATCH(AB$1&amp;"_Verify",INDIRECT("$1:$1"),0)-1),2,0)
)</f>
        <v>upn</v>
      </c>
      <c r="AB194" t="s">
        <v>92</v>
      </c>
      <c r="AC194">
        <v>81403</v>
      </c>
      <c r="AD194">
        <v>13</v>
      </c>
      <c r="AE194" t="s">
        <v>410</v>
      </c>
      <c r="AG194">
        <v>4</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{"dy":20,"sl":2,"tp":"upn","vl":"81403","cn":13,"pt":"DI","pr":4}</v>
      </c>
    </row>
    <row r="195" spans="1:40">
      <c r="A195">
        <v>20</v>
      </c>
      <c r="B195">
        <v>3</v>
      </c>
      <c r="C195">
        <f>IF(B195&lt;=9,0,
IF(B195=10,1,2))</f>
        <v>0</v>
      </c>
      <c r="D195">
        <f ca="1">RAND()</f>
        <v>0.78211886852498902</v>
      </c>
      <c r="E195">
        <f ca="1">RAND()</f>
        <v>0.12553339284636889</v>
      </c>
      <c r="F195">
        <f ca="1">RAND()</f>
        <v>0.3619511350022504</v>
      </c>
      <c r="G195">
        <f ca="1">RAND()</f>
        <v>0.55942884087107203</v>
      </c>
      <c r="H195">
        <f ca="1">RAND()</f>
        <v>0.18905279226489802</v>
      </c>
      <c r="I195">
        <f ca="1">RAND()</f>
        <v>0.97151025742761721</v>
      </c>
      <c r="M195" t="str">
        <f ca="1">IF(LEN(J195)&lt;&gt;0,J195,VLOOKUP(D195+$B195,$BJ:$BK,MATCH($BK$1,$BJ$1:$BK$1,0),1))</f>
        <v>안 지정 캐릭터 PP 일반등급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12553</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4</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1200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125</v>
      </c>
      <c r="Z195">
        <v>1300</v>
      </c>
      <c r="AA195" t="str">
        <f ca="1">IF(ISBLANK(AB195),"",
VLOOKUP(AB195,OFFSET(INDIRECT("$A:$B"),0,MATCH(AB$1&amp;"_Verify",INDIRECT("$1:$1"),0)-1),2,0)
)</f>
        <v>fe</v>
      </c>
      <c r="AB195" t="s">
        <v>82</v>
      </c>
      <c r="AC195" t="s">
        <v>191</v>
      </c>
      <c r="AD195">
        <v>1</v>
      </c>
      <c r="AE195" t="s">
        <v>125</v>
      </c>
      <c r="AG195">
        <v>1200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몬스터 세포</v>
      </c>
      <c r="AL195">
        <v>1</v>
      </c>
      <c r="AM195" t="str">
        <f ca="1">IF(ROW()=2,AN195,OFFSET(AM195,-1,0)&amp;IF(LEN(AN195)=0,"",","&amp;AN195))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{"dy":20,"sl":3,"tp":"fe","vl":"Equip2102","cn":1,"pt":"GO","pr":1200}</v>
      </c>
    </row>
    <row r="196" spans="1:40">
      <c r="A196">
        <v>20</v>
      </c>
      <c r="B196">
        <v>4</v>
      </c>
      <c r="C196">
        <f>IF(B196&lt;=9,0,
IF(B196=10,1,2))</f>
        <v>0</v>
      </c>
      <c r="D196">
        <f ca="1">RAND()</f>
        <v>0.61843445232380079</v>
      </c>
      <c r="E196">
        <f ca="1">RAND()</f>
        <v>0.54831116766912336</v>
      </c>
      <c r="F196">
        <f ca="1">RAND()</f>
        <v>0.67096593342004351</v>
      </c>
      <c r="G196">
        <f ca="1">RAND()</f>
        <v>0.46386297295742673</v>
      </c>
      <c r="H196">
        <f ca="1">RAND()</f>
        <v>0.916212942436892</v>
      </c>
      <c r="I196">
        <f ca="1">RAND()</f>
        <v>6.4672997104353147E-2</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54831</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9</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2700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125</v>
      </c>
      <c r="Z196">
        <v>1300</v>
      </c>
      <c r="AA196" t="str">
        <f ca="1">IF(ISBLANK(AB196),"",
VLOOKUP(AB196,OFFSET(INDIRECT("$A:$B"),0,MATCH(AB$1&amp;"_Verify",INDIRECT("$1:$1"),0)-1),2,0)
)</f>
        <v>fe</v>
      </c>
      <c r="AB196" t="s">
        <v>82</v>
      </c>
      <c r="AC196" t="s">
        <v>251</v>
      </c>
      <c r="AD196">
        <v>1</v>
      </c>
      <c r="AE196" t="s">
        <v>125</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용사의 단검</v>
      </c>
      <c r="AL196">
        <v>1</v>
      </c>
      <c r="AM196" t="str">
        <f ca="1">IF(ROW()=2,AN196,OFFSET(AM196,-1,0)&amp;IF(LEN(AN196)=0,"",","&amp;AN196))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{"dy":20,"sl":4,"tp":"fe","vl":"Equip1001","cn":1,"pt":"GO","pr":800}</v>
      </c>
    </row>
    <row r="197" spans="1:40">
      <c r="A197">
        <v>20</v>
      </c>
      <c r="B197">
        <v>5</v>
      </c>
      <c r="C197">
        <f>IF(B197&lt;=9,0,
IF(B197=10,1,2))</f>
        <v>0</v>
      </c>
      <c r="D197">
        <f ca="1">RAND()</f>
        <v>0.25895599419519022</v>
      </c>
      <c r="E197">
        <f ca="1">RAND()</f>
        <v>0.76587150966592965</v>
      </c>
      <c r="F197">
        <f ca="1">RAND()</f>
        <v>0.17612820590814549</v>
      </c>
      <c r="G197">
        <f ca="1">RAND()</f>
        <v>0.89159413020594669</v>
      </c>
      <c r="H197">
        <f ca="1">RAND()</f>
        <v>0.20113333752558304</v>
      </c>
      <c r="I197">
        <f ca="1">RAND()</f>
        <v>0.48358943898913642</v>
      </c>
      <c r="M197" t="str">
        <f ca="1">IF(LEN(J197)&lt;&gt;0,J197,VLOOKUP(D197+$B197,$BJ:$BK,MATCH($BK$1,$BJ$1:$BK$1,0),1))</f>
        <v>지정 장비</v>
      </c>
      <c r="N197" t="str">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Equip6302</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22500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
      </c>
      <c r="U197" t="s">
        <v>82</v>
      </c>
      <c r="V197" t="s">
        <v>251</v>
      </c>
      <c r="W197">
        <v>1</v>
      </c>
      <c r="X197" t="s">
        <v>125</v>
      </c>
      <c r="Z197">
        <v>800</v>
      </c>
      <c r="AA197" t="str">
        <f ca="1">IF(ISBLANK(AB197),"",
VLOOKUP(AB197,OFFSET(INDIRECT("$A:$B"),0,MATCH(AB$1&amp;"_Verify",INDIRECT("$1:$1"),0)-1),2,0)
)</f>
        <v>fe</v>
      </c>
      <c r="AB197" t="s">
        <v>82</v>
      </c>
      <c r="AC197" t="s">
        <v>206</v>
      </c>
      <c r="AD197">
        <v>1</v>
      </c>
      <c r="AE197" t="s">
        <v>125</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스켈레톤 쉴드</v>
      </c>
      <c r="AL197">
        <v>1</v>
      </c>
      <c r="AM197" t="str">
        <f ca="1">IF(ROW()=2,AN197,OFFSET(AM197,-1,0)&amp;IF(LEN(AN197)=0,"",","&amp;AN197))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{"dy":20,"sl":5,"tp":"fe","vl":"Equip7102","cn":1,"pt":"GO","pr":3800}</v>
      </c>
    </row>
    <row r="198" spans="1:40">
      <c r="A198">
        <v>20</v>
      </c>
      <c r="B198">
        <v>6</v>
      </c>
      <c r="C198">
        <f>IF(B198&lt;=9,0,
IF(B198=10,1,2))</f>
        <v>0</v>
      </c>
      <c r="D198">
        <f ca="1">RAND()</f>
        <v>0.83042572938375192</v>
      </c>
      <c r="E198">
        <f ca="1">RAND()</f>
        <v>6.6510852532513098E-2</v>
      </c>
      <c r="F198">
        <f ca="1">RAND()</f>
        <v>0.59055040656850166</v>
      </c>
      <c r="G198">
        <f ca="1">RAND()</f>
        <v>0.60255600833805256</v>
      </c>
      <c r="H198">
        <f ca="1">RAND()</f>
        <v>0.62942632809176058</v>
      </c>
      <c r="I198">
        <f ca="1">RAND()</f>
        <v>0.14447060279420165</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Equip0302</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7100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82</v>
      </c>
      <c r="V198" t="s">
        <v>206</v>
      </c>
      <c r="W198">
        <v>1</v>
      </c>
      <c r="X198" t="s">
        <v>125</v>
      </c>
      <c r="Z198">
        <v>3800</v>
      </c>
      <c r="AA198" t="str">
        <f ca="1">IF(ISBLANK(AB198),"",
VLOOKUP(AB198,OFFSET(INDIRECT("$A:$B"),0,MATCH(AB$1&amp;"_Verify",INDIRECT("$1:$1"),0)-1),2,0)
)</f>
        <v>fe</v>
      </c>
      <c r="AB198" t="s">
        <v>82</v>
      </c>
      <c r="AC198" t="s">
        <v>295</v>
      </c>
      <c r="AD198">
        <v>1</v>
      </c>
      <c r="AE198" t="s">
        <v>125</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ca="1">IF(ROW()=2,AN198,OFFSET(AM198,-1,0)&amp;IF(LEN(AN198)=0,"",","&amp;AN198))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{"dy":20,"sl":6,"tp":"fe","vl":"Equip8001","cn":1,"pt":"GO","pr":4600}</v>
      </c>
    </row>
    <row r="199" spans="1:40">
      <c r="A199">
        <v>20</v>
      </c>
      <c r="B199">
        <v>7</v>
      </c>
      <c r="C199">
        <f>IF(B199&lt;=9,0,
IF(B199=10,1,2))</f>
        <v>0</v>
      </c>
      <c r="D199">
        <f ca="1">RAND()</f>
        <v>0.12574083691372084</v>
      </c>
      <c r="E199">
        <f ca="1">RAND()</f>
        <v>0.14197268235170069</v>
      </c>
      <c r="F199">
        <f ca="1">RAND()</f>
        <v>2.9950289850683709E-2</v>
      </c>
      <c r="G199">
        <f ca="1">RAND()</f>
        <v>0.43897918984506945</v>
      </c>
      <c r="H199">
        <f ca="1">RAND()</f>
        <v>0.68516973418129856</v>
      </c>
      <c r="I199">
        <f ca="1">RAND()</f>
        <v>0.95904729591843529</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Equip1202</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3500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82</v>
      </c>
      <c r="V199" t="s">
        <v>295</v>
      </c>
      <c r="W199">
        <v>1</v>
      </c>
      <c r="X199" t="s">
        <v>125</v>
      </c>
      <c r="Z199">
        <v>4600</v>
      </c>
      <c r="AA199" t="str">
        <f ca="1">IF(ISBLANK(AB199),"",
VLOOKUP(AB199,OFFSET(INDIRECT("$A:$B"),0,MATCH(AB$1&amp;"_Verify",INDIRECT("$1:$1"),0)-1),2,0)
)</f>
        <v>uph</v>
      </c>
      <c r="AB199" t="s">
        <v>91</v>
      </c>
      <c r="AC199">
        <v>88102</v>
      </c>
      <c r="AD199">
        <v>14</v>
      </c>
      <c r="AE199" t="s">
        <v>125</v>
      </c>
      <c r="AG199">
        <v>4200</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ca="1">IF(ROW()=2,AN199,OFFSET(AM199,-1,0)&amp;IF(LEN(AN199)=0,"",","&amp;AN199))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{"dy":20,"sl":7,"tp":"uph","vl":"88102","cn":14,"pt":"GO","pr":4200}</v>
      </c>
    </row>
    <row r="200" spans="1:40">
      <c r="A200">
        <v>20</v>
      </c>
      <c r="B200">
        <v>8</v>
      </c>
      <c r="C200">
        <f>IF(B200&lt;=9,0,
IF(B200=10,1,2))</f>
        <v>0</v>
      </c>
      <c r="D200">
        <f ca="1">RAND()</f>
        <v>0.13365462535448402</v>
      </c>
      <c r="E200">
        <f ca="1">RAND()</f>
        <v>0.8930803590516958</v>
      </c>
      <c r="F200">
        <f ca="1">RAND()</f>
        <v>0.37141685466020569</v>
      </c>
      <c r="G200">
        <f ca="1">RAND()</f>
        <v>0.56948890057031087</v>
      </c>
      <c r="H200">
        <f ca="1">RAND()</f>
        <v>0.99417215488697552</v>
      </c>
      <c r="I200">
        <f ca="1">RAND()</f>
        <v>0.91860684797842662</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fl1</v>
      </c>
      <c r="AB200" t="s">
        <v>87</v>
      </c>
      <c r="AC200" t="s">
        <v>400</v>
      </c>
      <c r="AD200">
        <v>1</v>
      </c>
      <c r="AE200" t="s">
        <v>129</v>
      </c>
      <c r="AF200">
        <v>54</v>
      </c>
      <c r="AG200">
        <v>39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솔</v>
      </c>
      <c r="AL200">
        <v>1</v>
      </c>
      <c r="AM200" t="str">
        <f ca="1">IF(ROW()=2,AN200,OFFSET(AM200,-1,0)&amp;IF(LEN(AN200)=0,"",","&amp;AN200))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{"dy":20,"sl":8,"tp":"fl1","vl":"Actor2015","cn":1,"pt":"DI","pp":54,"pr":39}</v>
      </c>
    </row>
    <row r="201" spans="1:40">
      <c r="A201">
        <v>20</v>
      </c>
      <c r="B201">
        <v>9</v>
      </c>
      <c r="C201">
        <f>IF(B201&lt;=9,0,
IF(B201=10,1,2))</f>
        <v>0</v>
      </c>
      <c r="D201">
        <f ca="1">RAND()</f>
        <v>0.86368098742270949</v>
      </c>
      <c r="E201">
        <f ca="1">RAND()</f>
        <v>0.42724633576061832</v>
      </c>
      <c r="F201">
        <f ca="1">RAND()</f>
        <v>0.50666756133682</v>
      </c>
      <c r="G201">
        <f ca="1">RAND()</f>
        <v>0.23973303467299334</v>
      </c>
      <c r="H201">
        <f ca="1">RAND()</f>
        <v>0.62665418745435042</v>
      </c>
      <c r="I201">
        <f ca="1">RAND()</f>
        <v>0.38239131129026527</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IF(ROW()=2,AN201,OFFSET(AM201,-1,0)&amp;IF(LEN(AN201)=0,"",","&amp;AN201))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0.4291649551822071</v>
      </c>
      <c r="E202">
        <f ca="1">RAND()</f>
        <v>0.60278237480872654</v>
      </c>
      <c r="F202">
        <f ca="1">RAND()</f>
        <v>0.40264108463956094</v>
      </c>
      <c r="G202">
        <f ca="1">RAND()</f>
        <v>0.29599281695087964</v>
      </c>
      <c r="H202">
        <f ca="1">RAND()</f>
        <v>0.19685633180515039</v>
      </c>
      <c r="I202">
        <f ca="1">RAND()</f>
        <v>0.26752376632315789</v>
      </c>
      <c r="M202" t="str">
        <f ca="1">IF(LEN(J202)&lt;&gt;0,J202,VLOOKUP(D202+$B202,$BJ:$BK,MATCH($BK$1,$BJ$1:$BK$1,0),1))</f>
        <v>지정 장비</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Equip5102</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1100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82</v>
      </c>
      <c r="V202" t="s">
        <v>197</v>
      </c>
      <c r="W202">
        <v>1</v>
      </c>
      <c r="X202" t="s">
        <v>129</v>
      </c>
      <c r="Z202">
        <v>11</v>
      </c>
      <c r="AA202" t="str">
        <f ca="1">IF(ISBLANK(AB202),"",
VLOOKUP(AB202,OFFSET(INDIRECT("$A:$B"),0,MATCH(AB$1&amp;"_Verify",INDIRECT("$1:$1"),0)-1),2,0)
)</f>
        <v>upn</v>
      </c>
      <c r="AB202" t="s">
        <v>412</v>
      </c>
      <c r="AC202">
        <v>6467</v>
      </c>
      <c r="AD202">
        <v>9</v>
      </c>
      <c r="AE202" t="s">
        <v>125</v>
      </c>
      <c r="AG202">
        <v>2700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ca="1">IF(ROW()=2,AN202,OFFSET(AM202,-1,0)&amp;IF(LEN(AN202)=0,"",","&amp;AN202))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{"dy":21,"sl":0,"tp":"upn","vl":"6467","cn":9,"pt":"GO","pr":2700}</v>
      </c>
    </row>
    <row r="203" spans="1:40">
      <c r="A203">
        <v>21</v>
      </c>
      <c r="B203">
        <v>1</v>
      </c>
      <c r="C203">
        <f>IF(B203&lt;=9,0,
IF(B203=10,1,2))</f>
        <v>0</v>
      </c>
      <c r="D203">
        <f ca="1">RAND()</f>
        <v>0.43079731632489404</v>
      </c>
      <c r="E203">
        <f ca="1">RAND()</f>
        <v>0.68471818169846144</v>
      </c>
      <c r="F203">
        <f ca="1">RAND()</f>
        <v>0.32424950631822658</v>
      </c>
      <c r="G203">
        <f ca="1">RAND()</f>
        <v>0.71669727735210842</v>
      </c>
      <c r="H203">
        <f ca="1">RAND()</f>
        <v>0.38715874450889465</v>
      </c>
      <c r="I203">
        <f ca="1">RAND()</f>
        <v>0.837358558424949</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Equip6002</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2200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
      </c>
      <c r="U203" t="s">
        <v>82</v>
      </c>
      <c r="V203" t="s">
        <v>259</v>
      </c>
      <c r="W203">
        <v>1</v>
      </c>
      <c r="X203" t="s">
        <v>125</v>
      </c>
      <c r="Z203">
        <v>1200</v>
      </c>
      <c r="AA203" t="str">
        <f ca="1">IF(ISBLANK(AB203),"",
VLOOKUP(AB203,OFFSET(INDIRECT("$A:$B"),0,MATCH(AB$1&amp;"_Verify",INDIRECT("$1:$1"),0)-1),2,0)
)</f>
        <v>uph</v>
      </c>
      <c r="AB203" t="s">
        <v>411</v>
      </c>
      <c r="AC203">
        <v>94861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ca="1">IF(ROW()=2,AN203,OFFSET(AM203,-1,0)&amp;IF(LEN(AN203)=0,"",","&amp;AN203))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{"dy":21,"sl":1,"tp":"uph","vl":"94861","cn":14,"pt":"DI","pr":4}</v>
      </c>
    </row>
    <row r="204" spans="1:40">
      <c r="A204">
        <v>21</v>
      </c>
      <c r="B204">
        <v>2</v>
      </c>
      <c r="C204">
        <f>IF(B204&lt;=9,0,
IF(B204=10,1,2))</f>
        <v>0</v>
      </c>
      <c r="D204">
        <f ca="1">RAND()</f>
        <v>0.84488306504019739</v>
      </c>
      <c r="E204">
        <f ca="1">RAND()</f>
        <v>0.20315965719643958</v>
      </c>
      <c r="F204">
        <f ca="1">RAND()</f>
        <v>0.29302129701926383</v>
      </c>
      <c r="G204">
        <f ca="1">RAND()</f>
        <v>0.29890991688104673</v>
      </c>
      <c r="H204">
        <f ca="1">RAND()</f>
        <v>0.51755930492787749</v>
      </c>
      <c r="I204">
        <f ca="1">RAND()</f>
        <v>0.65068486162684147</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20315</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5</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1500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125</v>
      </c>
      <c r="Z204">
        <v>900</v>
      </c>
      <c r="AA204" t="str">
        <f ca="1">IF(ISBLANK(AB204),"",
VLOOKUP(AB204,OFFSET(INDIRECT("$A:$B"),0,MATCH(AB$1&amp;"_Verify",INDIRECT("$1:$1"),0)-1),2,0)
)</f>
        <v>fe</v>
      </c>
      <c r="AB204" t="s">
        <v>82</v>
      </c>
      <c r="AC204" t="s">
        <v>401</v>
      </c>
      <c r="AD204">
        <v>1</v>
      </c>
      <c r="AE204" t="s">
        <v>129</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금빛 집행자</v>
      </c>
      <c r="AL204">
        <v>1</v>
      </c>
      <c r="AM204" t="str">
        <f ca="1">IF(ROW()=2,AN204,OFFSET(AM204,-1,0)&amp;IF(LEN(AN204)=0,"",","&amp;AN204))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{"dy":21,"sl":2,"tp":"fe","vl":"Equip5302","cn":1,"pt":"DI","pr":11}</v>
      </c>
    </row>
    <row r="205" spans="1:40">
      <c r="A205">
        <v>21</v>
      </c>
      <c r="B205">
        <v>3</v>
      </c>
      <c r="C205">
        <f>IF(B205&lt;=9,0,
IF(B205=10,1,2))</f>
        <v>0</v>
      </c>
      <c r="D205">
        <f ca="1">RAND()</f>
        <v>0.60142230218766679</v>
      </c>
      <c r="E205">
        <f ca="1">RAND()</f>
        <v>0.70731154548769426</v>
      </c>
      <c r="F205">
        <f ca="1">RAND()</f>
        <v>0.46473071710086555</v>
      </c>
      <c r="G205">
        <f ca="1">RAND()</f>
        <v>0.37178876232272928</v>
      </c>
      <c r="H205">
        <f ca="1">RAND()</f>
        <v>0.77814531957905109</v>
      </c>
      <c r="I205">
        <f ca="1">RAND()</f>
        <v>0.79820183296616787</v>
      </c>
      <c r="M205" t="str">
        <f ca="1">IF(LEN(J205)&lt;&gt;0,J205,VLOOKUP(D205+$B205,$BJ:$BK,MATCH($BK$1,$BJ$1:$BK$1,0),1))</f>
        <v>안 지정 캐릭터 PP 일반등급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70731</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11</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3300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125</v>
      </c>
      <c r="Z205">
        <v>1100</v>
      </c>
      <c r="AA205" t="str">
        <f ca="1">IF(ISBLANK(AB205),"",
VLOOKUP(AB205,OFFSET(INDIRECT("$A:$B"),0,MATCH(AB$1&amp;"_Verify",INDIRECT("$1:$1"),0)-1),2,0)
)</f>
        <v>fe</v>
      </c>
      <c r="AB205" t="s">
        <v>82</v>
      </c>
      <c r="AC205" t="s">
        <v>294</v>
      </c>
      <c r="AD205">
        <v>1</v>
      </c>
      <c r="AE205" t="s">
        <v>125</v>
      </c>
      <c r="AG205">
        <v>1200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
      </c>
      <c r="AJ205" t="str">
        <f>IF(ISBLANK($AB205),"",
IF(AND($B205&gt;=VLOOKUP($AB205,$AP:$AS,3,0),$B205&lt;=VLOOKUP($AB205,$AP:$AS,4,0)),"","슬롯타입이상"))</f>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칼날 손잡이</v>
      </c>
      <c r="AL205">
        <v>1</v>
      </c>
      <c r="AM205" t="str">
        <f ca="1">IF(ROW()=2,AN205,OFFSET(AM205,-1,0)&amp;IF(LEN(AN205)=0,"",","&amp;AN205))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{"dy":21,"sl":3,"tp":"fe","vl":"Equip1101","cn":1,"pt":"GO","pr":1200}</v>
      </c>
    </row>
    <row r="206" spans="1:40">
      <c r="A206">
        <v>21</v>
      </c>
      <c r="B206">
        <v>4</v>
      </c>
      <c r="C206">
        <f>IF(B206&lt;=9,0,
IF(B206=10,1,2))</f>
        <v>0</v>
      </c>
      <c r="D206">
        <f ca="1">RAND()</f>
        <v>0.30807432240525967</v>
      </c>
      <c r="E206">
        <f ca="1">RAND()</f>
        <v>0.88380140265957674</v>
      </c>
      <c r="F206">
        <f ca="1">RAND()</f>
        <v>0.40839038238692915</v>
      </c>
      <c r="G206">
        <f ca="1">RAND()</f>
        <v>0.62658162335863055</v>
      </c>
      <c r="H206">
        <f ca="1">RAND()</f>
        <v>0.94805088021031958</v>
      </c>
      <c r="I206">
        <f ca="1">RAND()</f>
        <v>0.68675349658860763</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88380</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13</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3900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125</v>
      </c>
      <c r="Z206">
        <v>1400</v>
      </c>
      <c r="AA206" t="str">
        <f ca="1">IF(ISBLANK(AB206),"",
VLOOKUP(AB206,OFFSET(INDIRECT("$A:$B"),0,MATCH(AB$1&amp;"_Verify",INDIRECT("$1:$1"),0)-1),2,0)
)</f>
        <v>fe</v>
      </c>
      <c r="AB206" t="s">
        <v>82</v>
      </c>
      <c r="AC206" t="s">
        <v>111</v>
      </c>
      <c r="AD206">
        <v>1</v>
      </c>
      <c r="AE206" t="s">
        <v>125</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ca="1">IF(ROW()=2,AN206,OFFSET(AM206,-1,0)&amp;IF(LEN(AN206)=0,"",","&amp;AN206))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{"dy":21,"sl":4,"tp":"fe","vl":"Equip4001","cn":1,"pt":"GO","pr":700}</v>
      </c>
    </row>
    <row r="207" spans="1:40">
      <c r="A207">
        <v>21</v>
      </c>
      <c r="B207">
        <v>5</v>
      </c>
      <c r="C207">
        <f>IF(B207&lt;=9,0,
IF(B207=10,1,2))</f>
        <v>0</v>
      </c>
      <c r="D207">
        <f ca="1">RAND()</f>
        <v>0.18076919535496505</v>
      </c>
      <c r="E207">
        <f ca="1">RAND()</f>
        <v>0.40624203421037697</v>
      </c>
      <c r="F207">
        <f ca="1">RAND()</f>
        <v>0.69816985949692434</v>
      </c>
      <c r="G207">
        <f ca="1">RAND()</f>
        <v>0.27554360071346529</v>
      </c>
      <c r="H207">
        <f ca="1">RAND()</f>
        <v>0.74959177932245313</v>
      </c>
      <c r="I207">
        <f ca="1">RAND()</f>
        <v>0.22013087638262974</v>
      </c>
      <c r="M207" t="str">
        <f ca="1">IF(LEN(J207)&lt;&gt;0,J207,VLOOKUP(D207+$B207,$BJ:$BK,MATCH($BK$1,$BJ$1:$BK$1,0),1))</f>
        <v>지정 장비</v>
      </c>
      <c r="N207" t="str">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Equip3202</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2700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82</v>
      </c>
      <c r="V207" t="s">
        <v>111</v>
      </c>
      <c r="W207">
        <v>1</v>
      </c>
      <c r="X207" t="s">
        <v>125</v>
      </c>
      <c r="Z207">
        <v>700</v>
      </c>
      <c r="AA207" t="str">
        <f ca="1">IF(ISBLANK(AB207),"",
VLOOKUP(AB207,OFFSET(INDIRECT("$A:$B"),0,MATCH(AB$1&amp;"_Verify",INDIRECT("$1:$1"),0)-1),2,0)
)</f>
        <v>upn</v>
      </c>
      <c r="AB207" t="s">
        <v>92</v>
      </c>
      <c r="AC207">
        <v>43155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ca="1">IF(ROW()=2,AN207,OFFSET(AM207,-1,0)&amp;IF(LEN(AN207)=0,"",","&amp;AN207))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{"dy":21,"sl":5,"tp":"upn","vl":"43155","cn":11,"pt":"GO","pr":3300}</v>
      </c>
    </row>
    <row r="208" spans="1:40">
      <c r="A208">
        <v>21</v>
      </c>
      <c r="B208">
        <v>6</v>
      </c>
      <c r="C208">
        <f>IF(B208&lt;=9,0,
IF(B208=10,1,2))</f>
        <v>0</v>
      </c>
      <c r="D208">
        <f ca="1">RAND()</f>
        <v>0.75437783251590562</v>
      </c>
      <c r="E208">
        <f ca="1">RAND()</f>
        <v>0.76737479044056411</v>
      </c>
      <c r="F208">
        <f ca="1">RAND()</f>
        <v>0.63379806699497832</v>
      </c>
      <c r="G208">
        <f ca="1">RAND()</f>
        <v>0.30297788777555823</v>
      </c>
      <c r="H208">
        <f ca="1">RAND()</f>
        <v>0.99859570907482686</v>
      </c>
      <c r="I208">
        <f ca="1">RAND()</f>
        <v>0.97847467377422637</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Equip7101</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3900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82</v>
      </c>
      <c r="V208" t="s">
        <v>187</v>
      </c>
      <c r="W208">
        <v>1</v>
      </c>
      <c r="X208" t="s">
        <v>125</v>
      </c>
      <c r="Z208">
        <v>900</v>
      </c>
      <c r="AA208" t="str">
        <f ca="1">IF(ISBLANK(AB208),"",
VLOOKUP(AB208,OFFSET(INDIRECT("$A:$B"),0,MATCH(AB$1&amp;"_Verify",INDIRECT("$1:$1"),0)-1),2,0)
)</f>
        <v>fe</v>
      </c>
      <c r="AB208" t="s">
        <v>82</v>
      </c>
      <c r="AC208" t="s">
        <v>254</v>
      </c>
      <c r="AD208">
        <v>1</v>
      </c>
      <c r="AE208" t="s">
        <v>125</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ca="1">IF(ROW()=2,AN208,OFFSET(AM208,-1,0)&amp;IF(LEN(AN208)=0,"",","&amp;AN208))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{"dy":21,"sl":6,"tp":"fe","vl":"Equip7101","cn":1,"pt":"GO","pr":3900}</v>
      </c>
    </row>
    <row r="209" spans="1:40">
      <c r="A209">
        <v>21</v>
      </c>
      <c r="B209">
        <v>7</v>
      </c>
      <c r="C209">
        <f>IF(B209&lt;=9,0,
IF(B209=10,1,2))</f>
        <v>0</v>
      </c>
      <c r="D209">
        <f ca="1">RAND()</f>
        <v>0.18193022154474492</v>
      </c>
      <c r="E209">
        <f ca="1">RAND()</f>
        <v>0.468228020856997</v>
      </c>
      <c r="F209">
        <f ca="1">RAND()</f>
        <v>0.14590297391655094</v>
      </c>
      <c r="G209">
        <f ca="1">RAND()</f>
        <v>0.16180651434053861</v>
      </c>
      <c r="H209">
        <f ca="1">RAND()</f>
        <v>0.6166060274122972</v>
      </c>
      <c r="I209">
        <f ca="1">RAND()</f>
        <v>0.25465849200674806</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Equip5201</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DI</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4</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82</v>
      </c>
      <c r="V209" t="s">
        <v>195</v>
      </c>
      <c r="W209">
        <v>1</v>
      </c>
      <c r="X209" t="s">
        <v>125</v>
      </c>
      <c r="Z209">
        <v>7800</v>
      </c>
      <c r="AA209" t="str">
        <f ca="1">IF(ISBLANK(AB209),"",
VLOOKUP(AB209,OFFSET(INDIRECT("$A:$B"),0,MATCH(AB$1&amp;"_Verify",INDIRECT("$1:$1"),0)-1),2,0)
)</f>
        <v>fe</v>
      </c>
      <c r="AB209" t="s">
        <v>82</v>
      </c>
      <c r="AC209" t="s">
        <v>195</v>
      </c>
      <c r="AD209">
        <v>1</v>
      </c>
      <c r="AE209" t="s">
        <v>125</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ca="1">IF(ROW()=2,AN209,OFFSET(AM209,-1,0)&amp;IF(LEN(AN209)=0,"",","&amp;AN209))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{"dy":21,"sl":7,"tp":"fe","vl":"Equip3301","cn":1,"pt":"GO","pr":7800}</v>
      </c>
    </row>
    <row r="210" spans="1:40">
      <c r="A210">
        <v>21</v>
      </c>
      <c r="B210">
        <v>8</v>
      </c>
      <c r="C210">
        <f>IF(B210&lt;=9,0,
IF(B210=10,1,2))</f>
        <v>0</v>
      </c>
      <c r="D210">
        <f ca="1">RAND()</f>
        <v>0.96613581026960738</v>
      </c>
      <c r="E210">
        <f ca="1">RAND()</f>
        <v>0.55612721450790459</v>
      </c>
      <c r="F210">
        <f ca="1">RAND()</f>
        <v>0.25768945114635822</v>
      </c>
      <c r="G210">
        <f ca="1">RAND()</f>
        <v>0.23283867915822221</v>
      </c>
      <c r="H210">
        <f ca="1">RAND()</f>
        <v>0.58568375265524231</v>
      </c>
      <c r="I210">
        <f ca="1">RAND()</f>
        <v>0.19047771844468986</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fl1</v>
      </c>
      <c r="AB210" t="s">
        <v>87</v>
      </c>
      <c r="AC210" t="s">
        <v>399</v>
      </c>
      <c r="AD210">
        <v>1</v>
      </c>
      <c r="AE210" t="s">
        <v>129</v>
      </c>
      <c r="AF210">
        <v>62</v>
      </c>
      <c r="AG210">
        <v>43</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헤르윈</v>
      </c>
      <c r="AL210">
        <v>1</v>
      </c>
      <c r="AM210" t="str">
        <f ca="1">IF(ROW()=2,AN210,OFFSET(AM210,-1,0)&amp;IF(LEN(AN210)=0,"",","&amp;AN210))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{"dy":21,"sl":8,"tp":"fl1","vl":"Actor0007","cn":1,"pt":"DI","pp":62,"pr":43}</v>
      </c>
    </row>
    <row r="211" spans="1:40">
      <c r="A211">
        <v>21</v>
      </c>
      <c r="B211">
        <v>9</v>
      </c>
      <c r="C211">
        <f>IF(B211&lt;=9,0,
IF(B211=10,1,2))</f>
        <v>0</v>
      </c>
      <c r="D211">
        <f ca="1">RAND()</f>
        <v>0.89641163244302557</v>
      </c>
      <c r="E211">
        <f ca="1">RAND()</f>
        <v>0.90880559834555452</v>
      </c>
      <c r="F211">
        <f ca="1">RAND()</f>
        <v>0.41055102536105037</v>
      </c>
      <c r="G211">
        <f ca="1">RAND()</f>
        <v>0.31705907204130812</v>
      </c>
      <c r="H211">
        <f ca="1">RAND()</f>
        <v>0.52397426243883249</v>
      </c>
      <c r="I211">
        <f ca="1">RAND()</f>
        <v>0.21947589866961115</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ca="1">IF(ROW()=2,AN211,OFFSET(AM211,-1,0)&amp;IF(LEN(AN211)=0,"",","&amp;AN211))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40">
      <c r="A212">
        <v>22</v>
      </c>
      <c r="B212">
        <v>0</v>
      </c>
      <c r="C212">
        <f>IF(B212&lt;=9,0,
IF(B212=10,1,2))</f>
        <v>0</v>
      </c>
      <c r="D212">
        <f ca="1">RAND()</f>
        <v>0.1230681913048296</v>
      </c>
      <c r="E212">
        <f ca="1">RAND()</f>
        <v>0.17028865239702407</v>
      </c>
      <c r="F212">
        <f ca="1">RAND()</f>
        <v>0.21306295834821487</v>
      </c>
      <c r="G212">
        <f ca="1">RAND()</f>
        <v>0.78909109794104781</v>
      </c>
      <c r="H212">
        <f ca="1">RAND()</f>
        <v>0.39364152638743555</v>
      </c>
      <c r="I212">
        <f ca="1">RAND()</f>
        <v>0.63888173854035113</v>
      </c>
      <c r="M212" t="str">
        <f ca="1">IF(LEN(J212)&lt;&gt;0,J212,VLOOKUP(D212+$B212,$BJ:$BK,MATCH($BK$1,$BJ$1:$BK$1,0),1))</f>
        <v>지정 장비</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Equip1201</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3200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82</v>
      </c>
      <c r="V212" t="s">
        <v>178</v>
      </c>
      <c r="W212">
        <v>1</v>
      </c>
      <c r="X212" t="s">
        <v>125</v>
      </c>
      <c r="Z212">
        <v>1400</v>
      </c>
      <c r="AA212" t="str">
        <f ca="1">IF(ISBLANK(AB212),"",
VLOOKUP(AB212,OFFSET(INDIRECT("$A:$B"),0,MATCH(AB$1&amp;"_Verify",INDIRECT("$1:$1"),0)-1),2,0)
)</f>
        <v>uph</v>
      </c>
      <c r="AB212" t="s">
        <v>91</v>
      </c>
      <c r="AC212">
        <v>92746</v>
      </c>
      <c r="AD212">
        <v>14</v>
      </c>
      <c r="AE212" t="s">
        <v>125</v>
      </c>
      <c r="AG212">
        <v>4200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ca="1">IF(ROW()=2,AN212,OFFSET(AM212,-1,0)&amp;IF(LEN(AN212)=0,"",","&amp;AN212))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{"dy":22,"sl":0,"tp":"uph","vl":"92746","cn":14,"pt":"GO","pr":4200}</v>
      </c>
    </row>
    <row r="213" spans="1:40">
      <c r="A213">
        <v>22</v>
      </c>
      <c r="B213">
        <v>1</v>
      </c>
      <c r="C213">
        <f>IF(B213&lt;=9,0,
IF(B213=10,1,2))</f>
        <v>0</v>
      </c>
      <c r="D213">
        <f ca="1">RAND()</f>
        <v>0.8741278741420403</v>
      </c>
      <c r="E213">
        <f ca="1">RAND()</f>
        <v>0.16456185208252294</v>
      </c>
      <c r="F213">
        <f ca="1">RAND()</f>
        <v>0.96680274111898901</v>
      </c>
      <c r="G213">
        <f ca="1">RAND()</f>
        <v>0.85518767067877299</v>
      </c>
      <c r="H213">
        <f ca="1">RAND()</f>
        <v>0.69521858544701787</v>
      </c>
      <c r="I213">
        <f ca="1">RAND()</f>
        <v>0.96822219139089805</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Equip1102</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1500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
      </c>
      <c r="U213" t="s">
        <v>82</v>
      </c>
      <c r="V213" t="s">
        <v>295</v>
      </c>
      <c r="W213">
        <v>1</v>
      </c>
      <c r="X213" t="s">
        <v>125</v>
      </c>
      <c r="Z213">
        <v>5000</v>
      </c>
      <c r="AA213" t="str">
        <f ca="1">IF(ISBLANK(AB213),"",
VLOOKUP(AB213,OFFSET(INDIRECT("$A:$B"),0,MATCH(AB$1&amp;"_Verify",INDIRECT("$1:$1"),0)-1),2,0)
)</f>
        <v>fe</v>
      </c>
      <c r="AB213" t="s">
        <v>82</v>
      </c>
      <c r="AC213" t="s">
        <v>189</v>
      </c>
      <c r="AD213">
        <v>1</v>
      </c>
      <c r="AE213" t="s">
        <v>129</v>
      </c>
      <c r="AG213">
        <v>11</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오디세이 픽액스</v>
      </c>
      <c r="AL213">
        <v>1</v>
      </c>
      <c r="AM213" t="str">
        <f ca="1">IF(ROW()=2,AN213,OFFSET(AM213,-1,0)&amp;IF(LEN(AN213)=0,"",","&amp;AN213))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{"dy":22,"sl":1,"tp":"fe","vl":"Equip0302","cn":1,"pt":"DI","pr":11}</v>
      </c>
    </row>
    <row r="214" spans="1:40">
      <c r="A214">
        <v>22</v>
      </c>
      <c r="B214">
        <v>2</v>
      </c>
      <c r="C214">
        <f>IF(B214&lt;=9,0,
IF(B214=10,1,2))</f>
        <v>0</v>
      </c>
      <c r="D214">
        <f ca="1">RAND()</f>
        <v>0.72905922542379498</v>
      </c>
      <c r="E214">
        <f ca="1">RAND()</f>
        <v>0.69319528808483022</v>
      </c>
      <c r="F214">
        <f ca="1">RAND()</f>
        <v>0.96314090623780102</v>
      </c>
      <c r="G214">
        <f ca="1">RAND()</f>
        <v>0.6596964336315827</v>
      </c>
      <c r="H214">
        <f ca="1">RAND()</f>
        <v>0.273658372866035</v>
      </c>
      <c r="I214">
        <f ca="1">RAND()</f>
        <v>0.71117207293831186</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69319</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11</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3300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125</v>
      </c>
      <c r="Z214">
        <v>1400</v>
      </c>
      <c r="AA214" t="str">
        <f ca="1">IF(ISBLANK(AB214),"",
VLOOKUP(AB214,OFFSET(INDIRECT("$A:$B"),0,MATCH(AB$1&amp;"_Verify",INDIRECT("$1:$1"),0)-1),2,0)
)</f>
        <v>fe</v>
      </c>
      <c r="AB214" t="s">
        <v>82</v>
      </c>
      <c r="AC214" t="s">
        <v>246</v>
      </c>
      <c r="AD214">
        <v>1</v>
      </c>
      <c r="AE214" t="s">
        <v>125</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숨겨온 원한</v>
      </c>
      <c r="AL214">
        <v>1</v>
      </c>
      <c r="AM214" t="str">
        <f ca="1">IF(ROW()=2,AN214,OFFSET(AM214,-1,0)&amp;IF(LEN(AN214)=0,"",","&amp;AN214))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{"dy":22,"sl":2,"tp":"fe","vl":"Equip1002","cn":1,"pt":"GO","pr":800}</v>
      </c>
    </row>
    <row r="215" spans="1:40">
      <c r="A215">
        <v>22</v>
      </c>
      <c r="B215">
        <v>3</v>
      </c>
      <c r="C215">
        <f>IF(B215&lt;=9,0,
IF(B215=10,1,2))</f>
        <v>0</v>
      </c>
      <c r="D215">
        <f ca="1">RAND()</f>
        <v>0.32305978469893337</v>
      </c>
      <c r="E215">
        <f ca="1">RAND()</f>
        <v>0.43720748524655617</v>
      </c>
      <c r="F215">
        <f ca="1">RAND()</f>
        <v>0.96127281495349648</v>
      </c>
      <c r="G215">
        <f ca="1">RAND()</f>
        <v>0.86602765361351519</v>
      </c>
      <c r="H215">
        <f ca="1">RAND()</f>
        <v>0.34662079616065955</v>
      </c>
      <c r="I215">
        <f ca="1">RAND()</f>
        <v>0.9711324410430322</v>
      </c>
      <c r="M215" t="str">
        <f ca="1">IF(LEN(J215)&lt;&gt;0,J215,VLOOKUP(D215+$B215,$BJ:$BK,MATCH($BK$1,$BJ$1:$BK$1,0),1))</f>
        <v>안 지정 캐릭터 PP 일반등급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43720</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8</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2400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125</v>
      </c>
      <c r="Z215">
        <v>1100</v>
      </c>
      <c r="AA215" t="str">
        <f ca="1">IF(ISBLANK(AB215),"",
VLOOKUP(AB215,OFFSET(INDIRECT("$A:$B"),0,MATCH(AB$1&amp;"_Verify",INDIRECT("$1:$1"),0)-1),2,0)
)</f>
        <v>fe</v>
      </c>
      <c r="AB215" t="s">
        <v>82</v>
      </c>
      <c r="AC215" t="s">
        <v>416</v>
      </c>
      <c r="AD215">
        <v>1</v>
      </c>
      <c r="AE215" t="s">
        <v>410</v>
      </c>
      <c r="AF215">
        <v>169</v>
      </c>
      <c r="AG215">
        <v>109</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전설</v>
      </c>
      <c r="AJ215" t="str">
        <f>IF(ISBLANK($AB215),"",
IF(AND($B215&gt;=VLOOKUP($AB215,$AP:$AS,3,0),$B215&lt;=VLOOKUP($AB215,$AP:$AS,4,0)),"","슬롯타입이상"))</f>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고대인의 의식</v>
      </c>
      <c r="AL215">
        <v>1</v>
      </c>
      <c r="AM215" t="str">
        <f ca="1">IF(ROW()=2,AN215,OFFSET(AM215,-1,0)&amp;IF(LEN(AN215)=0,"",","&amp;AN215))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{"dy":22,"sl":3,"tp":"fe","vl":"Equip2401","cn":1,"pt":"DI","pp":169,"pr":109}</v>
      </c>
    </row>
    <row r="216" spans="1:40">
      <c r="A216">
        <v>22</v>
      </c>
      <c r="B216">
        <v>4</v>
      </c>
      <c r="C216">
        <f>IF(B216&lt;=9,0,
IF(B216=10,1,2))</f>
        <v>0</v>
      </c>
      <c r="D216">
        <f ca="1">RAND()</f>
        <v>0.1790751557636231</v>
      </c>
      <c r="E216">
        <f ca="1">RAND()</f>
        <v>0.64626671526195689</v>
      </c>
      <c r="F216">
        <f ca="1">RAND()</f>
        <v>0.22283271722340103</v>
      </c>
      <c r="G216">
        <f ca="1">RAND()</f>
        <v>0.72149103055642849</v>
      </c>
      <c r="H216">
        <f ca="1">RAND()</f>
        <v>0.91987859815373096</v>
      </c>
      <c r="I216">
        <f ca="1">RAND()</f>
        <v>0.9685278183036482</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64626</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10</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3000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125</v>
      </c>
      <c r="Z216">
        <v>1100</v>
      </c>
      <c r="AA216" t="str">
        <f ca="1">IF(ISBLANK(AB216),"",
VLOOKUP(AB216,OFFSET(INDIRECT("$A:$B"),0,MATCH(AB$1&amp;"_Verify",INDIRECT("$1:$1"),0)-1),2,0)
)</f>
        <v>upn</v>
      </c>
      <c r="AB216" t="s">
        <v>92</v>
      </c>
      <c r="AC216">
        <v>45187</v>
      </c>
      <c r="AD216">
        <v>11</v>
      </c>
      <c r="AE216" t="s">
        <v>125</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{"dy":22,"sl":4,"tp":"upn","vl":"45187","cn":11,"pt":"GO","pr":3300}</v>
      </c>
    </row>
    <row r="217" spans="1:40">
      <c r="A217">
        <v>22</v>
      </c>
      <c r="B217">
        <v>5</v>
      </c>
      <c r="C217">
        <f>IF(B217&lt;=9,0,
IF(B217=10,1,2))</f>
        <v>0</v>
      </c>
      <c r="D217">
        <f ca="1">RAND()</f>
        <v>0.84428440097067725</v>
      </c>
      <c r="E217">
        <f ca="1">RAND()</f>
        <v>0.97822208750910677</v>
      </c>
      <c r="F217">
        <f ca="1">RAND()</f>
        <v>0.21909603009462197</v>
      </c>
      <c r="G217">
        <f ca="1">RAND()</f>
        <v>0.79271224163134724</v>
      </c>
      <c r="H217">
        <f ca="1">RAND()</f>
        <v>0.30035549592097821</v>
      </c>
      <c r="I217">
        <f ca="1">RAND()</f>
        <v>0.86563515656658097</v>
      </c>
      <c r="M217" t="str">
        <f ca="1">IF(LEN(J217)&lt;&gt;0,J217,VLOOKUP(D217+$B217,$BJ:$BK,MATCH($BK$1,$BJ$1:$BK$1,0),1))</f>
        <v>안 지정 캐릭터 PP 일반등급</v>
      </c>
      <c r="N217">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97822</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14</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4200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82</v>
      </c>
      <c r="V217" t="s">
        <v>189</v>
      </c>
      <c r="W217">
        <v>1</v>
      </c>
      <c r="X217" t="s">
        <v>129</v>
      </c>
      <c r="Z217">
        <v>11</v>
      </c>
      <c r="AA217" t="str">
        <f ca="1">IF(ISBLANK(AB217),"",
VLOOKUP(AB217,OFFSET(INDIRECT("$A:$B"),0,MATCH(AB$1&amp;"_Verify",INDIRECT("$1:$1"),0)-1),2,0)
)</f>
        <v>fe</v>
      </c>
      <c r="AB217" t="s">
        <v>82</v>
      </c>
      <c r="AC217" t="s">
        <v>187</v>
      </c>
      <c r="AD217">
        <v>1</v>
      </c>
      <c r="AE217" t="s">
        <v>125</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블레이드 보우</v>
      </c>
      <c r="AL217">
        <v>1</v>
      </c>
      <c r="AM217" t="str">
        <f ca="1">IF(ROW()=2,AN217,OFFSET(AM217,-1,0)&amp;IF(LEN(AN217)=0,"",","&amp;AN217))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{"dy":22,"sl":5,"tp":"fe","vl":"Equip2002","cn":1,"pt":"GO","pr":900}</v>
      </c>
    </row>
    <row r="218" spans="1:40">
      <c r="A218">
        <v>22</v>
      </c>
      <c r="B218">
        <v>6</v>
      </c>
      <c r="C218">
        <f>IF(B218&lt;=9,0,
IF(B218=10,1,2))</f>
        <v>0</v>
      </c>
      <c r="D218">
        <f ca="1">RAND()</f>
        <v>3.327239896274059E-2</v>
      </c>
      <c r="E218">
        <f ca="1">RAND()</f>
        <v>0.3359285190411363</v>
      </c>
      <c r="F218">
        <f ca="1">RAND()</f>
        <v>0.26553185068741869</v>
      </c>
      <c r="G218">
        <f ca="1">RAND()</f>
        <v>0.27051476478258829</v>
      </c>
      <c r="H218">
        <f ca="1">RAND()</f>
        <v>0.6884936053690035</v>
      </c>
      <c r="I218">
        <f ca="1">RAND()</f>
        <v>8.0160491938873535E-2</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Equip4101</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1000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82</v>
      </c>
      <c r="V218" t="s">
        <v>254</v>
      </c>
      <c r="W218">
        <v>1</v>
      </c>
      <c r="X218" t="s">
        <v>125</v>
      </c>
      <c r="Z218">
        <v>3900</v>
      </c>
      <c r="AA218" t="str">
        <f ca="1">IF(ISBLANK(AB218),"",
VLOOKUP(AB218,OFFSET(INDIRECT("$A:$B"),0,MATCH(AB$1&amp;"_Verify",INDIRECT("$1:$1"),0)-1),2,0)
)</f>
        <v>uph</v>
      </c>
      <c r="AB218" t="s">
        <v>91</v>
      </c>
      <c r="AC218">
        <v>38584</v>
      </c>
      <c r="AD218">
        <v>10</v>
      </c>
      <c r="AE218" t="s">
        <v>125</v>
      </c>
      <c r="AG218">
        <v>3000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ca="1">IF(ROW()=2,AN218,OFFSET(AM218,-1,0)&amp;IF(LEN(AN218)=0,"",","&amp;AN218))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{"dy":22,"sl":6,"tp":"uph","vl":"38584","cn":10,"pt":"GO","pr":3000}</v>
      </c>
    </row>
    <row r="219" spans="1:40">
      <c r="A219">
        <v>22</v>
      </c>
      <c r="B219">
        <v>7</v>
      </c>
      <c r="C219">
        <f>IF(B219&lt;=9,0,
IF(B219=10,1,2))</f>
        <v>0</v>
      </c>
      <c r="D219">
        <f ca="1">RAND()</f>
        <v>0.94767523107020701</v>
      </c>
      <c r="E219">
        <f ca="1">RAND()</f>
        <v>0.87351526616416197</v>
      </c>
      <c r="F219">
        <f ca="1">RAND()</f>
        <v>0.65229708734264336</v>
      </c>
      <c r="G219">
        <f ca="1">RAND()</f>
        <v>0.95034003212925233</v>
      </c>
      <c r="H219">
        <f ca="1">RAND()</f>
        <v>0.25082652283035423</v>
      </c>
      <c r="I219">
        <f ca="1">RAND()</f>
        <v>3.8592304016767942E-2</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Equip8201</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28900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82</v>
      </c>
      <c r="V219" t="s">
        <v>246</v>
      </c>
      <c r="W219">
        <v>1</v>
      </c>
      <c r="X219" t="s">
        <v>125</v>
      </c>
      <c r="Z219">
        <v>800</v>
      </c>
      <c r="AA219" t="str">
        <f ca="1">IF(ISBLANK(AB219),"",
VLOOKUP(AB219,OFFSET(INDIRECT("$A:$B"),0,MATCH(AB$1&amp;"_Verify",INDIRECT("$1:$1"),0)-1),2,0)
)</f>
        <v>fe</v>
      </c>
      <c r="AB219" t="s">
        <v>82</v>
      </c>
      <c r="AC219" t="s">
        <v>238</v>
      </c>
      <c r="AD219">
        <v>1</v>
      </c>
      <c r="AE219" t="s">
        <v>125</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왕조의 블레이드</v>
      </c>
      <c r="AL219">
        <v>1</v>
      </c>
      <c r="AM219" t="str">
        <f ca="1">IF(ROW()=2,AN219,OFFSET(AM219,-1,0)&amp;IF(LEN(AN219)=0,"",","&amp;AN219))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{"dy":22,"sl":7,"tp":"fe","vl":"Equip8102","cn":1,"pt":"GO","pr":8000}</v>
      </c>
    </row>
    <row r="220" spans="1:40">
      <c r="A220">
        <v>22</v>
      </c>
      <c r="B220">
        <v>8</v>
      </c>
      <c r="C220">
        <f>IF(B220&lt;=9,0,
IF(B220=10,1,2))</f>
        <v>0</v>
      </c>
      <c r="D220">
        <f ca="1">RAND()</f>
        <v>0.71629771948372223</v>
      </c>
      <c r="E220">
        <f ca="1">RAND()</f>
        <v>0.48261378560760071</v>
      </c>
      <c r="F220">
        <f ca="1">RAND()</f>
        <v>0.2821800213657818</v>
      </c>
      <c r="G220">
        <f ca="1">RAND()</f>
        <v>0.63118861322109399</v>
      </c>
      <c r="H220">
        <f ca="1">RAND()</f>
        <v>0.86969546009102894</v>
      </c>
      <c r="I220">
        <f ca="1">RAND()</f>
        <v>0.60483642095221557</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fc</v>
      </c>
      <c r="AB220" t="s">
        <v>85</v>
      </c>
      <c r="AC220" t="s">
        <v>361</v>
      </c>
      <c r="AD220">
        <v>1</v>
      </c>
      <c r="AE220" t="s">
        <v>129</v>
      </c>
      <c r="AF220">
        <v>219</v>
      </c>
      <c r="AG220">
        <v>159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프리스</v>
      </c>
      <c r="AL220">
        <v>1</v>
      </c>
      <c r="AM220" t="str">
        <f ca="1">IF(ROW()=2,AN220,OFFSET(AM220,-1,0)&amp;IF(LEN(AN220)=0,"",","&amp;AN220))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{"dy":22,"sl":8,"tp":"fc","vl":"Actor0125","cn":1,"pt":"DI","pp":219,"pr":159}</v>
      </c>
    </row>
    <row r="221" spans="1:40">
      <c r="A221">
        <v>22</v>
      </c>
      <c r="B221">
        <v>9</v>
      </c>
      <c r="C221">
        <f>IF(B221&lt;=9,0,
IF(B221=10,1,2))</f>
        <v>0</v>
      </c>
      <c r="D221">
        <f ca="1">RAND()</f>
        <v>0.1240093672895598</v>
      </c>
      <c r="E221">
        <f ca="1">RAND()</f>
        <v>0.6030274552695426</v>
      </c>
      <c r="F221">
        <f ca="1">RAND()</f>
        <v>0.49272053258067483</v>
      </c>
      <c r="G221">
        <f ca="1">RAND()</f>
        <v>0.930800256184524</v>
      </c>
      <c r="H221">
        <f ca="1">RAND()</f>
        <v>2.2817843836069329E-2</v>
      </c>
      <c r="I221">
        <f ca="1">RAND()</f>
        <v>1.1426121357851704E-2</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fp</v>
      </c>
      <c r="AB221" t="s">
        <v>86</v>
      </c>
      <c r="AC221" t="s">
        <v>361</v>
      </c>
      <c r="AD221">
        <v>50</v>
      </c>
      <c r="AE221" t="s">
        <v>129</v>
      </c>
      <c r="AF221">
        <v>101</v>
      </c>
      <c r="AG221">
        <v>39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프리스</v>
      </c>
      <c r="AL221">
        <v>1</v>
      </c>
      <c r="AM221" t="str">
        <f ca="1">IF(ROW()=2,AN221,OFFSET(AM221,-1,0)&amp;IF(LEN(AN221)=0,"",","&amp;AN221))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{"dy":22,"sl":9,"tp":"fp","vl":"Actor0125","cn":50,"pt":"DI","pp":101,"pr":39}</v>
      </c>
    </row>
    <row r="222" spans="1:40">
      <c r="A222">
        <v>23</v>
      </c>
      <c r="B222">
        <v>0</v>
      </c>
      <c r="C222">
        <f>IF(B222&lt;=9,0,
IF(B222=10,1,2))</f>
        <v>0</v>
      </c>
      <c r="D222">
        <f ca="1">RAND()</f>
        <v>0.17306293888492019</v>
      </c>
      <c r="E222">
        <f ca="1">RAND()</f>
        <v>0.97363545679631136</v>
      </c>
      <c r="F222">
        <f ca="1">RAND()</f>
        <v>0.3567880918769466</v>
      </c>
      <c r="G222">
        <f ca="1">RAND()</f>
        <v>0.26225729900804418</v>
      </c>
      <c r="H222">
        <f ca="1">RAND()</f>
        <v>0.90021858867111404</v>
      </c>
      <c r="I222">
        <f ca="1">RAND()</f>
        <v>0.22510612194879032</v>
      </c>
      <c r="M222" t="str">
        <f ca="1">IF(LEN(J222)&lt;&gt;0,J222,VLOOKUP(D222+$B222,$BJ:$BK,MATCH($BK$1,$BJ$1:$BK$1,0),1))</f>
        <v>지정 장비</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Equip8301</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91</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200</v>
      </c>
      <c r="W222">
        <v>1</v>
      </c>
      <c r="X222" t="s">
        <v>125</v>
      </c>
      <c r="Z222">
        <v>3400</v>
      </c>
      <c r="AA222" t="str">
        <f ca="1">IF(ISBLANK(AB222),"",
VLOOKUP(AB222,OFFSET(INDIRECT("$A:$B"),0,MATCH(AB$1&amp;"_Verify",INDIRECT("$1:$1"),0)-1),2,0)
)</f>
        <v>upn</v>
      </c>
      <c r="AB222" t="s">
        <v>92</v>
      </c>
      <c r="AC222">
        <v>10153</v>
      </c>
      <c r="AD222">
        <v>9</v>
      </c>
      <c r="AE222" t="s">
        <v>125</v>
      </c>
      <c r="AG222">
        <v>2700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ca="1">IF(ROW()=2,AN222,OFFSET(AM222,-1,0)&amp;IF(LEN(AN222)=0,"",","&amp;AN222))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{"dy":23,"sl":0,"tp":"upn","vl":"10153","cn":9,"pt":"GO","pr":2700}</v>
      </c>
    </row>
    <row r="223" spans="1:40">
      <c r="A223">
        <v>23</v>
      </c>
      <c r="B223">
        <v>1</v>
      </c>
      <c r="C223">
        <f>IF(B223&lt;=9,0,
IF(B223=10,1,2))</f>
        <v>0</v>
      </c>
      <c r="D223">
        <f ca="1">RAND()</f>
        <v>0.72734350050880126</v>
      </c>
      <c r="E223">
        <f ca="1">RAND()</f>
        <v>0.57292864676466893</v>
      </c>
      <c r="F223">
        <f ca="1">RAND()</f>
        <v>0.32846627550058916</v>
      </c>
      <c r="G223">
        <f ca="1">RAND()</f>
        <v>0.97927875154624278</v>
      </c>
      <c r="H223">
        <f ca="1">RAND()</f>
        <v>0.46414441245979565</v>
      </c>
      <c r="I223">
        <f ca="1">RAND()</f>
        <v>0.65607920905931649</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Equip5002</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800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82</v>
      </c>
      <c r="V223" t="s">
        <v>243</v>
      </c>
      <c r="W223">
        <v>1</v>
      </c>
      <c r="X223" t="s">
        <v>125</v>
      </c>
      <c r="Z223">
        <v>7000</v>
      </c>
      <c r="AA223" t="str">
        <f ca="1">IF(ISBLANK(AB223),"",
VLOOKUP(AB223,OFFSET(INDIRECT("$A:$B"),0,MATCH(AB$1&amp;"_Verify",INDIRECT("$1:$1"),0)-1),2,0)
)</f>
        <v>fe</v>
      </c>
      <c r="AB223" t="s">
        <v>82</v>
      </c>
      <c r="AC223" t="s">
        <v>243</v>
      </c>
      <c r="AD223">
        <v>1</v>
      </c>
      <c r="AE223" t="s">
        <v>125</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ca="1">IF(ROW()=2,AN223,OFFSET(AM223,-1,0)&amp;IF(LEN(AN223)=0,"",","&amp;AN223))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{"dy":23,"sl":1,"tp":"fe","vl":"Equip5301","cn":1,"pt":"GO","pr":7000}</v>
      </c>
    </row>
    <row r="224" spans="1:40">
      <c r="A224">
        <v>23</v>
      </c>
      <c r="B224">
        <v>2</v>
      </c>
      <c r="C224">
        <f>IF(B224&lt;=9,0,
IF(B224=10,1,2))</f>
        <v>0</v>
      </c>
      <c r="D224">
        <f ca="1">RAND()</f>
        <v>1.8872811928475008E-2</v>
      </c>
      <c r="E224">
        <f ca="1">RAND()</f>
        <v>0.64040474147675486</v>
      </c>
      <c r="F224">
        <f ca="1">RAND()</f>
        <v>0.81555970154655466</v>
      </c>
      <c r="G224">
        <f ca="1">RAND()</f>
        <v>0.67499432865196207</v>
      </c>
      <c r="H224">
        <f ca="1">RAND()</f>
        <v>0.81669187503711149</v>
      </c>
      <c r="I224">
        <f ca="1">RAND()</f>
        <v>0.88382352915638251</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64040</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10</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3000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125</v>
      </c>
      <c r="Z224">
        <v>1400</v>
      </c>
      <c r="AA224" t="str">
        <f ca="1">IF(ISBLANK(AB224),"",
VLOOKUP(AB224,OFFSET(INDIRECT("$A:$B"),0,MATCH(AB$1&amp;"_Verify",INDIRECT("$1:$1"),0)-1),2,0)
)</f>
        <v>upn</v>
      </c>
      <c r="AB224" t="s">
        <v>92</v>
      </c>
      <c r="AC224">
        <v>98118</v>
      </c>
      <c r="AD224">
        <v>13</v>
      </c>
      <c r="AE224" t="s">
        <v>418</v>
      </c>
      <c r="AG224">
        <v>3900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{"dy":23,"sl":2,"tp":"upn","vl":"98118","cn":13,"pt":"GO","pr":3900}</v>
      </c>
    </row>
    <row r="225" spans="1:40">
      <c r="A225">
        <v>23</v>
      </c>
      <c r="B225">
        <v>3</v>
      </c>
      <c r="C225">
        <f>IF(B225&lt;=9,0,
IF(B225=10,1,2))</f>
        <v>0</v>
      </c>
      <c r="D225">
        <f ca="1">RAND()</f>
        <v>0.16392219415322196</v>
      </c>
      <c r="E225">
        <f ca="1">RAND()</f>
        <v>0.7573059725577328</v>
      </c>
      <c r="F225">
        <f ca="1">RAND()</f>
        <v>0.16627519900141274</v>
      </c>
      <c r="G225">
        <f ca="1">RAND()</f>
        <v>0.88383924320901119</v>
      </c>
      <c r="H225">
        <f ca="1">RAND()</f>
        <v>0.64009289772697597</v>
      </c>
      <c r="I225">
        <f ca="1">RAND()</f>
        <v>0.16765054974538662</v>
      </c>
      <c r="M225" t="str">
        <f ca="1">IF(LEN(J225)&lt;&gt;0,J225,VLOOKUP(D225+$B225,$BJ:$BK,MATCH($BK$1,$BJ$1:$BK$1,0),1))</f>
        <v>안 지정 캐릭터 PP 영웅등급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75730</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12</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3600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125</v>
      </c>
      <c r="Z225">
        <v>900</v>
      </c>
      <c r="AA225" t="str">
        <f ca="1">IF(ISBLANK(AB225),"",
VLOOKUP(AB225,OFFSET(INDIRECT("$A:$B"),0,MATCH(AB$1&amp;"_Verify",INDIRECT("$1:$1"),0)-1),2,0)
)</f>
        <v>fe</v>
      </c>
      <c r="AB225" t="s">
        <v>82</v>
      </c>
      <c r="AC225" t="s">
        <v>200</v>
      </c>
      <c r="AD225">
        <v>1</v>
      </c>
      <c r="AE225" t="s">
        <v>125</v>
      </c>
      <c r="AG225">
        <v>3400</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
      </c>
      <c r="AJ225" t="str">
        <f>IF(ISBLANK($AB225),"",
IF(AND($B225&gt;=VLOOKUP($AB225,$AP:$AS,3,0),$B225&lt;=VLOOKUP($AB225,$AP:$AS,4,0)),"","슬롯타입이상"))</f>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은빛 유산</v>
      </c>
      <c r="AL225">
        <v>1</v>
      </c>
      <c r="AM225" t="str">
        <f ca="1">IF(ROW()=2,AN225,OFFSET(AM225,-1,0)&amp;IF(LEN(AN225)=0,"",","&amp;AN225))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{"dy":23,"sl":3,"tp":"fe","vl":"Equip0202","cn":1,"pt":"GO","pr":3400}</v>
      </c>
    </row>
    <row r="226" spans="1:40">
      <c r="A226">
        <v>23</v>
      </c>
      <c r="B226">
        <v>4</v>
      </c>
      <c r="C226">
        <f>IF(B226&lt;=9,0,
IF(B226=10,1,2))</f>
        <v>0</v>
      </c>
      <c r="D226">
        <f ca="1">RAND()</f>
        <v>0.62555155529860074</v>
      </c>
      <c r="E226">
        <f ca="1">RAND()</f>
        <v>0.7072510076766032</v>
      </c>
      <c r="F226">
        <f ca="1">RAND()</f>
        <v>0.33110473056227829</v>
      </c>
      <c r="G226">
        <f ca="1">RAND()</f>
        <v>0.76330910310218958</v>
      </c>
      <c r="H226">
        <f ca="1">RAND()</f>
        <v>0.90264859995892754</v>
      </c>
      <c r="I226">
        <f ca="1">RAND()</f>
        <v>0.29869520657344473</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70725</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11</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3300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125</v>
      </c>
      <c r="Z226">
        <v>1400</v>
      </c>
      <c r="AA226" t="str">
        <f ca="1">IF(ISBLANK(AB226),"",
VLOOKUP(AB226,OFFSET(INDIRECT("$A:$B"),0,MATCH(AB$1&amp;"_Verify",INDIRECT("$1:$1"),0)-1),2,0)
)</f>
        <v>fe</v>
      </c>
      <c r="AB226" t="s">
        <v>82</v>
      </c>
      <c r="AC226" t="s">
        <v>255</v>
      </c>
      <c r="AD226">
        <v>1</v>
      </c>
      <c r="AE226" t="s">
        <v>125</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작은 별 완드</v>
      </c>
      <c r="AL226">
        <v>1</v>
      </c>
      <c r="AM226" t="str">
        <f ca="1">IF(ROW()=2,AN226,OFFSET(AM226,-1,0)&amp;IF(LEN(AN226)=0,"",","&amp;AN226))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{"dy":23,"sl":4,"tp":"fe","vl":"Equip3202","cn":1,"pt":"GO","pr":3500}</v>
      </c>
    </row>
    <row r="227" spans="1:40">
      <c r="A227">
        <v>23</v>
      </c>
      <c r="B227">
        <v>5</v>
      </c>
      <c r="C227">
        <f>IF(B227&lt;=9,0,
IF(B227=10,1,2))</f>
        <v>0</v>
      </c>
      <c r="D227">
        <f ca="1">RAND()</f>
        <v>0.20806411130724523</v>
      </c>
      <c r="E227">
        <f ca="1">RAND()</f>
        <v>0.56611378317116745</v>
      </c>
      <c r="F227">
        <f ca="1">RAND()</f>
        <v>0.7623556774504513</v>
      </c>
      <c r="G227">
        <f ca="1">RAND()</f>
        <v>0.81496691407638999</v>
      </c>
      <c r="H227">
        <f ca="1">RAND()</f>
        <v>0.82261667648993952</v>
      </c>
      <c r="I227">
        <f ca="1">RAND()</f>
        <v>0.51434164706266405</v>
      </c>
      <c r="M227" t="str">
        <f ca="1">IF(LEN(J227)&lt;&gt;0,J227,VLOOKUP(D227+$B227,$BJ:$BK,MATCH($BK$1,$BJ$1:$BK$1,0),1))</f>
        <v>지정 장비</v>
      </c>
      <c r="N227" t="str">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Equip5001</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800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202</v>
      </c>
      <c r="W227">
        <v>1</v>
      </c>
      <c r="X227" t="s">
        <v>125</v>
      </c>
      <c r="Z227">
        <v>1700</v>
      </c>
      <c r="AA227" t="str">
        <f ca="1">IF(ISBLANK(AB227),"",
VLOOKUP(AB227,OFFSET(INDIRECT("$A:$B"),0,MATCH(AB$1&amp;"_Verify",INDIRECT("$1:$1"),0)-1),2,0)
)</f>
        <v>uph</v>
      </c>
      <c r="AB227" t="s">
        <v>91</v>
      </c>
      <c r="AC227">
        <v>98421</v>
      </c>
      <c r="AD227">
        <v>14</v>
      </c>
      <c r="AE227" t="s">
        <v>410</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ca="1">IF(ROW()=2,AN227,OFFSET(AM227,-1,0)&amp;IF(LEN(AN227)=0,"",","&amp;AN227))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{"dy":23,"sl":5,"tp":"uph","vl":"98421","cn":14,"pt":"DI","pr":3}</v>
      </c>
    </row>
    <row r="228" spans="1:40">
      <c r="A228">
        <v>23</v>
      </c>
      <c r="B228">
        <v>6</v>
      </c>
      <c r="C228">
        <f>IF(B228&lt;=9,0,
IF(B228=10,1,2))</f>
        <v>0</v>
      </c>
      <c r="D228">
        <f ca="1">RAND()</f>
        <v>0.52678291989526493</v>
      </c>
      <c r="E228">
        <f ca="1">RAND()</f>
        <v>0.67673796798034525</v>
      </c>
      <c r="F228">
        <f ca="1">RAND()</f>
        <v>0.95766862395962382</v>
      </c>
      <c r="G228">
        <f ca="1">RAND()</f>
        <v>0.9331497429801745</v>
      </c>
      <c r="H228">
        <f ca="1">RAND()</f>
        <v>0.15909096006664536</v>
      </c>
      <c r="I228">
        <f ca="1">RAND()</f>
        <v>0.60661554698696551</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Equip6302</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22600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
      </c>
      <c r="U228" t="s">
        <v>82</v>
      </c>
      <c r="V228" t="s">
        <v>255</v>
      </c>
      <c r="W228">
        <v>1</v>
      </c>
      <c r="X228" t="s">
        <v>125</v>
      </c>
      <c r="Z228">
        <v>3500</v>
      </c>
      <c r="AA228" t="str">
        <f ca="1">IF(ISBLANK(AB228),"",
VLOOKUP(AB228,OFFSET(INDIRECT("$A:$B"),0,MATCH(AB$1&amp;"_Verify",INDIRECT("$1:$1"),0)-1),2,0)
)</f>
        <v>fe</v>
      </c>
      <c r="AB228" t="s">
        <v>82</v>
      </c>
      <c r="AC228" t="s">
        <v>202</v>
      </c>
      <c r="AD228">
        <v>1</v>
      </c>
      <c r="AE228" t="s">
        <v>125</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ca="1">IF(ROW()=2,AN228,OFFSET(AM228,-1,0)&amp;IF(LEN(AN228)=0,"",","&amp;AN228))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{"dy":23,"sl":6,"tp":"fe","vl":"Equip7001","cn":1,"pt":"GO","pr":1700}</v>
      </c>
    </row>
    <row r="229" spans="1:40">
      <c r="A229">
        <v>23</v>
      </c>
      <c r="B229">
        <v>7</v>
      </c>
      <c r="C229">
        <f>IF(B229&lt;=9,0,
IF(B229=10,1,2))</f>
        <v>0</v>
      </c>
      <c r="D229">
        <f ca="1">RAND()</f>
        <v>0.14224019581335301</v>
      </c>
      <c r="E229">
        <f ca="1">RAND()</f>
        <v>0.45062284376804096</v>
      </c>
      <c r="F229">
        <f ca="1">RAND()</f>
        <v>0.46788046985591081</v>
      </c>
      <c r="G229">
        <f ca="1">RAND()</f>
        <v>0.96611240542821453</v>
      </c>
      <c r="H229">
        <f ca="1">RAND()</f>
        <v>0.24220305060708125</v>
      </c>
      <c r="I229">
        <f ca="1">RAND()</f>
        <v>9.1497861419281179E-2</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Equip5102</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1000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82</v>
      </c>
      <c r="V229" t="s">
        <v>199</v>
      </c>
      <c r="W229">
        <v>1</v>
      </c>
      <c r="X229" t="s">
        <v>125</v>
      </c>
      <c r="Z229">
        <v>74200</v>
      </c>
      <c r="AA229" t="str">
        <f ca="1">IF(ISBLANK(AB229),"",
VLOOKUP(AB229,OFFSET(INDIRECT("$A:$B"),0,MATCH(AB$1&amp;"_Verify",INDIRECT("$1:$1"),0)-1),2,0)
)</f>
        <v>fe</v>
      </c>
      <c r="AB229" t="s">
        <v>82</v>
      </c>
      <c r="AC229" t="s">
        <v>199</v>
      </c>
      <c r="AD229">
        <v>1</v>
      </c>
      <c r="AE229" t="s">
        <v>125</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ca="1">IF(ROW()=2,AN229,OFFSET(AM229,-1,0)&amp;IF(LEN(AN229)=0,"",","&amp;AN229))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{"dy":23,"sl":7,"tp":"fe","vl":"Equip8302","cn":1,"pt":"GO","pr":74200}</v>
      </c>
    </row>
    <row r="230" spans="1:40">
      <c r="A230">
        <v>23</v>
      </c>
      <c r="B230">
        <v>8</v>
      </c>
      <c r="C230">
        <f>IF(B230&lt;=9,0,
IF(B230=10,1,2))</f>
        <v>0</v>
      </c>
      <c r="D230">
        <f ca="1">RAND()</f>
        <v>0.80975823977366634</v>
      </c>
      <c r="E230">
        <f ca="1">RAND()</f>
        <v>0.14106586025766521</v>
      </c>
      <c r="F230">
        <f ca="1">RAND()</f>
        <v>0.57327427109764095</v>
      </c>
      <c r="G230">
        <f ca="1">RAND()</f>
        <v>0.74947256767043413</v>
      </c>
      <c r="H230">
        <f ca="1">RAND()</f>
        <v>0.33305108959190155</v>
      </c>
      <c r="I230">
        <f ca="1">RAND()</f>
        <v>6.7253762869941336E-2</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fl1</v>
      </c>
      <c r="AB230" t="s">
        <v>87</v>
      </c>
      <c r="AC230" t="s">
        <v>394</v>
      </c>
      <c r="AD230">
        <v>1</v>
      </c>
      <c r="AE230" t="s">
        <v>129</v>
      </c>
      <c r="AF230">
        <v>65</v>
      </c>
      <c r="AG230">
        <v>49</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젤리아</v>
      </c>
      <c r="AL230">
        <v>1</v>
      </c>
      <c r="AM230" t="str">
        <f ca="1">IF(ROW()=2,AN230,OFFSET(AM230,-1,0)&amp;IF(LEN(AN230)=0,"",","&amp;AN230))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{"dy":23,"sl":8,"tp":"fl1","vl":"Actor1005","cn":1,"pt":"DI","pp":65,"pr":49}</v>
      </c>
    </row>
    <row r="231" spans="1:40">
      <c r="A231">
        <v>23</v>
      </c>
      <c r="B231">
        <v>9</v>
      </c>
      <c r="C231">
        <f>IF(B231&lt;=9,0,
IF(B231=10,1,2))</f>
        <v>0</v>
      </c>
      <c r="D231">
        <f ca="1">RAND()</f>
        <v>0.27007552636276555</v>
      </c>
      <c r="E231">
        <f ca="1">RAND()</f>
        <v>0.37311396878569125</v>
      </c>
      <c r="F231">
        <f ca="1">RAND()</f>
        <v>0.78502021426409796</v>
      </c>
      <c r="G231">
        <f ca="1">RAND()</f>
        <v>0.71925072027333492</v>
      </c>
      <c r="H231">
        <f ca="1">RAND()</f>
        <v>0.34199513038468321</v>
      </c>
      <c r="I231">
        <f ca="1">RAND()</f>
        <v>0.29138072260343306</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5.7495695939600577E-2</v>
      </c>
      <c r="E232">
        <f ca="1">RAND()</f>
        <v>0.16895747939113959</v>
      </c>
      <c r="F232">
        <f ca="1">RAND()</f>
        <v>0.77395169345183346</v>
      </c>
      <c r="G232">
        <f ca="1">RAND()</f>
        <v>0.92351450188090178</v>
      </c>
      <c r="H232">
        <f ca="1">RAND()</f>
        <v>0.63233807513095275</v>
      </c>
      <c r="I232">
        <f ca="1">RAND()</f>
        <v>0.88351779114669793</v>
      </c>
      <c r="M232" t="str">
        <f ca="1">IF(LEN(J232)&lt;&gt;0,J232,VLOOKUP(D232+$B232,$BJ:$BK,MATCH($BK$1,$BJ$1:$BK$1,0),1))</f>
        <v>지정 장비</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Equip1201</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3400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W232">
        <v>1</v>
      </c>
      <c r="X232" t="s">
        <v>129</v>
      </c>
      <c r="Z232">
        <v>29</v>
      </c>
      <c r="AA232" t="str">
        <f ca="1">IF(ISBLANK(AB232),"",
VLOOKUP(AB232,OFFSET(INDIRECT("$A:$B"),0,MATCH(AB$1&amp;"_Verify",INDIRECT("$1:$1"),0)-1),2,0)
)</f>
        <v>upn</v>
      </c>
      <c r="AB232" t="s">
        <v>92</v>
      </c>
      <c r="AC232">
        <v>11471</v>
      </c>
      <c r="AD232">
        <v>12</v>
      </c>
      <c r="AE232" t="s">
        <v>410</v>
      </c>
      <c r="AG232">
        <v>4</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{"dy":24,"sl":0,"tp":"upn","vl":"11471","cn":12,"pt":"DI","pr":4}</v>
      </c>
    </row>
    <row r="233" spans="1:40">
      <c r="A233">
        <v>24</v>
      </c>
      <c r="B233">
        <v>1</v>
      </c>
      <c r="C233">
        <f>IF(B233&lt;=9,0,
IF(B233=10,1,2))</f>
        <v>0</v>
      </c>
      <c r="D233">
        <f ca="1">RAND()</f>
        <v>0.31046023142616908</v>
      </c>
      <c r="E233">
        <f ca="1">RAND()</f>
        <v>0.83585631656160608</v>
      </c>
      <c r="F233">
        <f ca="1">RAND()</f>
        <v>0.32219772961992099</v>
      </c>
      <c r="G233">
        <f ca="1">RAND()</f>
        <v>0.73164520802485822</v>
      </c>
      <c r="H233">
        <f ca="1">RAND()</f>
        <v>0.69942805898110516</v>
      </c>
      <c r="I233">
        <f ca="1">RAND()</f>
        <v>3.6971892372942627E-2</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Equip7201</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8900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
      </c>
      <c r="U233" t="s">
        <v>82</v>
      </c>
      <c r="V233" t="s">
        <v>248</v>
      </c>
      <c r="W233">
        <v>1</v>
      </c>
      <c r="X233" t="s">
        <v>125</v>
      </c>
      <c r="Z233">
        <v>1000</v>
      </c>
      <c r="AA233" t="str">
        <f ca="1">IF(ISBLANK(AB233),"",
VLOOKUP(AB233,OFFSET(INDIRECT("$A:$B"),0,MATCH(AB$1&amp;"_Verify",INDIRECT("$1:$1"),0)-1),2,0)
)</f>
        <v>fe</v>
      </c>
      <c r="AB233" t="s">
        <v>82</v>
      </c>
      <c r="AC233" t="s">
        <v>406</v>
      </c>
      <c r="AD233">
        <v>1</v>
      </c>
      <c r="AE233" t="s">
        <v>125</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ca="1">IF(ROW()=2,AN233,OFFSET(AM233,-1,0)&amp;IF(LEN(AN233)=0,"",","&amp;AN233))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{"dy":24,"sl":1,"tp":"fe","vl":"Equip0102","cn":1,"pt":"GO","pr":1000}</v>
      </c>
    </row>
    <row r="234" spans="1:40">
      <c r="A234">
        <v>24</v>
      </c>
      <c r="B234">
        <v>2</v>
      </c>
      <c r="C234">
        <f>IF(B234&lt;=9,0,
IF(B234=10,1,2))</f>
        <v>0</v>
      </c>
      <c r="D234">
        <f ca="1">RAND()</f>
        <v>0.71157126913875746</v>
      </c>
      <c r="E234">
        <f ca="1">RAND()</f>
        <v>0.60969945852342988</v>
      </c>
      <c r="F234">
        <f ca="1">RAND()</f>
        <v>0.17508565809121179</v>
      </c>
      <c r="G234">
        <f ca="1">RAND()</f>
        <v>0.18525865427888111</v>
      </c>
      <c r="H234">
        <f ca="1">RAND()</f>
        <v>0.91814336381589967</v>
      </c>
      <c r="I234">
        <f ca="1">RAND()</f>
        <v>0.43050055656761754</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60969</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10</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3000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125</v>
      </c>
      <c r="Z234">
        <v>1200</v>
      </c>
      <c r="AA234" t="str">
        <f ca="1">IF(ISBLANK(AB234),"",
VLOOKUP(AB234,OFFSET(INDIRECT("$A:$B"),0,MATCH(AB$1&amp;"_Verify",INDIRECT("$1:$1"),0)-1),2,0)
)</f>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{"dy":24,"sl":2,"tp":"uph","vl":"52405","cn":9,"pt":"GO","pr":2700}</v>
      </c>
    </row>
    <row r="235" spans="1:40">
      <c r="A235">
        <v>24</v>
      </c>
      <c r="B235">
        <v>3</v>
      </c>
      <c r="C235">
        <f>IF(B235&lt;=9,0,
IF(B235=10,1,2))</f>
        <v>0</v>
      </c>
      <c r="D235">
        <f ca="1">RAND()</f>
        <v>0.77946011265839543</v>
      </c>
      <c r="E235">
        <f ca="1">RAND()</f>
        <v>0.3457959324483213</v>
      </c>
      <c r="F235">
        <f ca="1">RAND()</f>
        <v>0.7394466299910476</v>
      </c>
      <c r="G235">
        <f ca="1">RAND()</f>
        <v>0.24796458564803869</v>
      </c>
      <c r="H235">
        <f ca="1">RAND()</f>
        <v>0.67910677085335969</v>
      </c>
      <c r="I235">
        <f ca="1">RAND()</f>
        <v>0.33522952115123683</v>
      </c>
      <c r="M235" t="str">
        <f ca="1">IF(LEN(J235)&lt;&gt;0,J235,VLOOKUP(D235+$B235,$BJ:$BK,MATCH($BK$1,$BJ$1:$BK$1,0),1))</f>
        <v>안 지정 캐릭터 PP 일반등급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34579</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7</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2100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125</v>
      </c>
      <c r="Z235">
        <v>900</v>
      </c>
      <c r="AA235" t="str">
        <f ca="1">IF(ISBLANK(AB235),"",
VLOOKUP(AB235,OFFSET(INDIRECT("$A:$B"),0,MATCH(AB$1&amp;"_Verify",INDIRECT("$1:$1"),0)-1),2,0)
)</f>
        <v>fe</v>
      </c>
      <c r="AB235" t="s">
        <v>82</v>
      </c>
      <c r="AC235" t="s">
        <v>405</v>
      </c>
      <c r="AD235">
        <v>1</v>
      </c>
      <c r="AE235" t="s">
        <v>125</v>
      </c>
      <c r="AG235">
        <v>1000</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
      </c>
      <c r="AJ235" t="str">
        <f>IF(ISBLANK($AB235),"",
IF(AND($B235&gt;=VLOOKUP($AB235,$AP:$AS,3,0),$B235&lt;=VLOOKUP($AB235,$AP:$AS,4,0)),"","슬롯타입이상"))</f>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몬스터 세포</v>
      </c>
      <c r="AL235">
        <v>1</v>
      </c>
      <c r="AM235" t="str">
        <f ca="1">IF(ROW()=2,AN235,OFFSET(AM235,-1,0)&amp;IF(LEN(AN235)=0,"",","&amp;AN235))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{"dy":24,"sl":3,"tp":"fe","vl":"Equip2102","cn":1,"pt":"GO","pr":1000}</v>
      </c>
    </row>
    <row r="236" spans="1:40">
      <c r="A236">
        <v>24</v>
      </c>
      <c r="B236">
        <v>4</v>
      </c>
      <c r="C236">
        <f>IF(B236&lt;=9,0,
IF(B236=10,1,2))</f>
        <v>0</v>
      </c>
      <c r="D236">
        <f ca="1">RAND()</f>
        <v>0.67560785300257697</v>
      </c>
      <c r="E236">
        <f ca="1">RAND()</f>
        <v>0.84116519400764889</v>
      </c>
      <c r="F236">
        <f ca="1">RAND()</f>
        <v>2.0999192075967787E-3</v>
      </c>
      <c r="G236">
        <f ca="1">RAND()</f>
        <v>0.29997894907089107</v>
      </c>
      <c r="H236">
        <f ca="1">RAND()</f>
        <v>1.2386842225780237E-2</v>
      </c>
      <c r="I236">
        <f ca="1">RAND()</f>
        <v>5.8814523646992689E-2</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84116</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13</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3900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125</v>
      </c>
      <c r="Z236">
        <v>1400</v>
      </c>
      <c r="AA236" t="str">
        <f ca="1">IF(ISBLANK(AB236),"",
VLOOKUP(AB236,OFFSET(INDIRECT("$A:$B"),0,MATCH(AB$1&amp;"_Verify",INDIRECT("$1:$1"),0)-1),2,0)
)</f>
        <v>fe</v>
      </c>
      <c r="AB236" t="s">
        <v>82</v>
      </c>
      <c r="AC236" t="s">
        <v>408</v>
      </c>
      <c r="AD236">
        <v>1</v>
      </c>
      <c r="AE236" t="s">
        <v>125</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ca="1">IF(ROW()=2,AN236,OFFSET(AM236,-1,0)&amp;IF(LEN(AN236)=0,"",","&amp;AN236))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{"dy":24,"sl":4,"tp":"fe","vl":"Equip3001","cn":1,"pt":"GO","pr":700}</v>
      </c>
    </row>
    <row r="237" spans="1:40">
      <c r="A237">
        <v>24</v>
      </c>
      <c r="B237">
        <v>5</v>
      </c>
      <c r="C237">
        <f>IF(B237&lt;=9,0,
IF(B237=10,1,2))</f>
        <v>0</v>
      </c>
      <c r="D237">
        <f ca="1">RAND()</f>
        <v>0.60839806892982473</v>
      </c>
      <c r="E237">
        <f ca="1">RAND()</f>
        <v>7.8555856736487462E-3</v>
      </c>
      <c r="F237">
        <f ca="1">RAND()</f>
        <v>0.70226411218389651</v>
      </c>
      <c r="G237">
        <f ca="1">RAND()</f>
        <v>0.16963994653877346</v>
      </c>
      <c r="H237">
        <f ca="1">RAND()</f>
        <v>0.18803500339964641</v>
      </c>
      <c r="I237">
        <f ca="1">RAND()</f>
        <v>0.32849810450305961</v>
      </c>
      <c r="M237" t="str">
        <f ca="1">IF(LEN(J237)&lt;&gt;0,J237,VLOOKUP(D237+$B237,$BJ:$BK,MATCH($BK$1,$BJ$1:$BK$1,0),1))</f>
        <v>안 지정 캐릭터 PP 영웅등급</v>
      </c>
      <c r="N237">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785</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3</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900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125</v>
      </c>
      <c r="Z237">
        <v>900</v>
      </c>
      <c r="AA237" t="str">
        <f ca="1">IF(ISBLANK(AB237),"",
VLOOKUP(AB237,OFFSET(INDIRECT("$A:$B"),0,MATCH(AB$1&amp;"_Verify",INDIRECT("$1:$1"),0)-1),2,0)
)</f>
        <v>fe</v>
      </c>
      <c r="AB237" t="s">
        <v>82</v>
      </c>
      <c r="AC237" t="s">
        <v>407</v>
      </c>
      <c r="AD237">
        <v>1</v>
      </c>
      <c r="AE237" t="s">
        <v>125</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별의 계시</v>
      </c>
      <c r="AL237">
        <v>1</v>
      </c>
      <c r="AM237" t="str">
        <f ca="1">IF(ROW()=2,AN237,OFFSET(AM237,-1,0)&amp;IF(LEN(AN237)=0,"",","&amp;AN237))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{"dy":24,"sl":5,"tp":"fe","vl":"Equip4101","cn":1,"pt":"GO","pr":1100}</v>
      </c>
    </row>
    <row r="238" spans="1:40">
      <c r="A238">
        <v>24</v>
      </c>
      <c r="B238">
        <v>6</v>
      </c>
      <c r="C238">
        <f>IF(B238&lt;=9,0,
IF(B238=10,1,2))</f>
        <v>0</v>
      </c>
      <c r="D238">
        <f ca="1">RAND()</f>
        <v>4.6945856436209743E-2</v>
      </c>
      <c r="E238">
        <f ca="1">RAND()</f>
        <v>8.1390358006027452E-2</v>
      </c>
      <c r="F238">
        <f ca="1">RAND()</f>
        <v>0.25821832572886305</v>
      </c>
      <c r="G238">
        <f ca="1">RAND()</f>
        <v>0.46483479788175985</v>
      </c>
      <c r="H238">
        <f ca="1">RAND()</f>
        <v>0.8279526091750351</v>
      </c>
      <c r="I238">
        <f ca="1">RAND()</f>
        <v>0.65405088126927324</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Equip1001</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800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82</v>
      </c>
      <c r="V238" t="s">
        <v>185</v>
      </c>
      <c r="W238">
        <v>1</v>
      </c>
      <c r="X238" t="s">
        <v>125</v>
      </c>
      <c r="Z238">
        <v>74400</v>
      </c>
      <c r="AA238" t="str">
        <f ca="1">IF(ISBLANK(AB238),"",
VLOOKUP(AB238,OFFSET(INDIRECT("$A:$B"),0,MATCH(AB$1&amp;"_Verify",INDIRECT("$1:$1"),0)-1),2,0)
)</f>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ca="1">IF(ROW()=2,AN238,OFFSET(AM238,-1,0)&amp;IF(LEN(AN238)=0,"",","&amp;AN238))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{"dy":24,"sl":6,"tp":"uph","vl":"15462","cn":10,"pt":"GO","pr":3000}</v>
      </c>
    </row>
    <row r="239" spans="1:40">
      <c r="A239">
        <v>24</v>
      </c>
      <c r="B239">
        <v>7</v>
      </c>
      <c r="C239">
        <f>IF(B239&lt;=9,0,
IF(B239=10,1,2))</f>
        <v>0</v>
      </c>
      <c r="D239">
        <f ca="1">RAND()</f>
        <v>0.6209512314985135</v>
      </c>
      <c r="E239">
        <f ca="1">RAND()</f>
        <v>0.54173638907266497</v>
      </c>
      <c r="F239">
        <f ca="1">RAND()</f>
        <v>9.1693611548004372E-2</v>
      </c>
      <c r="G239">
        <f ca="1">RAND()</f>
        <v>0.62129679456899234</v>
      </c>
      <c r="H239">
        <f ca="1">RAND()</f>
        <v>0.34808858174377566</v>
      </c>
      <c r="I239">
        <f ca="1">RAND()</f>
        <v>0.86818461849965767</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Equip6102</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3800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82</v>
      </c>
      <c r="V239" t="s">
        <v>251</v>
      </c>
      <c r="W239">
        <v>1</v>
      </c>
      <c r="X239" t="s">
        <v>125</v>
      </c>
      <c r="Z239">
        <v>700</v>
      </c>
      <c r="AA239" t="str">
        <f ca="1">IF(ISBLANK(AB239),"",
VLOOKUP(AB239,OFFSET(INDIRECT("$A:$B"),0,MATCH(AB$1&amp;"_Verify",INDIRECT("$1:$1"),0)-1),2,0)
)</f>
        <v>fe</v>
      </c>
      <c r="AB239" t="s">
        <v>82</v>
      </c>
      <c r="AC239" t="s">
        <v>413</v>
      </c>
      <c r="AD239">
        <v>1</v>
      </c>
      <c r="AE239" t="s">
        <v>125</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빅 바디</v>
      </c>
      <c r="AL239">
        <v>1</v>
      </c>
      <c r="AM239" t="str">
        <f ca="1">IF(ROW()=2,AN239,OFFSET(AM239,-1,0)&amp;IF(LEN(AN239)=0,"",","&amp;AN239))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{"dy":24,"sl":7,"tp":"fe","vl":"Equip6101","cn":1,"pt":"GO","pr":3100}</v>
      </c>
    </row>
    <row r="240" spans="1:40">
      <c r="A240">
        <v>24</v>
      </c>
      <c r="B240">
        <v>8</v>
      </c>
      <c r="C240">
        <f>IF(B240&lt;=9,0,
IF(B240=10,1,2))</f>
        <v>0</v>
      </c>
      <c r="D240">
        <f ca="1">RAND()</f>
        <v>0.80339879217353627</v>
      </c>
      <c r="E240">
        <f ca="1">RAND()</f>
        <v>0.41684705195400273</v>
      </c>
      <c r="F240">
        <f ca="1">RAND()</f>
        <v>0.28591834966637653</v>
      </c>
      <c r="G240">
        <f ca="1">RAND()</f>
        <v>0.42693529516495887</v>
      </c>
      <c r="H240">
        <f ca="1">RAND()</f>
        <v>0.75156694303214078</v>
      </c>
      <c r="I240">
        <f ca="1">RAND()</f>
        <v>0.18748479184458722</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fl1</v>
      </c>
      <c r="AB240" t="s">
        <v>87</v>
      </c>
      <c r="AC240" t="s">
        <v>398</v>
      </c>
      <c r="AD240">
        <v>1</v>
      </c>
      <c r="AE240" t="s">
        <v>129</v>
      </c>
      <c r="AF240">
        <v>60</v>
      </c>
      <c r="AG240">
        <v>46</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클라크</v>
      </c>
      <c r="AL240">
        <v>1</v>
      </c>
      <c r="AM240" t="str">
        <f ca="1">IF(ROW()=2,AN240,OFFSET(AM240,-1,0)&amp;IF(LEN(AN240)=0,"",","&amp;AN240))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{"dy":24,"sl":8,"tp":"fl1","vl":"Actor2011","cn":1,"pt":"DI","pp":60,"pr":46}</v>
      </c>
    </row>
    <row r="241" spans="1:40">
      <c r="A241">
        <v>24</v>
      </c>
      <c r="B241">
        <v>9</v>
      </c>
      <c r="C241">
        <f>IF(B241&lt;=9,0,
IF(B241=10,1,2))</f>
        <v>0</v>
      </c>
      <c r="D241">
        <f ca="1">RAND()</f>
        <v>0.17188141307755367</v>
      </c>
      <c r="E241">
        <f ca="1">RAND()</f>
        <v>0.9322574552065559</v>
      </c>
      <c r="F241">
        <f ca="1">RAND()</f>
        <v>0.78646474333143501</v>
      </c>
      <c r="G241">
        <f ca="1">RAND()</f>
        <v>0.28161344157733315</v>
      </c>
      <c r="H241">
        <f ca="1">RAND()</f>
        <v>0.59904155194553976</v>
      </c>
      <c r="I241">
        <f ca="1">RAND()</f>
        <v>0.36373197240122135</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ca="1">IF(ROW()=2,AN241,OFFSET(AM241,-1,0)&amp;IF(LEN(AN241)=0,"",","&amp;AN241))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v>
      </c>
    </row>
    <row r="242" spans="1:40">
      <c r="A242">
        <v>25</v>
      </c>
      <c r="B242">
        <v>0</v>
      </c>
      <c r="C242">
        <f>IF(B242&lt;=9,0,
IF(B242=10,1,2))</f>
        <v>0</v>
      </c>
      <c r="D242">
        <f ca="1">RAND()</f>
        <v>0.53022293151960742</v>
      </c>
      <c r="E242">
        <f ca="1">RAND()</f>
        <v>0.9612005716542511</v>
      </c>
      <c r="F242">
        <f ca="1">RAND()</f>
        <v>0.28148449170916456</v>
      </c>
      <c r="G242">
        <f ca="1">RAND()</f>
        <v>0.79400091014776553</v>
      </c>
      <c r="H242">
        <f ca="1">RAND()</f>
        <v>0.50441414952525099</v>
      </c>
      <c r="I242">
        <f ca="1">RAND()</f>
        <v>0.17553839798163151</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Equip8202</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29000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
      </c>
      <c r="U242" t="s">
        <v>82</v>
      </c>
      <c r="V242" t="s">
        <v>239</v>
      </c>
      <c r="W242">
        <v>1</v>
      </c>
      <c r="X242" t="s">
        <v>125</v>
      </c>
      <c r="Z242">
        <v>800</v>
      </c>
      <c r="AA242" t="str">
        <f ca="1">IF(ISBLANK(AB242),"",
VLOOKUP(AB242,OFFSET(INDIRECT("$A:$B"),0,MATCH(AB$1&amp;"_Verify",INDIRECT("$1:$1"),0)-1),2,0)
)</f>
        <v>fe</v>
      </c>
      <c r="AB242" t="s">
        <v>82</v>
      </c>
      <c r="AC242" t="s">
        <v>239</v>
      </c>
      <c r="AD242">
        <v>1</v>
      </c>
      <c r="AE242" t="s">
        <v>125</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ca="1">IF(ROW()=2,AN242,OFFSET(AM242,-1,0)&amp;IF(LEN(AN242)=0,"",","&amp;AN242))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{"dy":25,"sl":0,"tp":"fe","vl":"Equip5002","cn":1,"pt":"GO","pr":800}</v>
      </c>
    </row>
    <row r="243" spans="1:40">
      <c r="A243">
        <v>25</v>
      </c>
      <c r="B243">
        <v>1</v>
      </c>
      <c r="C243">
        <f>IF(B243&lt;=9,0,
IF(B243=10,1,2))</f>
        <v>0</v>
      </c>
      <c r="D243">
        <f ca="1">RAND()</f>
        <v>6.3502287632579701E-3</v>
      </c>
      <c r="E243">
        <f ca="1">RAND()</f>
        <v>0.58348809187098927</v>
      </c>
      <c r="F243">
        <f ca="1">RAND()</f>
        <v>0.99281705905936657</v>
      </c>
      <c r="G243">
        <f ca="1">RAND()</f>
        <v>0.37940881599198362</v>
      </c>
      <c r="H243">
        <f ca="1">RAND()</f>
        <v>0.4260681684955524</v>
      </c>
      <c r="I243">
        <f ca="1">RAND()</f>
        <v>0.69130130353359209</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Equip5101</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1400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82</v>
      </c>
      <c r="V243" t="s">
        <v>293</v>
      </c>
      <c r="W243">
        <v>1</v>
      </c>
      <c r="X243" t="s">
        <v>125</v>
      </c>
      <c r="Z243">
        <v>1500</v>
      </c>
      <c r="AA243" t="str">
        <f ca="1">IF(ISBLANK(AB243),"",
VLOOKUP(AB243,OFFSET(INDIRECT("$A:$B"),0,MATCH(AB$1&amp;"_Verify",INDIRECT("$1:$1"),0)-1),2,0)
)</f>
        <v>fe</v>
      </c>
      <c r="AB243" t="s">
        <v>82</v>
      </c>
      <c r="AC243" t="s">
        <v>417</v>
      </c>
      <c r="AD243">
        <v>1</v>
      </c>
      <c r="AE243" t="s">
        <v>410</v>
      </c>
      <c r="AF243">
        <v>179</v>
      </c>
      <c r="AG243">
        <v>119</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전설</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반중력 스태프</v>
      </c>
      <c r="AL243">
        <v>1</v>
      </c>
      <c r="AM243" t="str">
        <f ca="1">IF(ROW()=2,AN243,OFFSET(AM243,-1,0)&amp;IF(LEN(AN243)=0,"",","&amp;AN243))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{"dy":25,"sl":1,"tp":"fe","vl":"Equip3401","cn":1,"pt":"DI","pp":179,"pr":119}</v>
      </c>
    </row>
    <row r="244" spans="1:40">
      <c r="A244">
        <v>25</v>
      </c>
      <c r="B244">
        <v>2</v>
      </c>
      <c r="C244">
        <f>IF(B244&lt;=9,0,
IF(B244=10,1,2))</f>
        <v>0</v>
      </c>
      <c r="D244">
        <f ca="1">RAND()</f>
        <v>0.87231089958269448</v>
      </c>
      <c r="E244">
        <f ca="1">RAND()</f>
        <v>0.27955750412004388</v>
      </c>
      <c r="F244">
        <f ca="1">RAND()</f>
        <v>0.51664262073168554</v>
      </c>
      <c r="G244">
        <f ca="1">RAND()</f>
        <v>0.63166639576531414</v>
      </c>
      <c r="H244">
        <f ca="1">RAND()</f>
        <v>0.91944645851591555</v>
      </c>
      <c r="I244">
        <f ca="1">RAND()</f>
        <v>0.24895367415756453</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27955</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6</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1800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125</v>
      </c>
      <c r="Z244">
        <v>1400</v>
      </c>
      <c r="AA244" t="str">
        <f ca="1">IF(ISBLANK(AB244),"",
VLOOKUP(AB244,OFFSET(INDIRECT("$A:$B"),0,MATCH(AB$1&amp;"_Verify",INDIRECT("$1:$1"),0)-1),2,0)
)</f>
        <v>fe</v>
      </c>
      <c r="AB244" t="s">
        <v>82</v>
      </c>
      <c r="AC244" t="s">
        <v>403</v>
      </c>
      <c r="AD244">
        <v>1</v>
      </c>
      <c r="AE244" t="s">
        <v>125</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불안정한 절단기</v>
      </c>
      <c r="AL244">
        <v>1</v>
      </c>
      <c r="AM244" t="str">
        <f ca="1">IF(ROW()=2,AN244,OFFSET(AM244,-1,0)&amp;IF(LEN(AN244)=0,"",","&amp;AN244))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{"dy":25,"sl":2,"tp":"fe","vl":"Equip0101","cn":1,"pt":"GO","pr":1200}</v>
      </c>
    </row>
    <row r="245" spans="1:40">
      <c r="A245">
        <v>25</v>
      </c>
      <c r="B245">
        <v>3</v>
      </c>
      <c r="C245">
        <f>IF(B245&lt;=9,0,
IF(B245=10,1,2))</f>
        <v>0</v>
      </c>
      <c r="D245">
        <f ca="1">RAND()</f>
        <v>0.11456887758647261</v>
      </c>
      <c r="E245">
        <f ca="1">RAND()</f>
        <v>7.0370210321555882E-2</v>
      </c>
      <c r="F245">
        <f ca="1">RAND()</f>
        <v>0.74347464641334093</v>
      </c>
      <c r="G245">
        <f ca="1">RAND()</f>
        <v>0.53178133429619434</v>
      </c>
      <c r="H245">
        <f ca="1">RAND()</f>
        <v>0.35273268607322028</v>
      </c>
      <c r="I245">
        <f ca="1">RAND()</f>
        <v>0.17756770003707967</v>
      </c>
      <c r="M245" t="str">
        <f ca="1">IF(LEN(J245)&lt;&gt;0,J245,VLOOKUP(D245+$B245,$BJ:$BK,MATCH($BK$1,$BJ$1:$BK$1,0),1))</f>
        <v>안 지정 캐릭터 PP 영웅등급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7037</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3</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900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125</v>
      </c>
      <c r="Z245">
        <v>1400</v>
      </c>
      <c r="AA245" t="str">
        <f ca="1">IF(ISBLANK(AB245),"",
VLOOKUP(AB245,OFFSET(INDIRECT("$A:$B"),0,MATCH(AB$1&amp;"_Verify",INDIRECT("$1:$1"),0)-1),2,0)
)</f>
        <v>uph</v>
      </c>
      <c r="AB245" t="s">
        <v>91</v>
      </c>
      <c r="AC245">
        <v>84832</v>
      </c>
      <c r="AD245">
        <v>11</v>
      </c>
      <c r="AE245" t="s">
        <v>125</v>
      </c>
      <c r="AG245">
        <v>3300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{"dy":25,"sl":3,"tp":"uph","vl":"84832","cn":11,"pt":"GO","pr":3300}</v>
      </c>
    </row>
    <row r="246" spans="1:40">
      <c r="A246">
        <v>25</v>
      </c>
      <c r="B246">
        <v>4</v>
      </c>
      <c r="C246">
        <f>IF(B246&lt;=9,0,
IF(B246=10,1,2))</f>
        <v>0</v>
      </c>
      <c r="D246">
        <f ca="1">RAND()</f>
        <v>0.92164745462795228</v>
      </c>
      <c r="E246">
        <f ca="1">RAND()</f>
        <v>0.13528602167155768</v>
      </c>
      <c r="F246">
        <f ca="1">RAND()</f>
        <v>0.34268867941853653</v>
      </c>
      <c r="G246">
        <f ca="1">RAND()</f>
        <v>1.20589344328913E-2</v>
      </c>
      <c r="H246">
        <f ca="1">RAND()</f>
        <v>0.31888954699569116</v>
      </c>
      <c r="I246">
        <f ca="1">RAND()</f>
        <v>0.85519269713979618</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13528</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4</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1200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125</v>
      </c>
      <c r="Z246">
        <v>900</v>
      </c>
      <c r="AA246" t="str">
        <f ca="1">IF(ISBLANK(AB246),"",
VLOOKUP(AB246,OFFSET(INDIRECT("$A:$B"),0,MATCH(AB$1&amp;"_Verify",INDIRECT("$1:$1"),0)-1),2,0)
)</f>
        <v>upn</v>
      </c>
      <c r="AB246" t="s">
        <v>92</v>
      </c>
      <c r="AC246">
        <v>94548</v>
      </c>
      <c r="AD246">
        <v>14</v>
      </c>
      <c r="AE246" t="s">
        <v>410</v>
      </c>
      <c r="AG246">
        <v>4</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{"dy":25,"sl":4,"tp":"upn","vl":"94548","cn":14,"pt":"DI","pr":4}</v>
      </c>
    </row>
    <row r="247" spans="1:40">
      <c r="A247">
        <v>25</v>
      </c>
      <c r="B247">
        <v>5</v>
      </c>
      <c r="C247">
        <f>IF(B247&lt;=9,0,
IF(B247=10,1,2))</f>
        <v>0</v>
      </c>
      <c r="D247">
        <f ca="1">RAND()</f>
        <v>4.6478879353917701E-2</v>
      </c>
      <c r="E247">
        <f ca="1">RAND()</f>
        <v>9.9437671577600639E-2</v>
      </c>
      <c r="F247">
        <f ca="1">RAND()</f>
        <v>0.98993386674331185</v>
      </c>
      <c r="G247">
        <f ca="1">RAND()</f>
        <v>0.66517159693861716</v>
      </c>
      <c r="H247">
        <f ca="1">RAND()</f>
        <v>0.97302743385551915</v>
      </c>
      <c r="I247">
        <f ca="1">RAND()</f>
        <v>0.61023945257620338</v>
      </c>
      <c r="M247" t="str">
        <f ca="1">IF(LEN(J247)&lt;&gt;0,J247,VLOOKUP(D247+$B247,$BJ:$BK,MATCH($BK$1,$BJ$1:$BK$1,0),1))</f>
        <v>지정 장비</v>
      </c>
      <c r="N247" t="str">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Equip0302</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7600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125</v>
      </c>
      <c r="Z247">
        <v>1000</v>
      </c>
      <c r="AA247" t="str">
        <f ca="1">IF(ISBLANK(AB247),"",
VLOOKUP(AB247,OFFSET(INDIRECT("$A:$B"),0,MATCH(AB$1&amp;"_Verify",INDIRECT("$1:$1"),0)-1),2,0)
)</f>
        <v>fe</v>
      </c>
      <c r="AB247" t="s">
        <v>82</v>
      </c>
      <c r="AC247" t="s">
        <v>404</v>
      </c>
      <c r="AD247">
        <v>1</v>
      </c>
      <c r="AE247" t="s">
        <v>125</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ca="1">IF(ROW()=2,AN247,OFFSET(AM247,-1,0)&amp;IF(LEN(AN247)=0,"",","&amp;AN247))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{"dy":25,"sl":5,"tp":"fe","vl":"Equip7102","cn":1,"pt":"GO","pr":3600}</v>
      </c>
    </row>
    <row r="248" spans="1:40">
      <c r="A248">
        <v>25</v>
      </c>
      <c r="B248">
        <v>6</v>
      </c>
      <c r="C248">
        <f>IF(B248&lt;=9,0,
IF(B248=10,1,2))</f>
        <v>0</v>
      </c>
      <c r="D248">
        <f ca="1">RAND()</f>
        <v>7.7182300403434767E-2</v>
      </c>
      <c r="E248">
        <f ca="1">RAND()</f>
        <v>0.76276769289669133</v>
      </c>
      <c r="F248">
        <f ca="1">RAND()</f>
        <v>0.45789262896054173</v>
      </c>
      <c r="G248">
        <f ca="1">RAND()</f>
        <v>0.77277936950454296</v>
      </c>
      <c r="H248">
        <f ca="1">RAND()</f>
        <v>0.76581534940134144</v>
      </c>
      <c r="I248">
        <f ca="1">RAND()</f>
        <v>9.7306573716687494E-2</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Equip7101</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3100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82</v>
      </c>
      <c r="V248" t="s">
        <v>183</v>
      </c>
      <c r="W248">
        <v>1</v>
      </c>
      <c r="X248" t="s">
        <v>125</v>
      </c>
      <c r="Z248">
        <v>3600</v>
      </c>
      <c r="AA248" t="str">
        <f ca="1">IF(ISBLANK(AB248),"",
VLOOKUP(AB248,OFFSET(INDIRECT("$A:$B"),0,MATCH(AB$1&amp;"_Verify",INDIRECT("$1:$1"),0)-1),2,0)
)</f>
        <v>upn</v>
      </c>
      <c r="AB248" t="s">
        <v>92</v>
      </c>
      <c r="AC248">
        <v>14628</v>
      </c>
      <c r="AD248">
        <v>9</v>
      </c>
      <c r="AE248" t="s">
        <v>125</v>
      </c>
      <c r="AG248">
        <v>2700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ca="1">IF(ROW()=2,AN248,OFFSET(AM248,-1,0)&amp;IF(LEN(AN248)=0,"",","&amp;AN248))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{"dy":25,"sl":6,"tp":"upn","vl":"14628","cn":9,"pt":"GO","pr":2700}</v>
      </c>
    </row>
    <row r="249" spans="1:40">
      <c r="A249">
        <v>25</v>
      </c>
      <c r="B249">
        <v>7</v>
      </c>
      <c r="C249">
        <f>IF(B249&lt;=9,0,
IF(B249=10,1,2))</f>
        <v>0</v>
      </c>
      <c r="D249">
        <f ca="1">RAND()</f>
        <v>0.24403251685268856</v>
      </c>
      <c r="E249">
        <f ca="1">RAND()</f>
        <v>0.79115097679136726</v>
      </c>
      <c r="F249">
        <f ca="1">RAND()</f>
        <v>5.3044001521953654E-2</v>
      </c>
      <c r="G249">
        <f ca="1">RAND()</f>
        <v>0.3155379510045363</v>
      </c>
      <c r="H249">
        <f ca="1">RAND()</f>
        <v>0.88355378553267638</v>
      </c>
      <c r="I249">
        <f ca="1">RAND()</f>
        <v>0.74551698109606546</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Equip8101</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8300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
      </c>
      <c r="U249" t="s">
        <v>82</v>
      </c>
      <c r="V249" t="s">
        <v>293</v>
      </c>
      <c r="W249">
        <v>1</v>
      </c>
      <c r="X249" t="s">
        <v>125</v>
      </c>
      <c r="Z249">
        <v>1200</v>
      </c>
      <c r="AA249" t="str">
        <f ca="1">IF(ISBLANK(AB249),"",
VLOOKUP(AB249,OFFSET(INDIRECT("$A:$B"),0,MATCH(AB$1&amp;"_Verify",INDIRECT("$1:$1"),0)-1),2,0)
)</f>
        <v>uph</v>
      </c>
      <c r="AB249" t="s">
        <v>91</v>
      </c>
      <c r="AC249">
        <v>31175</v>
      </c>
      <c r="AD249">
        <v>10</v>
      </c>
      <c r="AE249" t="s">
        <v>410</v>
      </c>
      <c r="AG249">
        <v>3</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ca="1">IF(ROW()=2,AN249,OFFSET(AM249,-1,0)&amp;IF(LEN(AN249)=0,"",","&amp;AN249))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{"dy":25,"sl":7,"tp":"uph","vl":"31175","cn":10,"pt":"DI","pr":3}</v>
      </c>
    </row>
    <row r="250" spans="1:40">
      <c r="A250">
        <v>25</v>
      </c>
      <c r="B250">
        <v>8</v>
      </c>
      <c r="C250">
        <f>IF(B250&lt;=9,0,
IF(B250=10,1,2))</f>
        <v>0</v>
      </c>
      <c r="D250">
        <f ca="1">RAND()</f>
        <v>0.99950001962928214</v>
      </c>
      <c r="E250">
        <f ca="1">RAND()</f>
        <v>0.93471570111922542</v>
      </c>
      <c r="F250">
        <f ca="1">RAND()</f>
        <v>0.68120024633824039</v>
      </c>
      <c r="G250">
        <f ca="1">RAND()</f>
        <v>0.38822321014178107</v>
      </c>
      <c r="H250">
        <f ca="1">RAND()</f>
        <v>0.30519605168161545</v>
      </c>
      <c r="I250">
        <f ca="1">RAND()</f>
        <v>0.98677506140918236</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fl1</v>
      </c>
      <c r="AB250" t="s">
        <v>87</v>
      </c>
      <c r="AC250" t="s">
        <v>397</v>
      </c>
      <c r="AD250">
        <v>1</v>
      </c>
      <c r="AE250" t="s">
        <v>129</v>
      </c>
      <c r="AF250">
        <v>54</v>
      </c>
      <c r="AG250">
        <v>39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무테이</v>
      </c>
      <c r="AL250">
        <v>1</v>
      </c>
      <c r="AM250" t="str">
        <f ca="1">IF(ROW()=2,AN250,OFFSET(AM250,-1,0)&amp;IF(LEN(AN250)=0,"",","&amp;AN250))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{"dy":25,"sl":8,"tp":"fl1","vl":"Actor3021","cn":1,"pt":"DI","pp":54,"pr":39}</v>
      </c>
    </row>
    <row r="251" spans="1:40">
      <c r="A251">
        <v>25</v>
      </c>
      <c r="B251">
        <v>9</v>
      </c>
      <c r="C251">
        <f>IF(B251&lt;=9,0,
IF(B251=10,1,2))</f>
        <v>0</v>
      </c>
      <c r="D251">
        <f ca="1">RAND()</f>
        <v>0.46576149543042578</v>
      </c>
      <c r="E251">
        <f ca="1">RAND()</f>
        <v>0.18285774082695982</v>
      </c>
      <c r="F251">
        <f ca="1">RAND()</f>
        <v>0.25173776011156923</v>
      </c>
      <c r="G251">
        <f ca="1">RAND()</f>
        <v>0.70965404916183206</v>
      </c>
      <c r="H251">
        <f ca="1">RAND()</f>
        <v>0.81691735460664694</v>
      </c>
      <c r="I251">
        <f ca="1">RAND()</f>
        <v>0.66813904572847427</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ca="1">IF(ROW()=2,AN251,OFFSET(AM251,-1,0)&amp;IF(LEN(AN251)=0,"",","&amp;AN251))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v>
      </c>
    </row>
    <row r="252" spans="1:40">
      <c r="A252">
        <v>26</v>
      </c>
      <c r="B252">
        <v>0</v>
      </c>
      <c r="C252">
        <f>IF(B252&lt;=9,0,
IF(B252=10,1,2))</f>
        <v>0</v>
      </c>
      <c r="D252">
        <f ca="1">RAND()</f>
        <v>0.70952975007821173</v>
      </c>
      <c r="E252">
        <f ca="1">RAND()</f>
        <v>0.26093787830445936</v>
      </c>
      <c r="F252">
        <f ca="1">RAND()</f>
        <v>6.3570284153523726E-2</v>
      </c>
      <c r="G252">
        <f ca="1">RAND()</f>
        <v>0.47786741377214514</v>
      </c>
      <c r="H252">
        <f ca="1">RAND()</f>
        <v>0.5413915235303316</v>
      </c>
      <c r="I252">
        <f ca="1">RAND()</f>
        <v>0.5475227232217702</v>
      </c>
      <c r="M252" t="str">
        <f ca="1">IF(LEN(J252)&lt;&gt;0,J252,VLOOKUP(D252+$B252,$BJ:$BK,MATCH($BK$1,$BJ$1:$BK$1,0),1))</f>
        <v>지정 장비</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Equip2101</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1300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192</v>
      </c>
      <c r="W252">
        <v>1</v>
      </c>
      <c r="X252" t="s">
        <v>125</v>
      </c>
      <c r="Z252">
        <v>1900</v>
      </c>
      <c r="AA252" t="str">
        <f ca="1">IF(ISBLANK(AB252),"",
VLOOKUP(AB252,OFFSET(INDIRECT("$A:$B"),0,MATCH(AB$1&amp;"_Verify",INDIRECT("$1:$1"),0)-1),2,0)
)</f>
        <v>fe</v>
      </c>
      <c r="AB252" t="s">
        <v>82</v>
      </c>
      <c r="AC252" t="s">
        <v>409</v>
      </c>
      <c r="AD252">
        <v>1</v>
      </c>
      <c r="AE252" t="s">
        <v>125</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ca="1">IF(ROW()=2,AN252,OFFSET(AM252,-1,0)&amp;IF(LEN(AN252)=0,"",","&amp;AN252))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{"dy":26,"sl":0,"tp":"fe","vl":"Equip0201","cn":1,"pt":"GO","pr":3100}</v>
      </c>
    </row>
    <row r="253" spans="1:40">
      <c r="A253">
        <v>26</v>
      </c>
      <c r="B253">
        <v>1</v>
      </c>
      <c r="C253">
        <f>IF(B253&lt;=9,0,
IF(B253=10,1,2))</f>
        <v>0</v>
      </c>
      <c r="D253">
        <f ca="1">RAND()</f>
        <v>0.83735620541833766</v>
      </c>
      <c r="E253">
        <f ca="1">RAND()</f>
        <v>0.83916442190291662</v>
      </c>
      <c r="F253">
        <f ca="1">RAND()</f>
        <v>0.9843993692202051</v>
      </c>
      <c r="G253">
        <f ca="1">RAND()</f>
        <v>0.35427930487825898</v>
      </c>
      <c r="H253">
        <f ca="1">RAND()</f>
        <v>0.32101654547573555</v>
      </c>
      <c r="I253">
        <f ca="1">RAND()</f>
        <v>0.91915313245449692</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Equip7201</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16</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82</v>
      </c>
      <c r="V253" t="s">
        <v>183</v>
      </c>
      <c r="W253">
        <v>1</v>
      </c>
      <c r="X253" t="s">
        <v>125</v>
      </c>
      <c r="Z253">
        <v>3800</v>
      </c>
      <c r="AA253" t="str">
        <f ca="1">IF(ISBLANK(AB253),"",
VLOOKUP(AB253,OFFSET(INDIRECT("$A:$B"),0,MATCH(AB$1&amp;"_Verify",INDIRECT("$1:$1"),0)-1),2,0)
)</f>
        <v>upn</v>
      </c>
      <c r="AB253" t="s">
        <v>92</v>
      </c>
      <c r="AC253">
        <v>5727</v>
      </c>
      <c r="AD253">
        <v>9</v>
      </c>
      <c r="AE253" t="s">
        <v>125</v>
      </c>
      <c r="AG253">
        <v>2700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ca="1">IF(ROW()=2,AN253,OFFSET(AM253,-1,0)&amp;IF(LEN(AN253)=0,"",","&amp;AN253))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{"dy":26,"sl":1,"tp":"upn","vl":"5727","cn":9,"pt":"GO","pr":2700}</v>
      </c>
    </row>
    <row r="254" spans="1:40">
      <c r="A254">
        <v>26</v>
      </c>
      <c r="B254">
        <v>2</v>
      </c>
      <c r="C254">
        <f>IF(B254&lt;=9,0,
IF(B254=10,1,2))</f>
        <v>0</v>
      </c>
      <c r="D254">
        <f ca="1">RAND()</f>
        <v>0.78728823080839594</v>
      </c>
      <c r="E254">
        <f ca="1">RAND()</f>
        <v>0.30352721414872597</v>
      </c>
      <c r="F254">
        <f ca="1">RAND()</f>
        <v>0.90730050889442104</v>
      </c>
      <c r="G254">
        <f ca="1">RAND()</f>
        <v>0.25789374478676541</v>
      </c>
      <c r="H254">
        <f ca="1">RAND()</f>
        <v>0.56775933604234863</v>
      </c>
      <c r="I254">
        <f ca="1">RAND()</f>
        <v>0.88681562003743508</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30352</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6</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1800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125</v>
      </c>
      <c r="Z254">
        <v>1200</v>
      </c>
      <c r="AA254" t="str">
        <f ca="1">IF(ISBLANK(AB254),"",
VLOOKUP(AB254,OFFSET(INDIRECT("$A:$B"),0,MATCH(AB$1&amp;"_Verify",INDIRECT("$1:$1"),0)-1),2,0)
)</f>
        <v>upn</v>
      </c>
      <c r="AB254" t="s">
        <v>92</v>
      </c>
      <c r="AC254">
        <v>56908</v>
      </c>
      <c r="AD254">
        <v>12</v>
      </c>
      <c r="AE254" t="s">
        <v>125</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{"dy":26,"sl":2,"tp":"upn","vl":"56908","cn":12,"pt":"GO","pr":3600}</v>
      </c>
    </row>
    <row r="255" spans="1:40">
      <c r="A255">
        <v>26</v>
      </c>
      <c r="B255">
        <v>3</v>
      </c>
      <c r="C255">
        <f>IF(B255&lt;=9,0,
IF(B255=10,1,2))</f>
        <v>0</v>
      </c>
      <c r="D255">
        <f ca="1">RAND()</f>
        <v>0.33071955976485556</v>
      </c>
      <c r="E255">
        <f ca="1">RAND()</f>
        <v>0.61171143543714224</v>
      </c>
      <c r="F255">
        <f ca="1">RAND()</f>
        <v>0.60997462757775356</v>
      </c>
      <c r="G255">
        <f ca="1">RAND()</f>
        <v>0.13851518233718074</v>
      </c>
      <c r="H255">
        <f ca="1">RAND()</f>
        <v>0.34518329699754702</v>
      </c>
      <c r="I255">
        <f ca="1">RAND()</f>
        <v>0.56996067533166106</v>
      </c>
      <c r="M255" t="str">
        <f ca="1">IF(LEN(J255)&lt;&gt;0,J255,VLOOKUP(D255+$B255,$BJ:$BK,MATCH($BK$1,$BJ$1:$BK$1,0),1))</f>
        <v>안 지정 캐릭터 PP 일반등급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61171</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10</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3000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125</v>
      </c>
      <c r="Z255">
        <v>900</v>
      </c>
      <c r="AA255" t="str">
        <f ca="1">IF(ISBLANK(AB255),"",
VLOOKUP(AB255,OFFSET(INDIRECT("$A:$B"),0,MATCH(AB$1&amp;"_Verify",INDIRECT("$1:$1"),0)-1),2,0)
)</f>
        <v>fe</v>
      </c>
      <c r="AB255" t="s">
        <v>82</v>
      </c>
      <c r="AC255" t="s">
        <v>241</v>
      </c>
      <c r="AD255">
        <v>1</v>
      </c>
      <c r="AE255" t="s">
        <v>125</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원시 부족 지팡이</v>
      </c>
      <c r="AL255">
        <v>1</v>
      </c>
      <c r="AM255" t="str">
        <f ca="1">IF(ROW()=2,AN255,OFFSET(AM255,-1,0)&amp;IF(LEN(AN255)=0,"",","&amp;AN255))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{"dy":26,"sl":3,"tp":"fe","vl":"Equip3101","cn":1,"pt":"GO","pr":1500}</v>
      </c>
    </row>
    <row r="256" spans="1:40">
      <c r="A256">
        <v>26</v>
      </c>
      <c r="B256">
        <v>4</v>
      </c>
      <c r="C256">
        <f>IF(B256&lt;=9,0,
IF(B256=10,1,2))</f>
        <v>0</v>
      </c>
      <c r="D256">
        <f ca="1">RAND()</f>
        <v>0.11798947910864599</v>
      </c>
      <c r="E256">
        <f ca="1">RAND()</f>
        <v>0.92056625995742491</v>
      </c>
      <c r="F256">
        <f ca="1">RAND()</f>
        <v>0.26638593255661802</v>
      </c>
      <c r="G256">
        <f ca="1">RAND()</f>
        <v>9.2838704969309127E-3</v>
      </c>
      <c r="H256">
        <f ca="1">RAND()</f>
        <v>0.66780329545568762</v>
      </c>
      <c r="I256">
        <f ca="1">RAND()</f>
        <v>0.28270182734667038</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92056</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14</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4200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125</v>
      </c>
      <c r="Z256">
        <v>900</v>
      </c>
      <c r="AA256" t="str">
        <f ca="1">IF(ISBLANK(AB256),"",
VLOOKUP(AB256,OFFSET(INDIRECT("$A:$B"),0,MATCH(AB$1&amp;"_Verify",INDIRECT("$1:$1"),0)-1),2,0)
)</f>
        <v>fe</v>
      </c>
      <c r="AB256" t="s">
        <v>82</v>
      </c>
      <c r="AC256" t="s">
        <v>184</v>
      </c>
      <c r="AD256">
        <v>1</v>
      </c>
      <c r="AE256" t="s">
        <v>125</v>
      </c>
      <c r="AG256">
        <v>7300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
      </c>
      <c r="AJ256" t="str">
        <f>IF(ISBLANK($AB256),"",
IF(AND($B256&gt;=VLOOKUP($AB256,$AP:$AS,3,0),$B256&lt;=VLOOKUP($AB256,$AP:$AS,4,0)),"","슬롯타입이상"))</f>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흑진주 칼날</v>
      </c>
      <c r="AL256">
        <v>1</v>
      </c>
      <c r="AM256" t="str">
        <f ca="1">IF(ROW()=2,AN256,OFFSET(AM256,-1,0)&amp;IF(LEN(AN256)=0,"",","&amp;AN256))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{"dy":26,"sl":4,"tp":"fe","vl":"Equip1302","cn":1,"pt":"GO","pr":7300}</v>
      </c>
    </row>
    <row r="257" spans="1:40">
      <c r="A257">
        <v>26</v>
      </c>
      <c r="B257">
        <v>5</v>
      </c>
      <c r="C257">
        <f>IF(B257&lt;=9,0,
IF(B257=10,1,2))</f>
        <v>0</v>
      </c>
      <c r="D257">
        <f ca="1">RAND()</f>
        <v>0.88448349304978346</v>
      </c>
      <c r="E257">
        <f ca="1">RAND()</f>
        <v>0.41352121086053517</v>
      </c>
      <c r="F257">
        <f ca="1">RAND()</f>
        <v>0.66168695071711303</v>
      </c>
      <c r="G257">
        <f ca="1">RAND()</f>
        <v>0.4191102126255235</v>
      </c>
      <c r="H257">
        <f ca="1">RAND()</f>
        <v>7.792540796796088E-2</v>
      </c>
      <c r="I257">
        <f ca="1">RAND()</f>
        <v>0.59518338614167476</v>
      </c>
      <c r="M257" t="str">
        <f ca="1">IF(LEN(J257)&lt;&gt;0,J257,VLOOKUP(D257+$B257,$BJ:$BK,MATCH($BK$1,$BJ$1:$BK$1,0),1))</f>
        <v>안 지정 캐릭터 PP 일반등급</v>
      </c>
      <c r="N257">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41352</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7</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2100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125</v>
      </c>
      <c r="Z257">
        <v>1300</v>
      </c>
      <c r="AA257" t="str">
        <f ca="1">IF(ISBLANK(AB257),"",
VLOOKUP(AB257,OFFSET(INDIRECT("$A:$B"),0,MATCH(AB$1&amp;"_Verify",INDIRECT("$1:$1"),0)-1),2,0)
)</f>
        <v>fe</v>
      </c>
      <c r="AB257" t="s">
        <v>82</v>
      </c>
      <c r="AC257" t="s">
        <v>415</v>
      </c>
      <c r="AD257">
        <v>1</v>
      </c>
      <c r="AE257" t="s">
        <v>125</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ca="1">IF(ROW()=2,AN257,OFFSET(AM257,-1,0)&amp;IF(LEN(AN257)=0,"",","&amp;AN257))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{"dy":26,"sl":5,"tp":"fe","vl":"Equip7002","cn":1,"pt":"GO","pr":1900}</v>
      </c>
    </row>
    <row r="258" spans="1:40">
      <c r="A258">
        <v>26</v>
      </c>
      <c r="B258">
        <v>6</v>
      </c>
      <c r="C258">
        <f>IF(B258&lt;=9,0,
IF(B258=10,1,2))</f>
        <v>0</v>
      </c>
      <c r="D258">
        <f ca="1">RAND()</f>
        <v>0.53319402376483782</v>
      </c>
      <c r="E258">
        <f ca="1">RAND()</f>
        <v>2.9997031728747348E-2</v>
      </c>
      <c r="F258">
        <f ca="1">RAND()</f>
        <v>0.43149992958619388</v>
      </c>
      <c r="G258">
        <f ca="1">RAND()</f>
        <v>0.91739220456966653</v>
      </c>
      <c r="H258">
        <f ca="1">RAND()</f>
        <v>6.8066109478231329E-2</v>
      </c>
      <c r="I258">
        <f ca="1">RAND()</f>
        <v>0.50133791955049933</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Equip0102</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1300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
      </c>
      <c r="U258" t="s">
        <v>82</v>
      </c>
      <c r="V258" t="s">
        <v>258</v>
      </c>
      <c r="W258">
        <v>1</v>
      </c>
      <c r="X258" t="s">
        <v>125</v>
      </c>
      <c r="Z258">
        <v>3100</v>
      </c>
      <c r="AA258" t="str">
        <f ca="1">IF(ISBLANK(AB258),"",
VLOOKUP(AB258,OFFSET(INDIRECT("$A:$B"),0,MATCH(AB$1&amp;"_Verify",INDIRECT("$1:$1"),0)-1),2,0)
)</f>
        <v>uph</v>
      </c>
      <c r="AB258" t="s">
        <v>91</v>
      </c>
      <c r="AC258">
        <v>79985</v>
      </c>
      <c r="AD258">
        <v>10</v>
      </c>
      <c r="AE258" t="s">
        <v>125</v>
      </c>
      <c r="AG258">
        <v>3000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ca="1">IF(ROW()=2,AN258,OFFSET(AM258,-1,0)&amp;IF(LEN(AN258)=0,"",","&amp;AN258))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{"dy":26,"sl":6,"tp":"uph","vl":"79985","cn":10,"pt":"GO","pr":3000}</v>
      </c>
    </row>
    <row r="259" spans="1:40">
      <c r="A259">
        <v>26</v>
      </c>
      <c r="B259">
        <v>7</v>
      </c>
      <c r="C259">
        <f>IF(B259&lt;=9,0,
IF(B259=10,1,2))</f>
        <v>0</v>
      </c>
      <c r="D259">
        <f ca="1">RAND()</f>
        <v>0.54457086345810835</v>
      </c>
      <c r="E259">
        <f ca="1">RAND()</f>
        <v>3.4003783298377943E-2</v>
      </c>
      <c r="F259">
        <f ca="1">RAND()</f>
        <v>0.12173837200987692</v>
      </c>
      <c r="G259">
        <f ca="1">RAND()</f>
        <v>1.8919604630741604E-3</v>
      </c>
      <c r="H259">
        <f ca="1">RAND()</f>
        <v>0.29281820602174224</v>
      </c>
      <c r="I259">
        <f ca="1">RAND()</f>
        <v>0.16135027341010943</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Equip0102</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1000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82</v>
      </c>
      <c r="V259" t="s">
        <v>241</v>
      </c>
      <c r="W259">
        <v>1</v>
      </c>
      <c r="X259" t="s">
        <v>125</v>
      </c>
      <c r="Z259">
        <v>1500</v>
      </c>
      <c r="AA259" t="str">
        <f ca="1">IF(ISBLANK(AB259),"",
VLOOKUP(AB259,OFFSET(INDIRECT("$A:$B"),0,MATCH(AB$1&amp;"_Verify",INDIRECT("$1:$1"),0)-1),2,0)
)</f>
        <v>fe</v>
      </c>
      <c r="AB259" t="s">
        <v>82</v>
      </c>
      <c r="AC259" t="s">
        <v>414</v>
      </c>
      <c r="AD259">
        <v>1</v>
      </c>
      <c r="AE259" t="s">
        <v>125</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ca="1">IF(ROW()=2,AN259,OFFSET(AM259,-1,0)&amp;IF(LEN(AN259)=0,"",","&amp;AN259))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{"dy":26,"sl":7,"tp":"fe","vl":"Equip6102","cn":1,"pt":"GO","pr":3800}</v>
      </c>
    </row>
    <row r="260" spans="1:40">
      <c r="A260">
        <v>26</v>
      </c>
      <c r="B260">
        <v>8</v>
      </c>
      <c r="C260">
        <f>IF(B260&lt;=9,0,
IF(B260=10,1,2))</f>
        <v>0</v>
      </c>
      <c r="D260">
        <f ca="1">RAND()</f>
        <v>0.30806142877249054</v>
      </c>
      <c r="E260">
        <f ca="1">RAND()</f>
        <v>4.7250496610739656E-2</v>
      </c>
      <c r="F260">
        <f ca="1">RAND()</f>
        <v>0.37203355777089453</v>
      </c>
      <c r="G260">
        <f ca="1">RAND()</f>
        <v>0.75752621544754284</v>
      </c>
      <c r="H260">
        <f ca="1">RAND()</f>
        <v>3.1272549270682681E-2</v>
      </c>
      <c r="I260">
        <f ca="1">RAND()</f>
        <v>0.93335100279075534</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fl1</v>
      </c>
      <c r="AB260" t="s">
        <v>87</v>
      </c>
      <c r="AC260" t="s">
        <v>396</v>
      </c>
      <c r="AD260">
        <v>1</v>
      </c>
      <c r="AE260" t="s">
        <v>129</v>
      </c>
      <c r="AF260">
        <v>59</v>
      </c>
      <c r="AG260">
        <v>43</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그루퍼스</v>
      </c>
      <c r="AL260">
        <v>1</v>
      </c>
      <c r="AM260" t="str">
        <f ca="1">IF(ROW()=2,AN260,OFFSET(AM260,-1,0)&amp;IF(LEN(AN260)=0,"",","&amp;AN260))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{"dy":26,"sl":8,"tp":"fl1","vl":"Actor2010","cn":1,"pt":"DI","pp":59,"pr":43}</v>
      </c>
    </row>
    <row r="261" spans="1:40">
      <c r="A261">
        <v>26</v>
      </c>
      <c r="B261">
        <v>9</v>
      </c>
      <c r="C261">
        <f>IF(B261&lt;=9,0,
IF(B261=10,1,2))</f>
        <v>0</v>
      </c>
      <c r="D261">
        <f ca="1">RAND()</f>
        <v>0.85566199994639625</v>
      </c>
      <c r="E261">
        <f ca="1">RAND()</f>
        <v>0.13217776988991103</v>
      </c>
      <c r="F261">
        <f ca="1">RAND()</f>
        <v>0.16482534726118836</v>
      </c>
      <c r="G261">
        <f ca="1">RAND()</f>
        <v>0.19065278709019073</v>
      </c>
      <c r="H261">
        <f ca="1">RAND()</f>
        <v>0.54303400518995881</v>
      </c>
      <c r="I261">
        <f ca="1">RAND()</f>
        <v>0.16950975219437259</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ca="1">IF(ROW()=2,AN261,OFFSET(AM261,-1,0)&amp;IF(LEN(AN261)=0,"",","&amp;AN261))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v>
      </c>
    </row>
    <row r="262" spans="1:40">
      <c r="A262">
        <v>27</v>
      </c>
      <c r="B262">
        <v>0</v>
      </c>
      <c r="C262">
        <f>IF(B262&lt;=9,0,
IF(B262=10,1,2))</f>
        <v>0</v>
      </c>
      <c r="D262">
        <f ca="1">RAND()</f>
        <v>7.0814294260920896E-2</v>
      </c>
      <c r="E262">
        <f ca="1">RAND()</f>
        <v>0.61473253308245168</v>
      </c>
      <c r="F262">
        <f ca="1">RAND()</f>
        <v>0.23973413052542303</v>
      </c>
      <c r="G262">
        <f ca="1">RAND()</f>
        <v>0.11983881679416297</v>
      </c>
      <c r="H262">
        <f ca="1">RAND()</f>
        <v>0.11921023830556565</v>
      </c>
      <c r="I262">
        <f ca="1">RAND()</f>
        <v>0.49716801285144474</v>
      </c>
      <c r="M262" t="str">
        <f ca="1">IF(LEN(J262)&lt;&gt;0,J262,VLOOKUP(D262+$B262,$BJ:$BK,MATCH($BK$1,$BJ$1:$BK$1,0),1))</f>
        <v>지정 장비</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Equip5201</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4</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178</v>
      </c>
      <c r="W262">
        <v>1</v>
      </c>
      <c r="X262" t="s">
        <v>125</v>
      </c>
      <c r="Z262">
        <v>1000</v>
      </c>
      <c r="AA262" t="str">
        <f ca="1">IF(ISBLANK(AB262),"",
VLOOKUP(AB262,OFFSET(INDIRECT("$A:$B"),0,MATCH(AB$1&amp;"_Verify",INDIRECT("$1:$1"),0)-1),2,0)
)</f>
        <v>fe</v>
      </c>
      <c r="AB262" t="s">
        <v>82</v>
      </c>
      <c r="AC262" t="s">
        <v>259</v>
      </c>
      <c r="AD262">
        <v>1</v>
      </c>
      <c r="AE262" t="s">
        <v>125</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ca="1">IF(ROW()=2,AN262,OFFSET(AM262,-1,0)&amp;IF(LEN(AN262)=0,"",","&amp;AN262))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{"dy":27,"sl":0,"tp":"fe","vl":"Equip4101","cn":1,"pt":"GO","pr":1400}</v>
      </c>
    </row>
    <row r="263" spans="1:40">
      <c r="A263">
        <v>27</v>
      </c>
      <c r="B263">
        <v>1</v>
      </c>
      <c r="C263">
        <f>IF(B263&lt;=9,0,
IF(B263=10,1,2))</f>
        <v>0</v>
      </c>
      <c r="D263">
        <f ca="1">RAND()</f>
        <v>0.77805861111360164</v>
      </c>
      <c r="E263">
        <f ca="1">RAND()</f>
        <v>0.2206849329341023</v>
      </c>
      <c r="F263">
        <f ca="1">RAND()</f>
        <v>0.61353626923104998</v>
      </c>
      <c r="G263">
        <f ca="1">RAND()</f>
        <v>0.20620220502242959</v>
      </c>
      <c r="H263">
        <f ca="1">RAND()</f>
        <v>0.38282634413017036</v>
      </c>
      <c r="I263">
        <f ca="1">RAND()</f>
        <v>0.49664238108494763</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Equip1401</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DI</v>
      </c>
      <c r="Q263">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27</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17</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전설</v>
      </c>
      <c r="U263" t="s">
        <v>82</v>
      </c>
      <c r="V263" t="s">
        <v>277</v>
      </c>
      <c r="W263">
        <v>1</v>
      </c>
      <c r="X263" t="s">
        <v>125</v>
      </c>
      <c r="Z263">
        <v>1400</v>
      </c>
      <c r="AA263" t="str">
        <f ca="1">IF(ISBLANK(AB263),"",
VLOOKUP(AB263,OFFSET(INDIRECT("$A:$B"),0,MATCH(AB$1&amp;"_Verify",INDIRECT("$1:$1"),0)-1),2,0)
)</f>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ca="1">IF(ROW()=2,AN263,OFFSET(AM263,-1,0)&amp;IF(LEN(AN263)=0,"",","&amp;AN263))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{"dy":27,"sl":1,"tp":"upn","vl":"46336","cn":11,"pt":"GO","pr":3300}</v>
      </c>
    </row>
    <row r="264" spans="1:40">
      <c r="A264">
        <v>27</v>
      </c>
      <c r="B264">
        <v>2</v>
      </c>
      <c r="C264">
        <f>IF(B264&lt;=9,0,
IF(B264=10,1,2))</f>
        <v>0</v>
      </c>
      <c r="D264">
        <f ca="1">RAND()</f>
        <v>0.95150385755559419</v>
      </c>
      <c r="E264">
        <f ca="1">RAND()</f>
        <v>0.19093691776752153</v>
      </c>
      <c r="F264">
        <f ca="1">RAND()</f>
        <v>0.35853145134332698</v>
      </c>
      <c r="G264">
        <f ca="1">RAND()</f>
        <v>0.42647199866512375</v>
      </c>
      <c r="H264">
        <f ca="1">RAND()</f>
        <v>0.85046805045522156</v>
      </c>
      <c r="I264">
        <f ca="1">RAND()</f>
        <v>0.16547758133757329</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19093</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5</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1500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125</v>
      </c>
      <c r="Z264">
        <v>900</v>
      </c>
      <c r="AA264" t="str">
        <f ca="1">IF(ISBLANK(AB264),"",
VLOOKUP(AB264,OFFSET(INDIRECT("$A:$B"),0,MATCH(AB$1&amp;"_Verify",INDIRECT("$1:$1"),0)-1),2,0)
)</f>
        <v>fe</v>
      </c>
      <c r="AB264" t="s">
        <v>82</v>
      </c>
      <c r="AC264" t="s">
        <v>110</v>
      </c>
      <c r="AD264">
        <v>1</v>
      </c>
      <c r="AE264" t="s">
        <v>125</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빅 바디</v>
      </c>
      <c r="AL264">
        <v>1</v>
      </c>
      <c r="AM264" t="str">
        <f ca="1">IF(ROW()=2,AN264,OFFSET(AM264,-1,0)&amp;IF(LEN(AN264)=0,"",","&amp;AN264))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{"dy":27,"sl":2,"tp":"fe","vl":"Equip6101","cn":1,"pt":"GO","pr":3200}</v>
      </c>
    </row>
    <row r="265" spans="1:40">
      <c r="A265">
        <v>27</v>
      </c>
      <c r="B265">
        <v>3</v>
      </c>
      <c r="C265">
        <f>IF(B265&lt;=9,0,
IF(B265=10,1,2))</f>
        <v>0</v>
      </c>
      <c r="D265">
        <f ca="1">RAND()</f>
        <v>0.62809249855706595</v>
      </c>
      <c r="E265">
        <f ca="1">RAND()</f>
        <v>0.46947392396493137</v>
      </c>
      <c r="F265">
        <f ca="1">RAND()</f>
        <v>0.76590613915011707</v>
      </c>
      <c r="G265">
        <f ca="1">RAND()</f>
        <v>0.43114498612506313</v>
      </c>
      <c r="H265">
        <f ca="1">RAND()</f>
        <v>0.31591780932318825</v>
      </c>
      <c r="I265">
        <f ca="1">RAND()</f>
        <v>0.13279785742285788</v>
      </c>
      <c r="M265" t="str">
        <f ca="1">IF(LEN(J265)&lt;&gt;0,J265,VLOOKUP(D265+$B265,$BJ:$BK,MATCH($BK$1,$BJ$1:$BK$1,0),1))</f>
        <v>안 지정 캐릭터 PP 일반등급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46947</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8</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2400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125</v>
      </c>
      <c r="Z265">
        <v>1100</v>
      </c>
      <c r="AA265" t="str">
        <f ca="1">IF(ISBLANK(AB265),"",
VLOOKUP(AB265,OFFSET(INDIRECT("$A:$B"),0,MATCH(AB$1&amp;"_Verify",INDIRECT("$1:$1"),0)-1),2,0)
)</f>
        <v>fe</v>
      </c>
      <c r="AB265" t="s">
        <v>82</v>
      </c>
      <c r="AC265" t="s">
        <v>191</v>
      </c>
      <c r="AD265">
        <v>1</v>
      </c>
      <c r="AE265" t="s">
        <v>125</v>
      </c>
      <c r="AG265">
        <v>1400</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
      </c>
      <c r="AJ265" t="str">
        <f>IF(ISBLANK($AB265),"",
IF(AND($B265&gt;=VLOOKUP($AB265,$AP:$AS,3,0),$B265&lt;=VLOOKUP($AB265,$AP:$AS,4,0)),"","슬롯타입이상"))</f>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몬스터 세포</v>
      </c>
      <c r="AL265">
        <v>1</v>
      </c>
      <c r="AM265" t="str">
        <f ca="1">IF(ROW()=2,AN265,OFFSET(AM265,-1,0)&amp;IF(LEN(AN265)=0,"",","&amp;AN265))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{"dy":27,"sl":3,"tp":"fe","vl":"Equip2102","cn":1,"pt":"GO","pr":1400}</v>
      </c>
    </row>
    <row r="266" spans="1:40">
      <c r="A266">
        <v>27</v>
      </c>
      <c r="B266">
        <v>4</v>
      </c>
      <c r="C266">
        <f>IF(B266&lt;=9,0,
IF(B266=10,1,2))</f>
        <v>0</v>
      </c>
      <c r="D266">
        <f ca="1">RAND()</f>
        <v>0.52286289644898143</v>
      </c>
      <c r="E266">
        <f ca="1">RAND()</f>
        <v>0.25317314257577717</v>
      </c>
      <c r="F266">
        <f ca="1">RAND()</f>
        <v>0.17841146109906492</v>
      </c>
      <c r="G266">
        <f ca="1">RAND()</f>
        <v>0.31208041258147545</v>
      </c>
      <c r="H266">
        <f ca="1">RAND()</f>
        <v>0.36165191360942639</v>
      </c>
      <c r="I266">
        <f ca="1">RAND()</f>
        <v>0.52370747584430688</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25317</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6</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1800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125</v>
      </c>
      <c r="Z266">
        <v>1000</v>
      </c>
      <c r="AA266" t="str">
        <f ca="1">IF(ISBLANK(AB266),"",
VLOOKUP(AB266,OFFSET(INDIRECT("$A:$B"),0,MATCH(AB$1&amp;"_Verify",INDIRECT("$1:$1"),0)-1),2,0)
)</f>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{"dy":27,"sl":4,"tp":"upn","vl":"58093","cn":12,"pt":"GO","pr":3600}</v>
      </c>
    </row>
    <row r="267" spans="1:40">
      <c r="A267">
        <v>27</v>
      </c>
      <c r="B267">
        <v>5</v>
      </c>
      <c r="C267">
        <f>IF(B267&lt;=9,0,
IF(B267=10,1,2))</f>
        <v>0</v>
      </c>
      <c r="D267">
        <f ca="1">RAND()</f>
        <v>0.13770681878339386</v>
      </c>
      <c r="E267">
        <f ca="1">RAND()</f>
        <v>0.99361898687994432</v>
      </c>
      <c r="F267">
        <f ca="1">RAND()</f>
        <v>0.47323560602733183</v>
      </c>
      <c r="G267">
        <f ca="1">RAND()</f>
        <v>0.5155006546150438</v>
      </c>
      <c r="H267">
        <f ca="1">RAND()</f>
        <v>0.89820010060330457</v>
      </c>
      <c r="I267">
        <f ca="1">RAND()</f>
        <v>0.82361507332907047</v>
      </c>
      <c r="M267" t="str">
        <f ca="1">IF(LEN(J267)&lt;&gt;0,J267,VLOOKUP(D267+$B267,$BJ:$BK,MATCH($BK$1,$BJ$1:$BK$1,0),1))</f>
        <v>지정 장비</v>
      </c>
      <c r="N267" t="str">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Equip8302</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74800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91</v>
      </c>
      <c r="V267">
        <v>73986</v>
      </c>
      <c r="W267">
        <v>13</v>
      </c>
      <c r="X267" t="s">
        <v>125</v>
      </c>
      <c r="Z267">
        <v>1300</v>
      </c>
      <c r="AA267" t="str">
        <f ca="1">IF(ISBLANK(AB267),"",
VLOOKUP(AB267,OFFSET(INDIRECT("$A:$B"),0,MATCH(AB$1&amp;"_Verify",INDIRECT("$1:$1"),0)-1),2,0)
)</f>
        <v>fe</v>
      </c>
      <c r="AB267" t="s">
        <v>82</v>
      </c>
      <c r="AC267" t="s">
        <v>186</v>
      </c>
      <c r="AD267">
        <v>1</v>
      </c>
      <c r="AE267" t="s">
        <v>125</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ca="1">IF(ROW()=2,AN267,OFFSET(AM267,-1,0)&amp;IF(LEN(AN267)=0,"",","&amp;AN267))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{"dy":27,"sl":5,"tp":"fe","vl":"Equip7002","cn":1,"pt":"GO","pr":2200}</v>
      </c>
    </row>
    <row r="268" spans="1:40">
      <c r="A268">
        <v>27</v>
      </c>
      <c r="B268">
        <v>6</v>
      </c>
      <c r="C268">
        <f>IF(B268&lt;=9,0,
IF(B268=10,1,2))</f>
        <v>0</v>
      </c>
      <c r="D268">
        <f ca="1">RAND()</f>
        <v>0.58938703326582986</v>
      </c>
      <c r="E268">
        <f ca="1">RAND()</f>
        <v>0.99243581960257199</v>
      </c>
      <c r="F268">
        <f ca="1">RAND()</f>
        <v>0.56741782707791855</v>
      </c>
      <c r="G268">
        <f ca="1">RAND()</f>
        <v>0.77773175007557827</v>
      </c>
      <c r="H268">
        <f ca="1">RAND()</f>
        <v>0.73242207602563325</v>
      </c>
      <c r="I268">
        <f ca="1">RAND()</f>
        <v>0.14560081334573916</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Equip8302</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74000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82</v>
      </c>
      <c r="V268" t="s">
        <v>244</v>
      </c>
      <c r="W268">
        <v>1</v>
      </c>
      <c r="X268" t="s">
        <v>125</v>
      </c>
      <c r="Z268">
        <v>600</v>
      </c>
      <c r="AA268" t="str">
        <f ca="1">IF(ISBLANK(AB268),"",
VLOOKUP(AB268,OFFSET(INDIRECT("$A:$B"),0,MATCH(AB$1&amp;"_Verify",INDIRECT("$1:$1"),0)-1),2,0)
)</f>
        <v>fe</v>
      </c>
      <c r="AB268" t="s">
        <v>82</v>
      </c>
      <c r="AC268" t="s">
        <v>240</v>
      </c>
      <c r="AD268">
        <v>1</v>
      </c>
      <c r="AE268" t="s">
        <v>125</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ca="1">IF(ROW()=2,AN268,OFFSET(AM268,-1,0)&amp;IF(LEN(AN268)=0,"",","&amp;AN268))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{"dy":27,"sl":6,"tp":"fe","vl":"Equip8202","cn":1,"pt":"GO","pr":29100}</v>
      </c>
    </row>
    <row r="269" spans="1:40">
      <c r="A269">
        <v>27</v>
      </c>
      <c r="B269">
        <v>7</v>
      </c>
      <c r="C269">
        <f>IF(B269&lt;=9,0,
IF(B269=10,1,2))</f>
        <v>0</v>
      </c>
      <c r="D269">
        <f ca="1">RAND()</f>
        <v>0.86471162110021238</v>
      </c>
      <c r="E269">
        <f ca="1">RAND()</f>
        <v>0.25896913917105513</v>
      </c>
      <c r="F269">
        <f ca="1">RAND()</f>
        <v>0.29680989543741831</v>
      </c>
      <c r="G269">
        <f ca="1">RAND()</f>
        <v>0.22146035164936628</v>
      </c>
      <c r="H269">
        <f ca="1">RAND()</f>
        <v>0.68995145836105454</v>
      </c>
      <c r="I269">
        <f ca="1">RAND()</f>
        <v>0.81798134477030759</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Equip3001</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900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
      </c>
      <c r="U269" t="s">
        <v>82</v>
      </c>
      <c r="V269" t="s">
        <v>199</v>
      </c>
      <c r="W269">
        <v>1</v>
      </c>
      <c r="X269" t="s">
        <v>125</v>
      </c>
      <c r="Z269">
        <v>74600</v>
      </c>
      <c r="AA269" t="str">
        <f ca="1">IF(ISBLANK(AB269),"",
VLOOKUP(AB269,OFFSET(INDIRECT("$A:$B"),0,MATCH(AB$1&amp;"_Verify",INDIRECT("$1:$1"),0)-1),2,0)
)</f>
        <v>uph</v>
      </c>
      <c r="AB269" t="s">
        <v>91</v>
      </c>
      <c r="AC269">
        <v>34952</v>
      </c>
      <c r="AD269">
        <v>11</v>
      </c>
      <c r="AE269" t="s">
        <v>125</v>
      </c>
      <c r="AG269">
        <v>3300</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ca="1">IF(ROW()=2,AN269,OFFSET(AM269,-1,0)&amp;IF(LEN(AN269)=0,"",","&amp;AN269))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{"dy":27,"sl":7,"tp":"uph","vl":"34952","cn":11,"pt":"GO","pr":3300}</v>
      </c>
    </row>
    <row r="270" spans="1:40">
      <c r="A270">
        <v>27</v>
      </c>
      <c r="B270">
        <v>8</v>
      </c>
      <c r="C270">
        <f>IF(B270&lt;=9,0,
IF(B270=10,1,2))</f>
        <v>0</v>
      </c>
      <c r="D270">
        <f ca="1">RAND()</f>
        <v>0.75589134895589427</v>
      </c>
      <c r="E270">
        <f ca="1">RAND()</f>
        <v>9.2609108569927878E-2</v>
      </c>
      <c r="F270">
        <f ca="1">RAND()</f>
        <v>7.3837347484022597E-3</v>
      </c>
      <c r="G270">
        <f ca="1">RAND()</f>
        <v>0.2304446652447647</v>
      </c>
      <c r="H270">
        <f ca="1">RAND()</f>
        <v>0.99337720115869965</v>
      </c>
      <c r="I270">
        <f ca="1">RAND()</f>
        <v>0.54326919268106344</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ca="1">IF(ROW()=2,AN270,OFFSET(AM270,-1,0)&amp;IF(LEN(AN270)=0,"",","&amp;AN270))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40">
      <c r="A271">
        <v>27</v>
      </c>
      <c r="B271">
        <v>9</v>
      </c>
      <c r="C271">
        <f>IF(B271&lt;=9,0,
IF(B271=10,1,2))</f>
        <v>0</v>
      </c>
      <c r="D271">
        <f ca="1">RAND()</f>
        <v>0.86180827931346149</v>
      </c>
      <c r="E271">
        <f ca="1">RAND()</f>
        <v>0.80536089561454183</v>
      </c>
      <c r="F271">
        <f ca="1">RAND()</f>
        <v>0.26404521565311434</v>
      </c>
      <c r="G271">
        <f ca="1">RAND()</f>
        <v>1.2923404395228544E-2</v>
      </c>
      <c r="H271">
        <f ca="1">RAND()</f>
        <v>0.50960512030179839</v>
      </c>
      <c r="I271">
        <f ca="1">RAND()</f>
        <v>0.31304987281170338</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ca="1">IF(ROW()=2,AN271,OFFSET(AM271,-1,0)&amp;IF(LEN(AN271)=0,"",","&amp;AN271))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40">
      <c r="A272">
        <v>28</v>
      </c>
      <c r="B272">
        <v>0</v>
      </c>
      <c r="C272">
        <f>IF(B272&lt;=9,0,
IF(B272=10,1,2))</f>
        <v>0</v>
      </c>
      <c r="D272">
        <f ca="1">RAND()</f>
        <v>0.10095415651138151</v>
      </c>
      <c r="E272">
        <f ca="1">RAND()</f>
        <v>0.41199872497444712</v>
      </c>
      <c r="F272">
        <f ca="1">RAND()</f>
        <v>0.15733264454225149</v>
      </c>
      <c r="G272">
        <f ca="1">RAND()</f>
        <v>0.75817308317804677</v>
      </c>
      <c r="H272">
        <f ca="1">RAND()</f>
        <v>0.74603627549139395</v>
      </c>
      <c r="I272">
        <f ca="1">RAND()</f>
        <v>0.46178910379463145</v>
      </c>
      <c r="M272" t="str">
        <f ca="1">IF(LEN(J272)&lt;&gt;0,J272,VLOOKUP(D272+$B272,$BJ:$BK,MATCH($BK$1,$BJ$1:$BK$1,0),1))</f>
        <v>지정 장비</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Equip3202</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3000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82</v>
      </c>
      <c r="V272" t="s">
        <v>205</v>
      </c>
      <c r="W272">
        <v>1</v>
      </c>
      <c r="X272" t="s">
        <v>125</v>
      </c>
      <c r="Z272">
        <v>3200</v>
      </c>
      <c r="AA272" t="str">
        <f ca="1">IF(ISBLANK(AB272),"",
VLOOKUP(AB272,OFFSET(INDIRECT("$A:$B"),0,MATCH(AB$1&amp;"_Verify",INDIRECT("$1:$1"),0)-1),2,0)
)</f>
        <v>fe</v>
      </c>
      <c r="AB272" t="s">
        <v>82</v>
      </c>
      <c r="AC272" t="s">
        <v>294</v>
      </c>
      <c r="AD272">
        <v>1</v>
      </c>
      <c r="AE272" t="s">
        <v>125</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ca="1">IF(ROW()=2,AN272,OFFSET(AM272,-1,0)&amp;IF(LEN(AN272)=0,"",","&amp;AN272))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{"dy":28,"sl":0,"tp":"fe","vl":"Equip1101","cn":1,"pt":"GO","pr":1100}</v>
      </c>
    </row>
    <row r="273" spans="1:40">
      <c r="A273">
        <v>28</v>
      </c>
      <c r="B273">
        <v>1</v>
      </c>
      <c r="C273">
        <f>IF(B273&lt;=9,0,
IF(B273=10,1,2))</f>
        <v>0</v>
      </c>
      <c r="D273">
        <f ca="1">RAND()</f>
        <v>0.19743680365846095</v>
      </c>
      <c r="E273">
        <f ca="1">RAND()</f>
        <v>0.98366694806809796</v>
      </c>
      <c r="F273">
        <f ca="1">RAND()</f>
        <v>0.32303153477448754</v>
      </c>
      <c r="G273">
        <f ca="1">RAND()</f>
        <v>9.9267018255890904E-2</v>
      </c>
      <c r="H273">
        <f ca="1">RAND()</f>
        <v>0.93261721739430858</v>
      </c>
      <c r="I273">
        <f ca="1">RAND()</f>
        <v>2.4224470608526283E-2</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Equip8301</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DI</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89</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
      </c>
      <c r="U273" t="s">
        <v>82</v>
      </c>
      <c r="V273" t="s">
        <v>246</v>
      </c>
      <c r="W273">
        <v>1</v>
      </c>
      <c r="X273" t="s">
        <v>125</v>
      </c>
      <c r="Z273">
        <v>900</v>
      </c>
      <c r="AA273" t="str">
        <f ca="1">IF(ISBLANK(AB273),"",
VLOOKUP(AB273,OFFSET(INDIRECT("$A:$B"),0,MATCH(AB$1&amp;"_Verify",INDIRECT("$1:$1"),0)-1),2,0)
)</f>
        <v>fe</v>
      </c>
      <c r="AB273" t="s">
        <v>82</v>
      </c>
      <c r="AC273" t="s">
        <v>249</v>
      </c>
      <c r="AD273">
        <v>1</v>
      </c>
      <c r="AE273" t="s">
        <v>129</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ca="1">IF(ROW()=2,AN273,OFFSET(AM273,-1,0)&amp;IF(LEN(AN273)=0,"",","&amp;AN273))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{"dy":28,"sl":1,"tp":"fe","vl":"Equip3201","cn":1,"pt":"DI","pr":4}</v>
      </c>
    </row>
    <row r="274" spans="1:40">
      <c r="A274">
        <v>28</v>
      </c>
      <c r="B274">
        <v>2</v>
      </c>
      <c r="C274">
        <f>IF(B274&lt;=9,0,
IF(B274=10,1,2))</f>
        <v>0</v>
      </c>
      <c r="D274">
        <f ca="1">RAND()</f>
        <v>0.92205984677522435</v>
      </c>
      <c r="E274">
        <f ca="1">RAND()</f>
        <v>0.93209670699549063</v>
      </c>
      <c r="F274">
        <f ca="1">RAND()</f>
        <v>4.193671982053282E-2</v>
      </c>
      <c r="G274">
        <f ca="1">RAND()</f>
        <v>0.54847567404290465</v>
      </c>
      <c r="H274">
        <f ca="1">RAND()</f>
        <v>0.49934885776056714</v>
      </c>
      <c r="I274">
        <f ca="1">RAND()</f>
        <v>2.4369426648462089E-2</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93209</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14</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4200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125</v>
      </c>
      <c r="Z274">
        <v>1000</v>
      </c>
      <c r="AA274" t="str">
        <f ca="1">IF(ISBLANK(AB274),"",
VLOOKUP(AB274,OFFSET(INDIRECT("$A:$B"),0,MATCH(AB$1&amp;"_Verify",INDIRECT("$1:$1"),0)-1),2,0)
)</f>
        <v>fe</v>
      </c>
      <c r="AB274" t="s">
        <v>82</v>
      </c>
      <c r="AC274" t="s">
        <v>422</v>
      </c>
      <c r="AD274">
        <v>1</v>
      </c>
      <c r="AE274" t="s">
        <v>125</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홍연의 해머</v>
      </c>
      <c r="AL274">
        <v>1</v>
      </c>
      <c r="AM274" t="str">
        <f ca="1">IF(ROW()=2,AN274,OFFSET(AM274,-1,0)&amp;IF(LEN(AN274)=0,"",","&amp;AN274))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{"dy":28,"sl":2,"tp":"fe","vl":"Equip4301","cn":1,"pt":"GO","pr":7400}</v>
      </c>
    </row>
    <row r="275" spans="1:40">
      <c r="A275">
        <v>28</v>
      </c>
      <c r="B275">
        <v>3</v>
      </c>
      <c r="C275">
        <f>IF(B275&lt;=9,0,
IF(B275=10,1,2))</f>
        <v>0</v>
      </c>
      <c r="D275">
        <f ca="1">RAND()</f>
        <v>7.4499867324051561E-3</v>
      </c>
      <c r="E275">
        <f ca="1">RAND()</f>
        <v>0.34192617404582848</v>
      </c>
      <c r="F275">
        <f ca="1">RAND()</f>
        <v>0.96715528388457472</v>
      </c>
      <c r="G275">
        <f ca="1">RAND()</f>
        <v>0.94943953352881372</v>
      </c>
      <c r="H275">
        <f ca="1">RAND()</f>
        <v>0.35813382039582986</v>
      </c>
      <c r="I275">
        <f ca="1">RAND()</f>
        <v>0.13141943701638803</v>
      </c>
      <c r="M275" t="str">
        <f ca="1">IF(LEN(J275)&lt;&gt;0,J275,VLOOKUP(D275+$B275,$BJ:$BK,MATCH($BK$1,$BJ$1:$BK$1,0),1))</f>
        <v>안 지정 캐릭터 PP 영웅등급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34192</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7</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2100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125</v>
      </c>
      <c r="Z275">
        <v>1100</v>
      </c>
      <c r="AA275" t="str">
        <f ca="1">IF(ISBLANK(AB275),"",
VLOOKUP(AB275,OFFSET(INDIRECT("$A:$B"),0,MATCH(AB$1&amp;"_Verify",INDIRECT("$1:$1"),0)-1),2,0)
)</f>
        <v>fe</v>
      </c>
      <c r="AB275" t="s">
        <v>82</v>
      </c>
      <c r="AC275" t="s">
        <v>113</v>
      </c>
      <c r="AD275">
        <v>1</v>
      </c>
      <c r="AE275" t="s">
        <v>125</v>
      </c>
      <c r="AG275">
        <v>1200</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
      </c>
      <c r="AJ275" t="str">
        <f>IF(ISBLANK($AB275),"",
IF(AND($B275&gt;=VLOOKUP($AB275,$AP:$AS,3,0),$B275&lt;=VLOOKUP($AB275,$AP:$AS,4,0)),"","슬롯타입이상"))</f>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이국의 무기</v>
      </c>
      <c r="AL275">
        <v>1</v>
      </c>
      <c r="AM275" t="str">
        <f ca="1">IF(ROW()=2,AN275,OFFSET(AM275,-1,0)&amp;IF(LEN(AN275)=0,"",","&amp;AN275))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{"dy":28,"sl":3,"tp":"fe","vl":"Equip0102","cn":1,"pt":"GO","pr":1200}</v>
      </c>
    </row>
    <row r="276" spans="1:40">
      <c r="A276">
        <v>28</v>
      </c>
      <c r="B276">
        <v>4</v>
      </c>
      <c r="C276">
        <f>IF(B276&lt;=9,0,
IF(B276=10,1,2))</f>
        <v>0</v>
      </c>
      <c r="D276">
        <f ca="1">RAND()</f>
        <v>6.9924439096089586E-2</v>
      </c>
      <c r="E276">
        <f ca="1">RAND()</f>
        <v>0.72099017194296389</v>
      </c>
      <c r="F276">
        <f ca="1">RAND()</f>
        <v>0.10520264335182516</v>
      </c>
      <c r="G276">
        <f ca="1">RAND()</f>
        <v>0.10804130143006752</v>
      </c>
      <c r="H276">
        <f ca="1">RAND()</f>
        <v>0.71640438765387882</v>
      </c>
      <c r="I276">
        <f ca="1">RAND()</f>
        <v>0.39550221253117912</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72099</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11</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3300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125</v>
      </c>
      <c r="Z276">
        <v>1300</v>
      </c>
      <c r="AA276" t="str">
        <f ca="1">IF(ISBLANK(AB276),"",
VLOOKUP(AB276,OFFSET(INDIRECT("$A:$B"),0,MATCH(AB$1&amp;"_Verify",INDIRECT("$1:$1"),0)-1),2,0)
)</f>
        <v>fe</v>
      </c>
      <c r="AB276" t="s">
        <v>82</v>
      </c>
      <c r="AC276" t="s">
        <v>247</v>
      </c>
      <c r="AD276">
        <v>1</v>
      </c>
      <c r="AE276" t="s">
        <v>125</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낙원으로의 길</v>
      </c>
      <c r="AL276">
        <v>1</v>
      </c>
      <c r="AM276" t="str">
        <f ca="1">IF(ROW()=2,AN276,OFFSET(AM276,-1,0)&amp;IF(LEN(AN276)=0,"",","&amp;AN276))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{"dy":28,"sl":4,"tp":"fe","vl":"Equip7202","cn":1,"pt":"GO","pr":9600}</v>
      </c>
    </row>
    <row r="277" spans="1:40">
      <c r="A277">
        <v>28</v>
      </c>
      <c r="B277">
        <v>5</v>
      </c>
      <c r="C277">
        <f>IF(B277&lt;=9,0,
IF(B277=10,1,2))</f>
        <v>0</v>
      </c>
      <c r="D277">
        <f ca="1">RAND()</f>
        <v>0.11023809689658004</v>
      </c>
      <c r="E277">
        <f ca="1">RAND()</f>
        <v>0.98890378933089895</v>
      </c>
      <c r="F277">
        <f ca="1">RAND()</f>
        <v>0.35387686567961274</v>
      </c>
      <c r="G277">
        <f ca="1">RAND()</f>
        <v>0.5606930050080704</v>
      </c>
      <c r="H277">
        <f ca="1">RAND()</f>
        <v>0.65043799099151656</v>
      </c>
      <c r="I277">
        <f ca="1">RAND()</f>
        <v>0.45884880238129544</v>
      </c>
      <c r="M277" t="str">
        <f ca="1">IF(LEN(J277)&lt;&gt;0,J277,VLOOKUP(D277+$B277,$BJ:$BK,MATCH($BK$1,$BJ$1:$BK$1,0),1))</f>
        <v>지정 장비</v>
      </c>
      <c r="N277" t="str">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Equip8302</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74400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125</v>
      </c>
      <c r="Z277">
        <v>900</v>
      </c>
      <c r="AA277" t="str">
        <f ca="1">IF(ISBLANK(AB277),"",
VLOOKUP(AB277,OFFSET(INDIRECT("$A:$B"),0,MATCH(AB$1&amp;"_Verify",INDIRECT("$1:$1"),0)-1),2,0)
)</f>
        <v>uph</v>
      </c>
      <c r="AB277" t="s">
        <v>91</v>
      </c>
      <c r="AC277">
        <v>35730</v>
      </c>
      <c r="AD277">
        <v>11</v>
      </c>
      <c r="AE277" t="s">
        <v>125</v>
      </c>
      <c r="AG277">
        <v>3300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ca="1">IF(ROW()=2,AN277,OFFSET(AM277,-1,0)&amp;IF(LEN(AN277)=0,"",","&amp;AN277))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{"dy":28,"sl":5,"tp":"uph","vl":"35730","cn":11,"pt":"GO","pr":3300}</v>
      </c>
    </row>
    <row r="278" spans="1:40">
      <c r="A278">
        <v>28</v>
      </c>
      <c r="B278">
        <v>6</v>
      </c>
      <c r="C278">
        <f>IF(B278&lt;=9,0,
IF(B278=10,1,2))</f>
        <v>0</v>
      </c>
      <c r="D278">
        <f ca="1">RAND()</f>
        <v>0.93030290047260256</v>
      </c>
      <c r="E278">
        <f ca="1">RAND()</f>
        <v>0.41523433183735625</v>
      </c>
      <c r="F278">
        <f ca="1">RAND()</f>
        <v>8.2616303296755622E-2</v>
      </c>
      <c r="G278">
        <f ca="1">RAND()</f>
        <v>0.12456465431658859</v>
      </c>
      <c r="H278">
        <f ca="1">RAND()</f>
        <v>0.86838845399620135</v>
      </c>
      <c r="I278">
        <f ca="1">RAND()</f>
        <v>0.27115500085803257</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Equip5101</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1100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82</v>
      </c>
      <c r="V278" t="s">
        <v>260</v>
      </c>
      <c r="W278">
        <v>1</v>
      </c>
      <c r="X278" t="s">
        <v>125</v>
      </c>
      <c r="Z278">
        <v>8000</v>
      </c>
      <c r="AA278" t="str">
        <f ca="1">IF(ISBLANK(AB278),"",
VLOOKUP(AB278,OFFSET(INDIRECT("$A:$B"),0,MATCH(AB$1&amp;"_Verify",INDIRECT("$1:$1"),0)-1),2,0)
)</f>
        <v>upn</v>
      </c>
      <c r="AB278" t="s">
        <v>92</v>
      </c>
      <c r="AC278">
        <v>13144</v>
      </c>
      <c r="AD278">
        <v>9</v>
      </c>
      <c r="AE278" t="s">
        <v>125</v>
      </c>
      <c r="AG278">
        <v>2700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ca="1">IF(ROW()=2,AN278,OFFSET(AM278,-1,0)&amp;IF(LEN(AN278)=0,"",","&amp;AN278))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{"dy":28,"sl":6,"tp":"upn","vl":"13144","cn":9,"pt":"GO","pr":2700}</v>
      </c>
    </row>
    <row r="279" spans="1:40">
      <c r="A279">
        <v>28</v>
      </c>
      <c r="B279">
        <v>7</v>
      </c>
      <c r="C279">
        <f>IF(B279&lt;=9,0,
IF(B279=10,1,2))</f>
        <v>0</v>
      </c>
      <c r="D279">
        <f ca="1">RAND()</f>
        <v>0.49372266700642187</v>
      </c>
      <c r="E279">
        <f ca="1">RAND()</f>
        <v>0.11662013739673893</v>
      </c>
      <c r="F279">
        <f ca="1">RAND()</f>
        <v>0.47981310995417126</v>
      </c>
      <c r="G279">
        <f ca="1">RAND()</f>
        <v>0.46456260522720816</v>
      </c>
      <c r="H279">
        <f ca="1">RAND()</f>
        <v>0.17609821094800493</v>
      </c>
      <c r="I279">
        <f ca="1">RAND()</f>
        <v>0.93301507344781465</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Equip1102</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1500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
      </c>
      <c r="U279" t="s">
        <v>82</v>
      </c>
      <c r="V279" t="s">
        <v>256</v>
      </c>
      <c r="W279">
        <v>1</v>
      </c>
      <c r="X279" t="s">
        <v>125</v>
      </c>
      <c r="Z279">
        <v>2000</v>
      </c>
      <c r="AA279" t="str">
        <f ca="1">IF(ISBLANK(AB279),"",
VLOOKUP(AB279,OFFSET(INDIRECT("$A:$B"),0,MATCH(AB$1&amp;"_Verify",INDIRECT("$1:$1"),0)-1),2,0)
)</f>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ca="1">IF(ROW()=2,AN279,OFFSET(AM279,-1,0)&amp;IF(LEN(AN279)=0,"",","&amp;AN279))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{"dy":28,"sl":7,"tp":"upn","vl":"41165","cn":11,"pt":"GO","pr":3300}</v>
      </c>
    </row>
    <row r="280" spans="1:40">
      <c r="A280">
        <v>28</v>
      </c>
      <c r="B280">
        <v>8</v>
      </c>
      <c r="C280">
        <f>IF(B280&lt;=9,0,
IF(B280=10,1,2))</f>
        <v>0</v>
      </c>
      <c r="D280">
        <f ca="1">RAND()</f>
        <v>5.0059454811834603E-2</v>
      </c>
      <c r="E280">
        <f ca="1">RAND()</f>
        <v>0.92297119700284613</v>
      </c>
      <c r="F280">
        <f ca="1">RAND()</f>
        <v>0.50148476094416472</v>
      </c>
      <c r="G280">
        <f ca="1">RAND()</f>
        <v>0.60226445267463413</v>
      </c>
      <c r="H280">
        <f ca="1">RAND()</f>
        <v>0.90796353219450499</v>
      </c>
      <c r="I280">
        <f ca="1">RAND()</f>
        <v>0.21690205858873224</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ca="1">IF(ROW()=2,AN280,OFFSET(AM280,-1,0)&amp;IF(LEN(AN280)=0,"",","&amp;AN280))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v>
      </c>
    </row>
    <row r="281" spans="1:40">
      <c r="A281">
        <v>28</v>
      </c>
      <c r="B281">
        <v>9</v>
      </c>
      <c r="C281">
        <f>IF(B281&lt;=9,0,
IF(B281=10,1,2))</f>
        <v>0</v>
      </c>
      <c r="D281">
        <f ca="1">RAND()</f>
        <v>0.75090535757187604</v>
      </c>
      <c r="E281">
        <f ca="1">RAND()</f>
        <v>0.68470486608034287</v>
      </c>
      <c r="F281">
        <f ca="1">RAND()</f>
        <v>0.88201596613702604</v>
      </c>
      <c r="G281">
        <f ca="1">RAND()</f>
        <v>0.95840448651174492</v>
      </c>
      <c r="H281">
        <f ca="1">RAND()</f>
        <v>0.37538879431506167</v>
      </c>
      <c r="I281">
        <f ca="1">RAND()</f>
        <v>0.36615054954164106</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ca="1">IF(ROW()=2,AN281,OFFSET(AM281,-1,0)&amp;IF(LEN(AN281)=0,"",","&amp;AN281))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v>
      </c>
    </row>
    <row r="282" spans="1:40">
      <c r="A282">
        <v>29</v>
      </c>
      <c r="B282">
        <v>0</v>
      </c>
      <c r="C282">
        <f>IF(B282&lt;=9,0,
IF(B282=10,1,2))</f>
        <v>0</v>
      </c>
      <c r="D282">
        <f ca="1">RAND()</f>
        <v>0.68360245175104806</v>
      </c>
      <c r="E282">
        <f ca="1">RAND()</f>
        <v>0.16322753463567363</v>
      </c>
      <c r="F282">
        <f ca="1">RAND()</f>
        <v>0.58231983062031023</v>
      </c>
      <c r="G282">
        <f ca="1">RAND()</f>
        <v>0.32160749476913741</v>
      </c>
      <c r="H282">
        <f ca="1">RAND()</f>
        <v>0.85409423443507104</v>
      </c>
      <c r="I282">
        <f ca="1">RAND()</f>
        <v>0.41479856028848361</v>
      </c>
      <c r="M282" t="str">
        <f ca="1">IF(LEN(J282)&lt;&gt;0,J282,VLOOKUP(D282+$B282,$BJ:$BK,MATCH($BK$1,$BJ$1:$BK$1,0),1))</f>
        <v>지정 장비</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Equip1102</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1200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
      </c>
      <c r="U282" t="s">
        <v>83</v>
      </c>
      <c r="W282">
        <v>1</v>
      </c>
      <c r="X282" t="s">
        <v>129</v>
      </c>
      <c r="Z282">
        <v>29</v>
      </c>
      <c r="AA282" t="str">
        <f ca="1">IF(ISBLANK(AB282),"",
VLOOKUP(AB282,OFFSET(INDIRECT("$A:$B"),0,MATCH(AB$1&amp;"_Verify",INDIRECT("$1:$1"),0)-1),2,0)
)</f>
        <v>upn</v>
      </c>
      <c r="AB282" t="s">
        <v>92</v>
      </c>
      <c r="AC282">
        <v>4898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{"dy":29,"sl":0,"tp":"upn","vl":"4898","cn":9,"pt":"GO","pr":2700}</v>
      </c>
    </row>
    <row r="283" spans="1:40">
      <c r="A283">
        <v>29</v>
      </c>
      <c r="B283">
        <v>1</v>
      </c>
      <c r="C283">
        <f>IF(B283&lt;=9,0,
IF(B283=10,1,2))</f>
        <v>0</v>
      </c>
      <c r="D283">
        <f ca="1">RAND()</f>
        <v>0.31486198772334373</v>
      </c>
      <c r="E283">
        <f ca="1">RAND()</f>
        <v>0.35894540456979895</v>
      </c>
      <c r="F283">
        <f ca="1">RAND()</f>
        <v>0.7350654526978494</v>
      </c>
      <c r="G283">
        <f ca="1">RAND()</f>
        <v>0.57079763097551495</v>
      </c>
      <c r="H283">
        <f ca="1">RAND()</f>
        <v>0.6298107816928914</v>
      </c>
      <c r="I283">
        <f ca="1">RAND()</f>
        <v>0.47760822341317577</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Equip3002</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700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82</v>
      </c>
      <c r="V283" t="s">
        <v>200</v>
      </c>
      <c r="W283">
        <v>1</v>
      </c>
      <c r="X283" t="s">
        <v>125</v>
      </c>
      <c r="Z283">
        <v>3200</v>
      </c>
      <c r="AA283" t="str">
        <f ca="1">IF(ISBLANK(AB283),"",
VLOOKUP(AB283,OFFSET(INDIRECT("$A:$B"),0,MATCH(AB$1&amp;"_Verify",INDIRECT("$1:$1"),0)-1),2,0)
)</f>
        <v>fe</v>
      </c>
      <c r="AB283" t="s">
        <v>82</v>
      </c>
      <c r="AC283" t="s">
        <v>187</v>
      </c>
      <c r="AD283">
        <v>1</v>
      </c>
      <c r="AE283" t="s">
        <v>125</v>
      </c>
      <c r="AG283">
        <v>600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블레이드 보우</v>
      </c>
      <c r="AL283">
        <v>1</v>
      </c>
      <c r="AM283" t="str">
        <f ca="1">IF(ROW()=2,AN283,OFFSET(AM283,-1,0)&amp;IF(LEN(AN283)=0,"",","&amp;AN283))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{"dy":29,"sl":1,"tp":"fe","vl":"Equip2002","cn":1,"pt":"GO","pr":600}</v>
      </c>
    </row>
    <row r="284" spans="1:40">
      <c r="A284">
        <v>29</v>
      </c>
      <c r="B284">
        <v>2</v>
      </c>
      <c r="C284">
        <f>IF(B284&lt;=9,0,
IF(B284=10,1,2))</f>
        <v>0</v>
      </c>
      <c r="D284">
        <f ca="1">RAND()</f>
        <v>0.45943507659920069</v>
      </c>
      <c r="E284">
        <f ca="1">RAND()</f>
        <v>0.33736524663097012</v>
      </c>
      <c r="F284">
        <f ca="1">RAND()</f>
        <v>0.98376006051346543</v>
      </c>
      <c r="G284">
        <f ca="1">RAND()</f>
        <v>0.62086099624612512</v>
      </c>
      <c r="H284">
        <f ca="1">RAND()</f>
        <v>0.19248716960498891</v>
      </c>
      <c r="I284">
        <f ca="1">RAND()</f>
        <v>0.35493119696560504</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33736</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7</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2100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125</v>
      </c>
      <c r="Z284">
        <v>1200</v>
      </c>
      <c r="AA284" t="str">
        <f ca="1">IF(ISBLANK(AB284),"",
VLOOKUP(AB284,OFFSET(INDIRECT("$A:$B"),0,MATCH(AB$1&amp;"_Verify",INDIRECT("$1:$1"),0)-1),2,0)
)</f>
        <v>uph</v>
      </c>
      <c r="AB284" t="s">
        <v>91</v>
      </c>
      <c r="AC284">
        <v>91067</v>
      </c>
      <c r="AD284">
        <v>11</v>
      </c>
      <c r="AE284" t="s">
        <v>125</v>
      </c>
      <c r="AG284">
        <v>3300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ca="1">IF(ROW()=2,AN284,OFFSET(AM284,-1,0)&amp;IF(LEN(AN284)=0,"",","&amp;AN284))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{"dy":29,"sl":2,"tp":"uph","vl":"91067","cn":11,"pt":"GO","pr":3300}</v>
      </c>
    </row>
    <row r="285" spans="1:40">
      <c r="A285">
        <v>29</v>
      </c>
      <c r="B285">
        <v>3</v>
      </c>
      <c r="C285">
        <f>IF(B285&lt;=9,0,
IF(B285=10,1,2))</f>
        <v>0</v>
      </c>
      <c r="D285">
        <f ca="1">RAND()</f>
        <v>0.95451604554428748</v>
      </c>
      <c r="E285">
        <f ca="1">RAND()</f>
        <v>0.77306786023149399</v>
      </c>
      <c r="F285">
        <f ca="1">RAND()</f>
        <v>0.28811054202458852</v>
      </c>
      <c r="G285">
        <f ca="1">RAND()</f>
        <v>0.66981361764652836</v>
      </c>
      <c r="H285">
        <f ca="1">RAND()</f>
        <v>0.92498455500114385</v>
      </c>
      <c r="I285">
        <f ca="1">RAND()</f>
        <v>0.95208577473693468</v>
      </c>
      <c r="M285" t="str">
        <f ca="1">IF(LEN(J285)&lt;&gt;0,J285,VLOOKUP(D285+$B285,$BJ:$BK,MATCH($BK$1,$BJ$1:$BK$1,0),1))</f>
        <v>안 지정 캐릭터 PP 일반등급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77306</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12</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3600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125</v>
      </c>
      <c r="Z285">
        <v>1100</v>
      </c>
      <c r="AA285" t="str">
        <f ca="1">IF(ISBLANK(AB285),"",
VLOOKUP(AB285,OFFSET(INDIRECT("$A:$B"),0,MATCH(AB$1&amp;"_Verify",INDIRECT("$1:$1"),0)-1),2,0)
)</f>
        <v>fe</v>
      </c>
      <c r="AB285" t="s">
        <v>82</v>
      </c>
      <c r="AC285" t="s">
        <v>428</v>
      </c>
      <c r="AD285">
        <v>1</v>
      </c>
      <c r="AE285" t="s">
        <v>125</v>
      </c>
      <c r="AG285">
        <v>1300</v>
      </c>
      <c r="AH285" t="str">
        <f ca="1">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
      </c>
      <c r="AJ285" t="str">
        <f>IF(ISBLANK($AB285),"",
IF(AND($B285&gt;=VLOOKUP($AB285,$AP:$AS,3,0),$B285&lt;=VLOOKUP($AB285,$AP:$AS,4,0)),"","슬롯타입이상"))</f>
        <v/>
      </c>
      <c r="AK285" t="str">
        <f ca="1">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그림자 단검</v>
      </c>
      <c r="AL285">
        <v>1</v>
      </c>
      <c r="AM285" t="str">
        <f ca="1">IF(ROW()=2,AN285,OFFSET(AM285,-1,0)&amp;IF(LEN(AN285)=0,"",","&amp;AN285))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{"dy":29,"sl":3,"tp":"fe","vl":"Equip1102","cn":1,"pt":"GO","pr":1300}</v>
      </c>
    </row>
    <row r="286" spans="1:40">
      <c r="A286">
        <v>29</v>
      </c>
      <c r="B286">
        <v>4</v>
      </c>
      <c r="C286">
        <f>IF(B286&lt;=9,0,
IF(B286=10,1,2))</f>
        <v>0</v>
      </c>
      <c r="D286">
        <f ca="1">RAND()</f>
        <v>0.5067311073382762</v>
      </c>
      <c r="E286">
        <f ca="1">RAND()</f>
        <v>0.75671650198926044</v>
      </c>
      <c r="F286">
        <f ca="1">RAND()</f>
        <v>9.5044084110025295E-3</v>
      </c>
      <c r="G286">
        <f ca="1">RAND()</f>
        <v>0.90309585209512888</v>
      </c>
      <c r="H286">
        <f ca="1">RAND()</f>
        <v>0.74550237981821299</v>
      </c>
      <c r="I286">
        <f ca="1">RAND()</f>
        <v>0.50891043275466508</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75671</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12</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3600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125</v>
      </c>
      <c r="Z286">
        <v>1400</v>
      </c>
      <c r="AA286" t="str">
        <f ca="1">IF(ISBLANK(AB286),"",
VLOOKUP(AB286,OFFSET(INDIRECT("$A:$B"),0,MATCH(AB$1&amp;"_Verify",INDIRECT("$1:$1"),0)-1),2,0)
)</f>
        <v>upn</v>
      </c>
      <c r="AB286" t="s">
        <v>92</v>
      </c>
      <c r="AC286">
        <v>14370</v>
      </c>
      <c r="AD286">
        <v>10</v>
      </c>
      <c r="AE286" t="s">
        <v>125</v>
      </c>
      <c r="AG286">
        <v>3000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{"dy":29,"sl":4,"tp":"upn","vl":"14370","cn":10,"pt":"GO","pr":3000}</v>
      </c>
    </row>
    <row r="287" spans="1:40">
      <c r="A287">
        <v>29</v>
      </c>
      <c r="B287">
        <v>5</v>
      </c>
      <c r="C287">
        <f>IF(B287&lt;=9,0,
IF(B287=10,1,2))</f>
        <v>0</v>
      </c>
      <c r="D287">
        <f ca="1">RAND()</f>
        <v>0.63703166866296379</v>
      </c>
      <c r="E287">
        <f ca="1">RAND()</f>
        <v>0.24113105342248597</v>
      </c>
      <c r="F287">
        <f ca="1">RAND()</f>
        <v>0.59665333962744516</v>
      </c>
      <c r="G287">
        <f ca="1">RAND()</f>
        <v>0.87595718641468368</v>
      </c>
      <c r="H287">
        <f ca="1">RAND()</f>
        <v>0.61519265193886474</v>
      </c>
      <c r="I287">
        <f ca="1">RAND()</f>
        <v>0.75501838360464379</v>
      </c>
      <c r="M287" t="str">
        <f ca="1">IF(LEN(J287)&lt;&gt;0,J287,VLOOKUP(D287+$B287,$BJ:$BK,MATCH($BK$1,$BJ$1:$BK$1,0),1))</f>
        <v>안 지정 캐릭터 PP 영웅등급</v>
      </c>
      <c r="N287">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24113</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5</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1500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242</v>
      </c>
      <c r="W287">
        <v>1</v>
      </c>
      <c r="X287" t="s">
        <v>129</v>
      </c>
      <c r="Z287">
        <v>10</v>
      </c>
      <c r="AA287" t="str">
        <f ca="1">IF(ISBLANK(AB287),"",
VLOOKUP(AB287,OFFSET(INDIRECT("$A:$B"),0,MATCH(AB$1&amp;"_Verify",INDIRECT("$1:$1"),0)-1),2,0)
)</f>
        <v>fe</v>
      </c>
      <c r="AB287" t="s">
        <v>82</v>
      </c>
      <c r="AC287" t="s">
        <v>179</v>
      </c>
      <c r="AD287">
        <v>1</v>
      </c>
      <c r="AE287" t="s">
        <v>125</v>
      </c>
      <c r="AG287">
        <v>700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루비 장식 아밍 소드</v>
      </c>
      <c r="AL287">
        <v>1</v>
      </c>
      <c r="AM287" t="str">
        <f ca="1">IF(ROW()=2,AN287,OFFSET(AM287,-1,0)&amp;IF(LEN(AN287)=0,"",","&amp;AN287))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{"dy":29,"sl":5,"tp":"fe","vl":"Equip5001","cn":1,"pt":"GO","pr":700}</v>
      </c>
    </row>
    <row r="288" spans="1:40">
      <c r="A288">
        <v>29</v>
      </c>
      <c r="B288">
        <v>6</v>
      </c>
      <c r="C288">
        <f>IF(B288&lt;=9,0,
IF(B288=10,1,2))</f>
        <v>0</v>
      </c>
      <c r="D288">
        <f ca="1">RAND()</f>
        <v>0.93342863304507973</v>
      </c>
      <c r="E288">
        <f ca="1">RAND()</f>
        <v>0.44034788599268482</v>
      </c>
      <c r="F288">
        <f ca="1">RAND()</f>
        <v>0.36414442476373388</v>
      </c>
      <c r="G288">
        <f ca="1">RAND()</f>
        <v>0.59551715918340831</v>
      </c>
      <c r="H288">
        <f ca="1">RAND()</f>
        <v>0.8650466900360263</v>
      </c>
      <c r="I288">
        <f ca="1">RAND()</f>
        <v>1.0342328530143607E-2</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Equip5202</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2500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
      </c>
      <c r="U288" t="s">
        <v>82</v>
      </c>
      <c r="V288" t="s">
        <v>113</v>
      </c>
      <c r="W288">
        <v>1</v>
      </c>
      <c r="X288" t="s">
        <v>125</v>
      </c>
      <c r="Z288">
        <v>1500</v>
      </c>
      <c r="AA288" t="str">
        <f ca="1">IF(ISBLANK(AB288),"",
VLOOKUP(AB288,OFFSET(INDIRECT("$A:$B"),0,MATCH(AB$1&amp;"_Verify",INDIRECT("$1:$1"),0)-1),2,0)
)</f>
        <v>fe</v>
      </c>
      <c r="AB288" t="s">
        <v>82</v>
      </c>
      <c r="AC288" t="s">
        <v>181</v>
      </c>
      <c r="AD288">
        <v>1</v>
      </c>
      <c r="AE288" t="s">
        <v>125</v>
      </c>
      <c r="AG288">
        <v>9500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귀족의 하사품</v>
      </c>
      <c r="AL288">
        <v>1</v>
      </c>
      <c r="AM288" t="str">
        <f ca="1">IF(ROW()=2,AN288,OFFSET(AM288,-1,0)&amp;IF(LEN(AN288)=0,"",","&amp;AN288))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{"dy":29,"sl":6,"tp":"fe","vl":"Equip7201","cn":1,"pt":"GO","pr":9500}</v>
      </c>
    </row>
    <row r="289" spans="1:40">
      <c r="A289">
        <v>29</v>
      </c>
      <c r="B289">
        <v>7</v>
      </c>
      <c r="C289">
        <f>IF(B289&lt;=9,0,
IF(B289=10,1,2))</f>
        <v>0</v>
      </c>
      <c r="D289">
        <f ca="1">RAND()</f>
        <v>2.8514469863664904E-2</v>
      </c>
      <c r="E289">
        <f ca="1">RAND()</f>
        <v>0.68483285019718376</v>
      </c>
      <c r="F289">
        <f ca="1">RAND()</f>
        <v>0.20819915071042105</v>
      </c>
      <c r="G289">
        <f ca="1">RAND()</f>
        <v>0.1211347007843544</v>
      </c>
      <c r="H289">
        <f ca="1">RAND()</f>
        <v>0.18216991608588395</v>
      </c>
      <c r="I289">
        <f ca="1">RAND()</f>
        <v>0.58998694623956538</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Equip8001</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5100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82</v>
      </c>
      <c r="V289" t="s">
        <v>182</v>
      </c>
      <c r="W289">
        <v>1</v>
      </c>
      <c r="X289" t="s">
        <v>125</v>
      </c>
      <c r="Z289">
        <v>2900</v>
      </c>
      <c r="AA289" t="str">
        <f ca="1">IF(ISBLANK(AB289),"",
VLOOKUP(AB289,OFFSET(INDIRECT("$A:$B"),0,MATCH(AB$1&amp;"_Verify",INDIRECT("$1:$1"),0)-1),2,0)
)</f>
        <v>fe</v>
      </c>
      <c r="AB289" t="s">
        <v>82</v>
      </c>
      <c r="AC289" t="s">
        <v>188</v>
      </c>
      <c r="AD289">
        <v>1</v>
      </c>
      <c r="AE289" t="s">
        <v>125</v>
      </c>
      <c r="AG289">
        <v>8500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스톤 버스터</v>
      </c>
      <c r="AL289">
        <v>1</v>
      </c>
      <c r="AM289" t="str">
        <f ca="1">IF(ROW()=2,AN289,OFFSET(AM289,-1,0)&amp;IF(LEN(AN289)=0,"",","&amp;AN289))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{"dy":29,"sl":7,"tp":"fe","vl":"Equip8101","cn":1,"pt":"GO","pr":8500}</v>
      </c>
    </row>
    <row r="290" spans="1:40">
      <c r="A290">
        <v>29</v>
      </c>
      <c r="B290">
        <v>8</v>
      </c>
      <c r="C290">
        <f>IF(B290&lt;=9,0,
IF(B290=10,1,2))</f>
        <v>0</v>
      </c>
      <c r="D290">
        <f ca="1">RAND()</f>
        <v>0.21971396373579166</v>
      </c>
      <c r="E290">
        <f ca="1">RAND()</f>
        <v>0.34114959121826305</v>
      </c>
      <c r="F290">
        <f ca="1">RAND()</f>
        <v>0.16964386454721314</v>
      </c>
      <c r="G290">
        <f ca="1">RAND()</f>
        <v>0.22010241450187584</v>
      </c>
      <c r="H290">
        <f ca="1">RAND()</f>
        <v>0.85293647015821472</v>
      </c>
      <c r="I290">
        <f ca="1">RAND()</f>
        <v>0.64162191502219601</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ca="1">IF(ROW()=2,AN290,OFFSET(AM290,-1,0)&amp;IF(LEN(AN290)=0,"",","&amp;AN290))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v>
      </c>
    </row>
    <row r="291" spans="1:40">
      <c r="A291">
        <v>29</v>
      </c>
      <c r="B291">
        <v>9</v>
      </c>
      <c r="C291">
        <f>IF(B291&lt;=9,0,
IF(B291=10,1,2))</f>
        <v>0</v>
      </c>
      <c r="D291">
        <f ca="1">RAND()</f>
        <v>0.7274660712094958</v>
      </c>
      <c r="E291">
        <f ca="1">RAND()</f>
        <v>0.32901952788302058</v>
      </c>
      <c r="F291">
        <f ca="1">RAND()</f>
        <v>0.70141920563397286</v>
      </c>
      <c r="G291">
        <f ca="1">RAND()</f>
        <v>0.45295564652851983</v>
      </c>
      <c r="H291">
        <f ca="1">RAND()</f>
        <v>0.19929172888028279</v>
      </c>
      <c r="I291">
        <f ca="1">RAND()</f>
        <v>0.93984459256762731</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ca="1">IF(ROW()=2,AN291,OFFSET(AM291,-1,0)&amp;IF(LEN(AN291)=0,"",","&amp;AN291))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v>
      </c>
    </row>
    <row r="292" spans="1:40">
      <c r="A292">
        <v>30</v>
      </c>
      <c r="B292">
        <v>0</v>
      </c>
      <c r="C292">
        <f>IF(B292&lt;=9,0,
IF(B292=10,1,2))</f>
        <v>0</v>
      </c>
      <c r="D292">
        <f ca="1">RAND()</f>
        <v>0.42913894671601804</v>
      </c>
      <c r="E292">
        <f ca="1">RAND()</f>
        <v>0.40184397310760145</v>
      </c>
      <c r="F292">
        <f ca="1">RAND()</f>
        <v>0.44200744603483533</v>
      </c>
      <c r="G292">
        <f ca="1">RAND()</f>
        <v>0.6228281057592131</v>
      </c>
      <c r="H292">
        <f ca="1">RAND()</f>
        <v>0.97792885067652735</v>
      </c>
      <c r="I292">
        <f ca="1">RAND()</f>
        <v>7.1127869370030572E-2</v>
      </c>
      <c r="M292" t="str">
        <f ca="1">IF(LEN(J292)&lt;&gt;0,J292,VLOOKUP(D292+$B292,$BJ:$BK,MATCH($BK$1,$BJ$1:$BK$1,0),1))</f>
        <v>지정 장비</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Equip3202</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2500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82</v>
      </c>
      <c r="V292" t="s">
        <v>246</v>
      </c>
      <c r="W292">
        <v>1</v>
      </c>
      <c r="X292" t="s">
        <v>125</v>
      </c>
      <c r="Z292">
        <v>600</v>
      </c>
      <c r="AA292" t="str">
        <f ca="1">IF(ISBLANK(AB292),"",
VLOOKUP(AB292,OFFSET(INDIRECT("$A:$B"),0,MATCH(AB$1&amp;"_Verify",INDIRECT("$1:$1"),0)-1),2,0)
)</f>
        <v>fe</v>
      </c>
      <c r="AB292" t="s">
        <v>82</v>
      </c>
      <c r="AC292" t="s">
        <v>111</v>
      </c>
      <c r="AD292">
        <v>1</v>
      </c>
      <c r="AE292" t="s">
        <v>125</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석공의 망치</v>
      </c>
      <c r="AL292">
        <v>1</v>
      </c>
      <c r="AM292" t="str">
        <f ca="1">IF(ROW()=2,AN292,OFFSET(AM292,-1,0)&amp;IF(LEN(AN292)=0,"",","&amp;AN292))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{"dy":30,"sl":0,"tp":"fe","vl":"Equip4001","cn":1,"pt":"GO","pr":600}</v>
      </c>
    </row>
    <row r="293" spans="1:40">
      <c r="A293">
        <v>30</v>
      </c>
      <c r="B293">
        <v>1</v>
      </c>
      <c r="C293">
        <f>IF(B293&lt;=9,0,
IF(B293=10,1,2))</f>
        <v>0</v>
      </c>
      <c r="D293">
        <f ca="1">RAND()</f>
        <v>0.5290110360225494</v>
      </c>
      <c r="E293">
        <f ca="1">RAND()</f>
        <v>0.28769044576512093</v>
      </c>
      <c r="F293">
        <f ca="1">RAND()</f>
        <v>0.53472586809629807</v>
      </c>
      <c r="G293">
        <f ca="1">RAND()</f>
        <v>0.13818683163625578</v>
      </c>
      <c r="H293">
        <f ca="1">RAND()</f>
        <v>7.2238377595951531E-2</v>
      </c>
      <c r="I293">
        <f ca="1">RAND()</f>
        <v>0.49069941601724487</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Equip2201</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DI</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4</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
      </c>
      <c r="U293" t="s">
        <v>82</v>
      </c>
      <c r="V293" t="s">
        <v>241</v>
      </c>
      <c r="W293">
        <v>1</v>
      </c>
      <c r="X293" t="s">
        <v>125</v>
      </c>
      <c r="Z293">
        <v>1300</v>
      </c>
      <c r="AA293" t="str">
        <f ca="1">IF(ISBLANK(AB293),"",
VLOOKUP(AB293,OFFSET(INDIRECT("$A:$B"),0,MATCH(AB$1&amp;"_Verify",INDIRECT("$1:$1"),0)-1),2,0)
)</f>
        <v>fe</v>
      </c>
      <c r="AB293" t="s">
        <v>82</v>
      </c>
      <c r="AC293" t="s">
        <v>178</v>
      </c>
      <c r="AD293">
        <v>1</v>
      </c>
      <c r="AE293" t="s">
        <v>125</v>
      </c>
      <c r="AG293">
        <v>1000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흑마법의 지팡이</v>
      </c>
      <c r="AL293">
        <v>1</v>
      </c>
      <c r="AM293" t="str">
        <f ca="1">IF(ROW()=2,AN293,OFFSET(AM293,-1,0)&amp;IF(LEN(AN293)=0,"",","&amp;AN293))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{"dy":30,"sl":1,"tp":"fe","vl":"Equip3102","cn":1,"pt":"GO","pr":1000}</v>
      </c>
    </row>
    <row r="294" spans="1:40">
      <c r="A294">
        <v>30</v>
      </c>
      <c r="B294">
        <v>2</v>
      </c>
      <c r="C294">
        <f>IF(B294&lt;=9,0,
IF(B294=10,1,2))</f>
        <v>0</v>
      </c>
      <c r="D294">
        <f ca="1">RAND()</f>
        <v>0.59190831803520227</v>
      </c>
      <c r="E294">
        <f ca="1">RAND()</f>
        <v>0.4455859443850495</v>
      </c>
      <c r="F294">
        <f ca="1">RAND()</f>
        <v>5.4207663224739355E-2</v>
      </c>
      <c r="G294">
        <f ca="1">RAND()</f>
        <v>0.31748228670874845</v>
      </c>
      <c r="H294">
        <f ca="1">RAND()</f>
        <v>0.22029991394676651</v>
      </c>
      <c r="I294">
        <f ca="1">RAND()</f>
        <v>0.93864301784886461</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44558</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8</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2400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125</v>
      </c>
      <c r="Z294">
        <v>1200</v>
      </c>
      <c r="AA294" t="str">
        <f ca="1">IF(ISBLANK(AB294),"",
VLOOKUP(AB294,OFFSET(INDIRECT("$A:$B"),0,MATCH(AB$1&amp;"_Verify",INDIRECT("$1:$1"),0)-1),2,0)
)</f>
        <v>fe</v>
      </c>
      <c r="AB294" t="s">
        <v>82</v>
      </c>
      <c r="AC294" t="s">
        <v>278</v>
      </c>
      <c r="AD294">
        <v>1</v>
      </c>
      <c r="AE294" t="s">
        <v>125</v>
      </c>
      <c r="AG294">
        <v>3300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T75식 레이피어</v>
      </c>
      <c r="AL294">
        <v>1</v>
      </c>
      <c r="AM294" t="str">
        <f ca="1">IF(ROW()=2,AN294,OFFSET(AM294,-1,0)&amp;IF(LEN(AN294)=0,"",","&amp;AN294))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{"dy":30,"sl":2,"tp":"fe","vl":"Equip5202","cn":1,"pt":"GO","pr":3300}</v>
      </c>
    </row>
    <row r="295" spans="1:40">
      <c r="A295">
        <v>30</v>
      </c>
      <c r="B295">
        <v>3</v>
      </c>
      <c r="C295">
        <f>IF(B295&lt;=9,0,
IF(B295=10,1,2))</f>
        <v>0</v>
      </c>
      <c r="D295">
        <f ca="1">RAND()</f>
        <v>0.82196585700702784</v>
      </c>
      <c r="E295">
        <f ca="1">RAND()</f>
        <v>0.33733648041440789</v>
      </c>
      <c r="F295">
        <f ca="1">RAND()</f>
        <v>0.68394560359348533</v>
      </c>
      <c r="G295">
        <f ca="1">RAND()</f>
        <v>3.9166076203043243E-3</v>
      </c>
      <c r="H295">
        <f ca="1">RAND()</f>
        <v>0.11582410249665664</v>
      </c>
      <c r="I295">
        <f ca="1">RAND()</f>
        <v>0.30514654078778503</v>
      </c>
      <c r="M295" t="str">
        <f ca="1">IF(LEN(J295)&lt;&gt;0,J295,VLOOKUP(D295+$B295,$BJ:$BK,MATCH($BK$1,$BJ$1:$BK$1,0),1))</f>
        <v>안 지정 캐릭터 PP 일반등급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33733</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7</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2100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125</v>
      </c>
      <c r="Z295">
        <v>1400</v>
      </c>
      <c r="AA295" t="str">
        <f ca="1">IF(ISBLANK(AB295),"",
VLOOKUP(AB295,OFFSET(INDIRECT("$A:$B"),0,MATCH(AB$1&amp;"_Verify",INDIRECT("$1:$1"),0)-1),2,0)
)</f>
        <v>upn</v>
      </c>
      <c r="AB295" t="s">
        <v>92</v>
      </c>
      <c r="AC295">
        <v>41845</v>
      </c>
      <c r="AD295">
        <v>8</v>
      </c>
      <c r="AE295" t="s">
        <v>125</v>
      </c>
      <c r="AG295">
        <v>2400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{"dy":30,"sl":3,"tp":"upn","vl":"41845","cn":8,"pt":"GO","pr":2400}</v>
      </c>
    </row>
    <row r="296" spans="1:40">
      <c r="A296">
        <v>30</v>
      </c>
      <c r="B296">
        <v>4</v>
      </c>
      <c r="C296">
        <f>IF(B296&lt;=9,0,
IF(B296=10,1,2))</f>
        <v>0</v>
      </c>
      <c r="D296">
        <f ca="1">RAND()</f>
        <v>0.15774845350881106</v>
      </c>
      <c r="E296">
        <f ca="1">RAND()</f>
        <v>0.66969601478801033</v>
      </c>
      <c r="F296">
        <f ca="1">RAND()</f>
        <v>0.23279627425130012</v>
      </c>
      <c r="G296">
        <f ca="1">RAND()</f>
        <v>0.33722687066643764</v>
      </c>
      <c r="H296">
        <f ca="1">RAND()</f>
        <v>0.63311699667146382</v>
      </c>
      <c r="I296">
        <f ca="1">RAND()</f>
        <v>0.41137592683683311</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66969</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11</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3300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125</v>
      </c>
      <c r="Z296">
        <v>1400</v>
      </c>
      <c r="AA296" t="str">
        <f ca="1">IF(ISBLANK(AB296),"",
VLOOKUP(AB296,OFFSET(INDIRECT("$A:$B"),0,MATCH(AB$1&amp;"_Verify",INDIRECT("$1:$1"),0)-1),2,0)
)</f>
        <v>fe</v>
      </c>
      <c r="AB296" t="s">
        <v>82</v>
      </c>
      <c r="AC296" t="s">
        <v>256</v>
      </c>
      <c r="AD296">
        <v>1</v>
      </c>
      <c r="AE296" t="s">
        <v>125</v>
      </c>
      <c r="AG296">
        <v>1800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SMG28</v>
      </c>
      <c r="AL296">
        <v>1</v>
      </c>
      <c r="AM296" t="str">
        <f ca="1">IF(ROW()=2,AN296,OFFSET(AM296,-1,0)&amp;IF(LEN(AN296)=0,"",","&amp;AN296))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{"dy":30,"sl":4,"tp":"fe","vl":"Equip6002","cn":1,"pt":"GO","pr":1800}</v>
      </c>
    </row>
    <row r="297" spans="1:40">
      <c r="A297">
        <v>30</v>
      </c>
      <c r="B297">
        <v>5</v>
      </c>
      <c r="C297">
        <f>IF(B297&lt;=9,0,
IF(B297=10,1,2))</f>
        <v>0</v>
      </c>
      <c r="D297">
        <f ca="1">RAND()</f>
        <v>1.0280680849308332E-2</v>
      </c>
      <c r="E297">
        <f ca="1">RAND()</f>
        <v>0.824718291798479</v>
      </c>
      <c r="F297">
        <f ca="1">RAND()</f>
        <v>0.24021200543655308</v>
      </c>
      <c r="G297">
        <f ca="1">RAND()</f>
        <v>0.81037536424166212</v>
      </c>
      <c r="H297">
        <f ca="1">RAND()</f>
        <v>0.35223176773031306</v>
      </c>
      <c r="I297">
        <f ca="1">RAND()</f>
        <v>0.14202108049553386</v>
      </c>
      <c r="M297" t="str">
        <f ca="1">IF(LEN(J297)&lt;&gt;0,J297,VLOOKUP(D297+$B297,$BJ:$BK,MATCH($BK$1,$BJ$1:$BK$1,0),1))</f>
        <v>지정 장비</v>
      </c>
      <c r="N297" t="str">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Equip7102</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3200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92</v>
      </c>
      <c r="V297">
        <v>33903</v>
      </c>
      <c r="W297">
        <v>11</v>
      </c>
      <c r="X297" t="s">
        <v>125</v>
      </c>
      <c r="Z297">
        <v>1100</v>
      </c>
      <c r="AA297" t="str">
        <f ca="1">IF(ISBLANK(AB297),"",
VLOOKUP(AB297,OFFSET(INDIRECT("$A:$B"),0,MATCH(AB$1&amp;"_Verify",INDIRECT("$1:$1"),0)-1),2,0)
)</f>
        <v>uph</v>
      </c>
      <c r="AB297" t="s">
        <v>91</v>
      </c>
      <c r="AC297">
        <v>75139</v>
      </c>
      <c r="AD297">
        <v>12</v>
      </c>
      <c r="AE297" t="s">
        <v>125</v>
      </c>
      <c r="AG297">
        <v>3600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ca="1">IF(ROW()=2,AN297,OFFSET(AM297,-1,0)&amp;IF(LEN(AN297)=0,"",","&amp;AN297))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{"dy":30,"sl":5,"tp":"uph","vl":"75139","cn":12,"pt":"GO","pr":3600}</v>
      </c>
    </row>
    <row r="298" spans="1:40">
      <c r="A298">
        <v>30</v>
      </c>
      <c r="B298">
        <v>6</v>
      </c>
      <c r="C298">
        <f>IF(B298&lt;=9,0,
IF(B298=10,1,2))</f>
        <v>0</v>
      </c>
      <c r="D298">
        <f ca="1">RAND()</f>
        <v>0.98906559943020145</v>
      </c>
      <c r="E298">
        <f ca="1">RAND()</f>
        <v>0.4846544544816741</v>
      </c>
      <c r="F298">
        <f ca="1">RAND()</f>
        <v>0.2680164892797855</v>
      </c>
      <c r="G298">
        <f ca="1">RAND()</f>
        <v>0.82512225286920493</v>
      </c>
      <c r="H298">
        <f ca="1">RAND()</f>
        <v>7.7654112096947836E-2</v>
      </c>
      <c r="I298">
        <f ca="1">RAND()</f>
        <v>0.41791929146437123</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Equip6001</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1900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82</v>
      </c>
      <c r="V298" t="s">
        <v>111</v>
      </c>
      <c r="W298">
        <v>1</v>
      </c>
      <c r="X298" t="s">
        <v>125</v>
      </c>
      <c r="Z298">
        <v>700</v>
      </c>
      <c r="AA298" t="str">
        <f ca="1">IF(ISBLANK(AB298),"",
VLOOKUP(AB298,OFFSET(INDIRECT("$A:$B"),0,MATCH(AB$1&amp;"_Verify",INDIRECT("$1:$1"),0)-1),2,0)
)</f>
        <v>fe</v>
      </c>
      <c r="AB298" t="s">
        <v>82</v>
      </c>
      <c r="AC298" t="s">
        <v>433</v>
      </c>
      <c r="AD298">
        <v>1</v>
      </c>
      <c r="AE298" t="s">
        <v>125</v>
      </c>
      <c r="AG298">
        <v>8100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왕조의 블레이드</v>
      </c>
      <c r="AL298">
        <v>1</v>
      </c>
      <c r="AM298" t="str">
        <f ca="1">IF(ROW()=2,AN298,OFFSET(AM298,-1,0)&amp;IF(LEN(AN298)=0,"",","&amp;AN298))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{"dy":30,"sl":6,"tp":"fe","vl":"Equip8102","cn":1,"pt":"GO","pr":8100}</v>
      </c>
    </row>
    <row r="299" spans="1:40">
      <c r="A299">
        <v>30</v>
      </c>
      <c r="B299">
        <v>7</v>
      </c>
      <c r="C299">
        <f>IF(B299&lt;=9,0,
IF(B299=10,1,2))</f>
        <v>0</v>
      </c>
      <c r="D299">
        <f ca="1">RAND()</f>
        <v>0.56700354740154812</v>
      </c>
      <c r="E299">
        <f ca="1">RAND()</f>
        <v>7.7182075275148421E-3</v>
      </c>
      <c r="F299">
        <f ca="1">RAND()</f>
        <v>2.0577129991609877E-2</v>
      </c>
      <c r="G299">
        <f ca="1">RAND()</f>
        <v>0.54286850677335918</v>
      </c>
      <c r="H299">
        <f ca="1">RAND()</f>
        <v>5.9852316617964862E-2</v>
      </c>
      <c r="I299">
        <f ca="1">RAND()</f>
        <v>0.65567425570633942</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Equip0001</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800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82</v>
      </c>
      <c r="V299" t="s">
        <v>278</v>
      </c>
      <c r="W299">
        <v>1</v>
      </c>
      <c r="X299" t="s">
        <v>125</v>
      </c>
      <c r="Z299">
        <v>3300</v>
      </c>
      <c r="AA299" t="str">
        <f ca="1">IF(ISBLANK(AB299),"",
VLOOKUP(AB299,OFFSET(INDIRECT("$A:$B"),0,MATCH(AB$1&amp;"_Verify",INDIRECT("$1:$1"),0)-1),2,0)
)</f>
        <v>upn</v>
      </c>
      <c r="AB299" t="s">
        <v>92</v>
      </c>
      <c r="AC299">
        <v>5133</v>
      </c>
      <c r="AD299">
        <v>3</v>
      </c>
      <c r="AE299" t="s">
        <v>125</v>
      </c>
      <c r="AG299">
        <v>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ca="1">IF(ROW()=2,AN299,OFFSET(AM299,-1,0)&amp;IF(LEN(AN299)=0,"",","&amp;AN299))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{"dy":30,"sl":7,"tp":"upn","vl":"5133","cn":3,"pt":"GO","pr":900}</v>
      </c>
    </row>
    <row r="300" spans="1:40">
      <c r="A300">
        <v>30</v>
      </c>
      <c r="B300">
        <v>8</v>
      </c>
      <c r="C300">
        <f>IF(B300&lt;=9,0,
IF(B300=10,1,2))</f>
        <v>0</v>
      </c>
      <c r="D300">
        <f ca="1">RAND()</f>
        <v>0.87153496268091191</v>
      </c>
      <c r="E300">
        <f ca="1">RAND()</f>
        <v>2.9722859060062889E-2</v>
      </c>
      <c r="F300">
        <f ca="1">RAND()</f>
        <v>0.26113749690580979</v>
      </c>
      <c r="G300">
        <f ca="1">RAND()</f>
        <v>0.32304928504093511</v>
      </c>
      <c r="H300">
        <f ca="1">RAND()</f>
        <v>0.88734022968551518</v>
      </c>
      <c r="I300">
        <f ca="1">RAND()</f>
        <v>0.86004438051571108</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0.14620195588432472</v>
      </c>
      <c r="E301">
        <f ca="1">RAND()</f>
        <v>0.6804157268117943</v>
      </c>
      <c r="F301">
        <f ca="1">RAND()</f>
        <v>0.11863747429672877</v>
      </c>
      <c r="G301">
        <f ca="1">RAND()</f>
        <v>0.53838870484605306</v>
      </c>
      <c r="H301">
        <f ca="1">RAND()</f>
        <v>7.0353570276770805E-2</v>
      </c>
      <c r="I301">
        <f ca="1">RAND()</f>
        <v>0.35695082082690632</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0.30528799404249152</v>
      </c>
      <c r="E302">
        <f ca="1">RAND()</f>
        <v>0.74069393814631113</v>
      </c>
      <c r="F302">
        <f ca="1">RAND()</f>
        <v>0.68342989265180021</v>
      </c>
      <c r="G302">
        <f ca="1">RAND()</f>
        <v>0.55375191548752112</v>
      </c>
      <c r="H302">
        <f ca="1">RAND()</f>
        <v>0.37929512213944361</v>
      </c>
      <c r="I302">
        <f ca="1">RAND()</f>
        <v>0.93396536824910814</v>
      </c>
      <c r="M302" t="str">
        <f ca="1">IF(LEN(J302)&lt;&gt;0,J302,VLOOKUP(D302+$B302,$BJ:$BK,MATCH($BK$1,$BJ$1:$BK$1,0),1))</f>
        <v>지정 장비</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Equip6202</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9900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82</v>
      </c>
      <c r="V302" t="s">
        <v>246</v>
      </c>
      <c r="W302">
        <v>1</v>
      </c>
      <c r="X302" t="s">
        <v>125</v>
      </c>
      <c r="Z302">
        <v>900</v>
      </c>
      <c r="AA302" t="str">
        <f ca="1">IF(ISBLANK(AB302),"",
VLOOKUP(AB302,OFFSET(INDIRECT("$A:$B"),0,MATCH(AB$1&amp;"_Verify",INDIRECT("$1:$1"),0)-1),2,0)
)</f>
        <v>fe</v>
      </c>
      <c r="AB302" t="s">
        <v>82</v>
      </c>
      <c r="AC302" t="s">
        <v>296</v>
      </c>
      <c r="AD302">
        <v>1</v>
      </c>
      <c r="AE302" t="s">
        <v>125</v>
      </c>
      <c r="AG302">
        <v>1300</v>
      </c>
      <c r="AH302" t="str">
        <f ca="1">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 ca="1">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그림자 단검</v>
      </c>
      <c r="AL302">
        <v>1</v>
      </c>
      <c r="AM302" t="str">
        <f ca="1">IF(ROW()=2,AN302,OFFSET(AM302,-1,0)&amp;IF(LEN(AN302)=0,"",","&amp;AN302))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{"dy":31,"sl":0,"tp":"fe","vl":"Equip1102","cn":1,"pt":"GO","pr":1300}</v>
      </c>
    </row>
    <row r="303" spans="1:40">
      <c r="A303">
        <v>31</v>
      </c>
      <c r="B303">
        <v>1</v>
      </c>
      <c r="C303">
        <f>IF(B303&lt;=9,0,
IF(B303=10,1,2))</f>
        <v>0</v>
      </c>
      <c r="D303">
        <f ca="1">RAND()</f>
        <v>0.25569838976993287</v>
      </c>
      <c r="E303">
        <f ca="1">RAND()</f>
        <v>0.73309879486327056</v>
      </c>
      <c r="F303">
        <f ca="1">RAND()</f>
        <v>0.39615563188994629</v>
      </c>
      <c r="G303">
        <f ca="1">RAND()</f>
        <v>0.17860197252841381</v>
      </c>
      <c r="H303">
        <f ca="1">RAND()</f>
        <v>6.2859309767317906E-2</v>
      </c>
      <c r="I303">
        <f ca="1">RAND()</f>
        <v>0.58468131444661864</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Equip6201</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15</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
      </c>
      <c r="U303" t="s">
        <v>82</v>
      </c>
      <c r="V303" t="s">
        <v>254</v>
      </c>
      <c r="W303">
        <v>1</v>
      </c>
      <c r="X303" t="s">
        <v>125</v>
      </c>
      <c r="Z303">
        <v>3800</v>
      </c>
      <c r="AA303" t="str">
        <f ca="1">IF(ISBLANK(AB303),"",
VLOOKUP(AB303,OFFSET(INDIRECT("$A:$B"),0,MATCH(AB$1&amp;"_Verify",INDIRECT("$1:$1"),0)-1),2,0)
)</f>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ca="1">IF(ROW()=2,AN303,OFFSET(AM303,-1,0)&amp;IF(LEN(AN303)=0,"",","&amp;AN303))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{"dy":31,"sl":1,"tp":"upn","vl":"38931","cn":7,"pt":"GO","pr":2100}</v>
      </c>
    </row>
    <row r="304" spans="1:40">
      <c r="A304">
        <v>31</v>
      </c>
      <c r="B304">
        <v>2</v>
      </c>
      <c r="C304">
        <f>IF(B304&lt;=9,0,
IF(B304=10,1,2))</f>
        <v>0</v>
      </c>
      <c r="D304">
        <f ca="1">RAND()</f>
        <v>0.77860410840115712</v>
      </c>
      <c r="E304">
        <f ca="1">RAND()</f>
        <v>0.42856787007263475</v>
      </c>
      <c r="F304">
        <f ca="1">RAND()</f>
        <v>0.95980279626435783</v>
      </c>
      <c r="G304">
        <f ca="1">RAND()</f>
        <v>3.7940626876541317E-2</v>
      </c>
      <c r="H304">
        <f ca="1">RAND()</f>
        <v>0.92822398691341224</v>
      </c>
      <c r="I304">
        <f ca="1">RAND()</f>
        <v>0.99649387145414792</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42856</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8</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2400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125</v>
      </c>
      <c r="Z304">
        <v>1100</v>
      </c>
      <c r="AA304" t="str">
        <f ca="1">IF(ISBLANK(AB304),"",
VLOOKUP(AB304,OFFSET(INDIRECT("$A:$B"),0,MATCH(AB$1&amp;"_Verify",INDIRECT("$1:$1"),0)-1),2,0)
)</f>
        <v>fe</v>
      </c>
      <c r="AB304" t="s">
        <v>82</v>
      </c>
      <c r="AC304" t="s">
        <v>434</v>
      </c>
      <c r="AD304">
        <v>1</v>
      </c>
      <c r="AE304" t="s">
        <v>125</v>
      </c>
      <c r="AG304">
        <v>600</v>
      </c>
      <c r="AH304" t="str">
        <f ca="1">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 ca="1">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유목민의 가보</v>
      </c>
      <c r="AL304">
        <v>1</v>
      </c>
      <c r="AM304" t="str">
        <f ca="1">IF(ROW()=2,AN304,OFFSET(AM304,-1,0)&amp;IF(LEN(AN304)=0,"",","&amp;AN304))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{"dy":31,"sl":2,"tp":"fe","vl":"Equip2001","cn":1,"pt":"GO","pr":600}</v>
      </c>
    </row>
    <row r="305" spans="1:40">
      <c r="A305">
        <v>31</v>
      </c>
      <c r="B305">
        <v>3</v>
      </c>
      <c r="C305">
        <f>IF(B305&lt;=9,0,
IF(B305=10,1,2))</f>
        <v>0</v>
      </c>
      <c r="D305">
        <f ca="1">RAND()</f>
        <v>0.55742341253031602</v>
      </c>
      <c r="E305">
        <f ca="1">RAND()</f>
        <v>0.71998810598731167</v>
      </c>
      <c r="F305">
        <f ca="1">RAND()</f>
        <v>0.34050913510951764</v>
      </c>
      <c r="G305">
        <f ca="1">RAND()</f>
        <v>0.90148054943410827</v>
      </c>
      <c r="H305">
        <f ca="1">RAND()</f>
        <v>0.50199003743774573</v>
      </c>
      <c r="I305">
        <f ca="1">RAND()</f>
        <v>0.19724189982696128</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71998</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11</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3300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125</v>
      </c>
      <c r="Z305">
        <v>1200</v>
      </c>
      <c r="AA305" t="str">
        <f ca="1">IF(ISBLANK(AB305),"",
VLOOKUP(AB305,OFFSET(INDIRECT("$A:$B"),0,MATCH(AB$1&amp;"_Verify",INDIRECT("$1:$1"),0)-1),2,0)
)</f>
        <v>fe</v>
      </c>
      <c r="AB305" t="s">
        <v>82</v>
      </c>
      <c r="AC305" t="s">
        <v>366</v>
      </c>
      <c r="AD305">
        <v>1</v>
      </c>
      <c r="AE305" t="s">
        <v>129</v>
      </c>
      <c r="AF305">
        <v>191</v>
      </c>
      <c r="AG305">
        <v>89</v>
      </c>
      <c r="AH305" t="str">
        <f ca="1">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전설</v>
      </c>
      <c r="AJ305" t="str">
        <f>IF(ISBLANK($AB305),"",
IF(AND($B305&gt;=VLOOKUP($AB305,$AP:$AS,3,0),$B305&lt;=VLOOKUP($AB305,$AP:$AS,4,0)),"","슬롯타입이상"))</f>
        <v/>
      </c>
      <c r="AK305" t="str">
        <f ca="1">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유물 약탈자</v>
      </c>
      <c r="AL305">
        <v>1</v>
      </c>
      <c r="AM305" t="str">
        <f ca="1">IF(ROW()=2,AN305,OFFSET(AM305,-1,0)&amp;IF(LEN(AN305)=0,"",","&amp;AN305))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{"dy":31,"sl":3,"tp":"fe","vl":"Equip0402","cn":1,"pt":"DI","pp":191,"pr":89}</v>
      </c>
    </row>
    <row r="306" spans="1:40">
      <c r="A306">
        <v>31</v>
      </c>
      <c r="B306">
        <v>4</v>
      </c>
      <c r="C306">
        <f>IF(B306&lt;=9,0,
IF(B306=10,1,2))</f>
        <v>0</v>
      </c>
      <c r="D306">
        <f ca="1">RAND()</f>
        <v>7.8255003673901702E-2</v>
      </c>
      <c r="E306">
        <f ca="1">RAND()</f>
        <v>0.6934658633769617</v>
      </c>
      <c r="F306">
        <f ca="1">RAND()</f>
        <v>0.97560250445670005</v>
      </c>
      <c r="G306">
        <f ca="1">RAND()</f>
        <v>0.8568862792673968</v>
      </c>
      <c r="H306">
        <f ca="1">RAND()</f>
        <v>0.4259975417033699</v>
      </c>
      <c r="I306">
        <f ca="1">RAND()</f>
        <v>0.81922754906881079</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69346</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11</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3300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125</v>
      </c>
      <c r="Z306">
        <v>1000</v>
      </c>
      <c r="AA306" t="str">
        <f ca="1">IF(ISBLANK(AB306),"",
VLOOKUP(AB306,OFFSET(INDIRECT("$A:$B"),0,MATCH(AB$1&amp;"_Verify",INDIRECT("$1:$1"),0)-1),2,0)
)</f>
        <v>fe</v>
      </c>
      <c r="AB306" t="s">
        <v>82</v>
      </c>
      <c r="AC306" t="s">
        <v>194</v>
      </c>
      <c r="AD306">
        <v>1</v>
      </c>
      <c r="AE306" t="s">
        <v>125</v>
      </c>
      <c r="AG306">
        <v>700</v>
      </c>
      <c r="AH306" t="str">
        <f ca="1">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 ca="1">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피의 착즙기</v>
      </c>
      <c r="AL306">
        <v>1</v>
      </c>
      <c r="AM306" t="str">
        <f ca="1">IF(ROW()=2,AN306,OFFSET(AM306,-1,0)&amp;IF(LEN(AN306)=0,"",","&amp;AN306))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{"dy":31,"sl":4,"tp":"fe","vl":"Equip4002","cn":1,"pt":"GO","pr":700}</v>
      </c>
    </row>
    <row r="307" spans="1:40">
      <c r="A307">
        <v>31</v>
      </c>
      <c r="B307">
        <v>5</v>
      </c>
      <c r="C307">
        <f>IF(B307&lt;=9,0,
IF(B307=10,1,2))</f>
        <v>0</v>
      </c>
      <c r="D307">
        <f ca="1">RAND()</f>
        <v>0.38370540258122521</v>
      </c>
      <c r="E307">
        <f ca="1">RAND()</f>
        <v>3.9801309411716224E-2</v>
      </c>
      <c r="F307">
        <f ca="1">RAND()</f>
        <v>0.18971772170212786</v>
      </c>
      <c r="G307">
        <f ca="1">RAND()</f>
        <v>0.70881206706998523</v>
      </c>
      <c r="H307">
        <f ca="1">RAND()</f>
        <v>0.93582916820497564</v>
      </c>
      <c r="I307">
        <f ca="1">RAND()</f>
        <v>0.86704038416369467</v>
      </c>
      <c r="M307" t="str">
        <f ca="1">IF(LEN(J307)&lt;&gt;0,J307,VLOOKUP(D307+$B307,$BJ:$BK,MATCH($BK$1,$BJ$1:$BK$1,0),1))</f>
        <v>지정 장비</v>
      </c>
      <c r="N307" t="str">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Equip0101</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1500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82</v>
      </c>
      <c r="V307" t="s">
        <v>257</v>
      </c>
      <c r="W307">
        <v>1</v>
      </c>
      <c r="X307" t="s">
        <v>125</v>
      </c>
      <c r="Z307">
        <v>1000</v>
      </c>
      <c r="AA307" t="str">
        <f ca="1">IF(ISBLANK(AB307),"",
VLOOKUP(AB307,OFFSET(INDIRECT("$A:$B"),0,MATCH(AB$1&amp;"_Verify",INDIRECT("$1:$1"),0)-1),2,0)
)</f>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{"dy":31,"sl":5,"tp":"uph","vl":"13217","cn":4,"pt":"GO","pr":1200}</v>
      </c>
    </row>
    <row r="308" spans="1:40">
      <c r="A308">
        <v>31</v>
      </c>
      <c r="B308">
        <v>6</v>
      </c>
      <c r="C308">
        <f>IF(B308&lt;=9,0,
IF(B308=10,1,2))</f>
        <v>0</v>
      </c>
      <c r="D308">
        <f ca="1">RAND()</f>
        <v>0.54448083967849681</v>
      </c>
      <c r="E308">
        <f ca="1">RAND()</f>
        <v>0.63588196100036731</v>
      </c>
      <c r="F308">
        <f ca="1">RAND()</f>
        <v>0.85866154340186096</v>
      </c>
      <c r="G308">
        <f ca="1">RAND()</f>
        <v>0.49587533952960039</v>
      </c>
      <c r="H308">
        <f ca="1">RAND()</f>
        <v>0.67485937551750064</v>
      </c>
      <c r="I308">
        <f ca="1">RAND()</f>
        <v>0.38936485784524155</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Equip6301</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22400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82</v>
      </c>
      <c r="V308" t="s">
        <v>255</v>
      </c>
      <c r="W308">
        <v>1</v>
      </c>
      <c r="X308" t="s">
        <v>125</v>
      </c>
      <c r="Z308">
        <v>3300</v>
      </c>
      <c r="AA308" t="str">
        <f ca="1">IF(ISBLANK(AB308),"",
VLOOKUP(AB308,OFFSET(INDIRECT("$A:$B"),0,MATCH(AB$1&amp;"_Verify",INDIRECT("$1:$1"),0)-1),2,0)
)</f>
        <v>fe</v>
      </c>
      <c r="AB308" t="s">
        <v>82</v>
      </c>
      <c r="AC308" t="s">
        <v>427</v>
      </c>
      <c r="AD308">
        <v>1</v>
      </c>
      <c r="AE308" t="s">
        <v>125</v>
      </c>
      <c r="AG308">
        <v>9200</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귀족의 하사품</v>
      </c>
      <c r="AL308">
        <v>1</v>
      </c>
      <c r="AM308" t="str">
        <f ca="1">IF(ROW()=2,AN308,OFFSET(AM308,-1,0)&amp;IF(LEN(AN308)=0,"",","&amp;AN308))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{"dy":31,"sl":6,"tp":"fe","vl":"Equip7201","cn":1,"pt":"GO","pr":9200}</v>
      </c>
    </row>
    <row r="309" spans="1:40">
      <c r="A309">
        <v>31</v>
      </c>
      <c r="B309">
        <v>7</v>
      </c>
      <c r="C309">
        <f>IF(B309&lt;=9,0,
IF(B309=10,1,2))</f>
        <v>0</v>
      </c>
      <c r="D309">
        <f ca="1">RAND()</f>
        <v>0.717444340392976</v>
      </c>
      <c r="E309">
        <f ca="1">RAND()</f>
        <v>0.62249777785825144</v>
      </c>
      <c r="F309">
        <f ca="1">RAND()</f>
        <v>1.8625706115761531E-2</v>
      </c>
      <c r="G309">
        <f ca="1">RAND()</f>
        <v>0.14665488977423369</v>
      </c>
      <c r="H309">
        <f ca="1">RAND()</f>
        <v>0.89063642003033583</v>
      </c>
      <c r="I309">
        <f ca="1">RAND()</f>
        <v>0.86582007871921818</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Equip7102</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3800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
      </c>
      <c r="U309" t="s">
        <v>82</v>
      </c>
      <c r="V309" t="s">
        <v>249</v>
      </c>
      <c r="W309">
        <v>1</v>
      </c>
      <c r="X309" t="s">
        <v>125</v>
      </c>
      <c r="Z309">
        <v>3200</v>
      </c>
      <c r="AA309" t="str">
        <f ca="1">IF(ISBLANK(AB309),"",
VLOOKUP(AB309,OFFSET(INDIRECT("$A:$B"),0,MATCH(AB$1&amp;"_Verify",INDIRECT("$1:$1"),0)-1),2,0)
)</f>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ca="1">IF(ROW()=2,AN309,OFFSET(AM309,-1,0)&amp;IF(LEN(AN309)=0,"",","&amp;AN309))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{"dy":31,"sl":7,"tp":"upn","vl":"82505","cn":12,"pt":"GO","pr":3600}</v>
      </c>
    </row>
    <row r="310" spans="1:40">
      <c r="A310">
        <v>31</v>
      </c>
      <c r="B310">
        <v>8</v>
      </c>
      <c r="C310">
        <f>IF(B310&lt;=9,0,
IF(B310=10,1,2))</f>
        <v>0</v>
      </c>
      <c r="D310">
        <f ca="1">RAND()</f>
        <v>6.8809062495490458E-2</v>
      </c>
      <c r="E310">
        <f ca="1">RAND()</f>
        <v>5.5400471190660383E-2</v>
      </c>
      <c r="F310">
        <f ca="1">RAND()</f>
        <v>0.78506528180568236</v>
      </c>
      <c r="G310">
        <f ca="1">RAND()</f>
        <v>0.45853040171408266</v>
      </c>
      <c r="H310">
        <f ca="1">RAND()</f>
        <v>0.92214398851736235</v>
      </c>
      <c r="I310">
        <f ca="1">RAND()</f>
        <v>0.99487247389532696</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fl1</v>
      </c>
      <c r="AB310" t="s">
        <v>87</v>
      </c>
      <c r="AC310" t="s">
        <v>364</v>
      </c>
      <c r="AD310">
        <v>1</v>
      </c>
      <c r="AE310" t="s">
        <v>129</v>
      </c>
      <c r="AF310">
        <v>56</v>
      </c>
      <c r="AG310">
        <v>38</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그루퍼스</v>
      </c>
      <c r="AL310">
        <v>1</v>
      </c>
      <c r="AM310" t="str">
        <f ca="1">IF(ROW()=2,AN310,OFFSET(AM310,-1,0)&amp;IF(LEN(AN310)=0,"",","&amp;AN310))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{"dy":31,"sl":8,"tp":"fl1","vl":"Actor2010","cn":1,"pt":"DI","pp":56,"pr":38}</v>
      </c>
    </row>
    <row r="311" spans="1:40">
      <c r="A311">
        <v>31</v>
      </c>
      <c r="B311">
        <v>9</v>
      </c>
      <c r="C311">
        <f>IF(B311&lt;=9,0,
IF(B311=10,1,2))</f>
        <v>0</v>
      </c>
      <c r="D311">
        <f ca="1">RAND()</f>
        <v>0.30730745029045281</v>
      </c>
      <c r="E311">
        <f ca="1">RAND()</f>
        <v>0.7000267637519384</v>
      </c>
      <c r="F311">
        <f ca="1">RAND()</f>
        <v>0.74588353550601916</v>
      </c>
      <c r="G311">
        <f ca="1">RAND()</f>
        <v>0.96879477416731419</v>
      </c>
      <c r="H311">
        <f ca="1">RAND()</f>
        <v>0.10210491739194394</v>
      </c>
      <c r="I311">
        <f ca="1">RAND()</f>
        <v>0.87259289050657718</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0.38611169135041312</v>
      </c>
      <c r="E312">
        <f ca="1">RAND()</f>
        <v>0.81653929990283858</v>
      </c>
      <c r="F312">
        <f ca="1">RAND()</f>
        <v>0.80803774926707683</v>
      </c>
      <c r="G312">
        <f ca="1">RAND()</f>
        <v>0.57726078659190239</v>
      </c>
      <c r="H312">
        <f ca="1">RAND()</f>
        <v>0.84367235894187342</v>
      </c>
      <c r="I312">
        <f ca="1">RAND()</f>
        <v>0.82824448542033269</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0.1036910438697819</v>
      </c>
      <c r="E313">
        <f ca="1">RAND()</f>
        <v>0.72705199894004857</v>
      </c>
      <c r="F313">
        <f ca="1">RAND()</f>
        <v>0.32774131818034347</v>
      </c>
      <c r="G313">
        <f ca="1">RAND()</f>
        <v>0.14150538315803796</v>
      </c>
      <c r="H313">
        <f ca="1">RAND()</f>
        <v>0.94064160129055896</v>
      </c>
      <c r="I313">
        <f ca="1">RAND()</f>
        <v>0.88578920991677268</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IF(ROW()=2,AN313,OFFSET(AM313,-1,0)&amp;IF(LEN(AN313)=0,"",","&amp;AN313))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2.1022841831162431E-2</v>
      </c>
      <c r="E314">
        <f ca="1">RAND()</f>
        <v>0.24206996641463752</v>
      </c>
      <c r="F314">
        <f ca="1">RAND()</f>
        <v>1.45803324920315E-2</v>
      </c>
      <c r="G314">
        <f ca="1">RAND()</f>
        <v>0.78792193399091304</v>
      </c>
      <c r="H314">
        <f ca="1">RAND()</f>
        <v>0.71428592176573502</v>
      </c>
      <c r="I314">
        <f ca="1">RAND()</f>
        <v>0.15824756867458933</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ca="1">IF(ROW()=2,AN314,OFFSET(AM314,-1,0)&amp;IF(LEN(AN314)=0,"",","&amp;AN314))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40">
      <c r="A315">
        <v>4</v>
      </c>
      <c r="B315">
        <v>10</v>
      </c>
      <c r="C315">
        <f>IF(B315&lt;=9,0,
IF(B315=10,1,2))</f>
        <v>1</v>
      </c>
      <c r="D315">
        <f ca="1">RAND()</f>
        <v>0.13171789686667945</v>
      </c>
      <c r="E315">
        <f ca="1">RAND()</f>
        <v>0.70594768591077039</v>
      </c>
      <c r="F315">
        <f ca="1">RAND()</f>
        <v>0.94013469154592832</v>
      </c>
      <c r="G315">
        <f ca="1">RAND()</f>
        <v>0.36665113724702747</v>
      </c>
      <c r="H315">
        <f ca="1">RAND()</f>
        <v>0.7564399881403806</v>
      </c>
      <c r="I315">
        <f ca="1">RAND()</f>
        <v>7.8119033413026617E-3</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ca="1">IF(ROW()=2,AN315,OFFSET(AM315,-1,0)&amp;IF(LEN(AN315)=0,"",","&amp;AN315))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v>
      </c>
    </row>
    <row r="316" spans="1:40">
      <c r="A316">
        <v>5</v>
      </c>
      <c r="B316">
        <v>10</v>
      </c>
      <c r="C316">
        <f>IF(B316&lt;=9,0,
IF(B316=10,1,2))</f>
        <v>1</v>
      </c>
      <c r="D316">
        <f ca="1">RAND()</f>
        <v>1.9373675065742613E-2</v>
      </c>
      <c r="E316">
        <f ca="1">RAND()</f>
        <v>0.6687822749594492</v>
      </c>
      <c r="F316">
        <f ca="1">RAND()</f>
        <v>0.72923486157700634</v>
      </c>
      <c r="G316">
        <f ca="1">RAND()</f>
        <v>0.74880410270627351</v>
      </c>
      <c r="H316">
        <f ca="1">RAND()</f>
        <v>0.78061589392034625</v>
      </c>
      <c r="I316">
        <f ca="1">RAND()</f>
        <v>0.11133070467281003</v>
      </c>
      <c r="L316">
        <v>70</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세 칸 모두 입력</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ca="1">IF(ROW()=2,AN316,OFFSET(AM316,-1,0)&amp;IF(LEN(AN316)=0,"",","&amp;AN316))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v>
      </c>
    </row>
    <row r="317" spans="1:40">
      <c r="A317">
        <v>6</v>
      </c>
      <c r="B317">
        <v>10</v>
      </c>
      <c r="C317">
        <f>IF(B317&lt;=9,0,
IF(B317=10,1,2))</f>
        <v>1</v>
      </c>
      <c r="D317">
        <f ca="1">RAND()</f>
        <v>8.3338906959647074E-2</v>
      </c>
      <c r="E317">
        <f ca="1">RAND()</f>
        <v>0.26876737906127723</v>
      </c>
      <c r="F317">
        <f ca="1">RAND()</f>
        <v>0.81649521668998526</v>
      </c>
      <c r="G317">
        <f ca="1">RAND()</f>
        <v>0.57589948315947503</v>
      </c>
      <c r="H317">
        <f ca="1">RAND()</f>
        <v>0.5208187477591234</v>
      </c>
      <c r="I317">
        <f ca="1">RAND()</f>
        <v>0.72215043330361262</v>
      </c>
      <c r="M317" t="str">
        <f ca="1">IF(LEN(J317)&lt;&gt;0,J317,VLOOKUP(D317+$B317,$BJ:$BK,MATCH($BK$1,$BJ$1:$BK$1,0),1))</f>
        <v>삭제</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삭제</v>
      </c>
      <c r="O317" t="str">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ca="1">IF(ROW()=2,AN317,OFFSET(AM317,-1,0)&amp;IF(LEN(AN317)=0,"",","&amp;AN317))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v>
      </c>
    </row>
    <row r="318" spans="1:40">
      <c r="A318">
        <v>7</v>
      </c>
      <c r="B318">
        <v>10</v>
      </c>
      <c r="C318">
        <f>IF(B318&lt;=9,0,
IF(B318=10,1,2))</f>
        <v>1</v>
      </c>
      <c r="D318">
        <f ca="1">RAND()</f>
        <v>0.3358313513220057</v>
      </c>
      <c r="E318">
        <f ca="1">RAND()</f>
        <v>0.62779813822304742</v>
      </c>
      <c r="F318">
        <f ca="1">RAND()</f>
        <v>0.49706315488119412</v>
      </c>
      <c r="G318">
        <f ca="1">RAND()</f>
        <v>0.4507905648303151</v>
      </c>
      <c r="H318">
        <f ca="1">RAND()</f>
        <v>9.9537566616996198E-2</v>
      </c>
      <c r="I318">
        <f ca="1">RAND()</f>
        <v>0.42133099271013597</v>
      </c>
      <c r="M318" t="str">
        <f ca="1">IF(LEN(J318)&lt;&gt;0,J318,VLOOKUP(D318+$B318,$BJ:$BK,MATCH($BK$1,$BJ$1:$BK$1,0),1))</f>
        <v>삭제</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삭제</v>
      </c>
      <c r="O318" t="str">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ca="1">IF(ROW()=2,AN318,OFFSET(AM318,-1,0)&amp;IF(LEN(AN318)=0,"",","&amp;AN318))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v>
      </c>
    </row>
    <row r="319" spans="1:40">
      <c r="A319">
        <v>8</v>
      </c>
      <c r="B319">
        <v>10</v>
      </c>
      <c r="C319">
        <f>IF(B319&lt;=9,0,
IF(B319=10,1,2))</f>
        <v>1</v>
      </c>
      <c r="D319">
        <f ca="1">RAND()</f>
        <v>0.37828416294946898</v>
      </c>
      <c r="E319">
        <f ca="1">RAND()</f>
        <v>0.87505940901559731</v>
      </c>
      <c r="F319">
        <f ca="1">RAND()</f>
        <v>0.79171269967267033</v>
      </c>
      <c r="G319">
        <f ca="1">RAND()</f>
        <v>3.6585991940474516E-2</v>
      </c>
      <c r="H319">
        <f ca="1">RAND()</f>
        <v>0.63582784637381651</v>
      </c>
      <c r="I319">
        <f ca="1">RAND()</f>
        <v>0.48773725264520662</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ca="1">IF(ROW()=2,AN319,OFFSET(AM319,-1,0)&amp;IF(LEN(AN319)=0,"",","&amp;AN319))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v>
      </c>
    </row>
    <row r="320" spans="1:40">
      <c r="A320">
        <v>9</v>
      </c>
      <c r="B320">
        <v>10</v>
      </c>
      <c r="C320">
        <f>IF(B320&lt;=9,0,
IF(B320=10,1,2))</f>
        <v>1</v>
      </c>
      <c r="D320">
        <f ca="1">RAND()</f>
        <v>0.12429528836367176</v>
      </c>
      <c r="E320">
        <f ca="1">RAND()</f>
        <v>0.47750466544411418</v>
      </c>
      <c r="F320">
        <f ca="1">RAND()</f>
        <v>0.11907976750965998</v>
      </c>
      <c r="G320">
        <f ca="1">RAND()</f>
        <v>0.59954611601592389</v>
      </c>
      <c r="H320">
        <f ca="1">RAND()</f>
        <v>0.73950773260214031</v>
      </c>
      <c r="I320">
        <f ca="1">RAND()</f>
        <v>0.51423371444593879</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ca="1">IF(ROW()=2,AN320,OFFSET(AM320,-1,0)&amp;IF(LEN(AN320)=0,"",","&amp;AN320))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40">
      <c r="A321">
        <v>10</v>
      </c>
      <c r="B321">
        <v>10</v>
      </c>
      <c r="C321">
        <f>IF(B321&lt;=9,0,
IF(B321=10,1,2))</f>
        <v>1</v>
      </c>
      <c r="D321">
        <f ca="1">RAND()</f>
        <v>0.29744929215888982</v>
      </c>
      <c r="E321">
        <f ca="1">RAND()</f>
        <v>0.58178642806823777</v>
      </c>
      <c r="F321">
        <f ca="1">RAND()</f>
        <v>0.83160571999171051</v>
      </c>
      <c r="G321">
        <f ca="1">RAND()</f>
        <v>0.75870056664301488</v>
      </c>
      <c r="H321">
        <f ca="1">RAND()</f>
        <v>0.76468711885948104</v>
      </c>
      <c r="I321">
        <f ca="1">RAND()</f>
        <v>0.37484215052391634</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ca="1">IF(ROW()=2,AN321,OFFSET(AM321,-1,0)&amp;IF(LEN(AN321)=0,"",","&amp;AN321))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v>
      </c>
    </row>
    <row r="322" spans="1:40">
      <c r="A322">
        <v>11</v>
      </c>
      <c r="B322">
        <v>10</v>
      </c>
      <c r="C322">
        <f>IF(B322&lt;=9,0,
IF(B322=10,1,2))</f>
        <v>1</v>
      </c>
      <c r="D322">
        <f ca="1">RAND()</f>
        <v>0.21675186322670248</v>
      </c>
      <c r="E322">
        <f ca="1">RAND()</f>
        <v>0.58280232401710585</v>
      </c>
      <c r="F322">
        <f ca="1">RAND()</f>
        <v>0.48111609486448237</v>
      </c>
      <c r="G322">
        <f ca="1">RAND()</f>
        <v>0.23505472304563901</v>
      </c>
      <c r="H322">
        <f ca="1">RAND()</f>
        <v>0.50599948611522083</v>
      </c>
      <c r="I322">
        <f ca="1">RAND()</f>
        <v>0.87542339993015461</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ca="1">IF(ROW()=2,AN322,OFFSET(AM322,-1,0)&amp;IF(LEN(AN322)=0,"",","&amp;AN322))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IF(B323&lt;=9,0,
IF(B323=10,1,2))</f>
        <v>1</v>
      </c>
      <c r="D323">
        <f ca="1">RAND()</f>
        <v>0.86054737785451885</v>
      </c>
      <c r="E323">
        <f ca="1">RAND()</f>
        <v>1.156496555168196E-2</v>
      </c>
      <c r="F323">
        <f ca="1">RAND()</f>
        <v>0.99473520304174468</v>
      </c>
      <c r="G323">
        <f ca="1">RAND()</f>
        <v>0.64209645856508535</v>
      </c>
      <c r="H323">
        <f ca="1">RAND()</f>
        <v>0.71665582613418621</v>
      </c>
      <c r="I323">
        <f ca="1">RAND()</f>
        <v>6.3663074288700994E-2</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ca="1">IF(ROW()=2,AN323,OFFSET(AM323,-1,0)&amp;IF(LEN(AN323)=0,"",","&amp;AN323))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v>
      </c>
    </row>
    <row r="324" spans="1:40">
      <c r="A324">
        <v>13</v>
      </c>
      <c r="B324">
        <v>10</v>
      </c>
      <c r="C324">
        <f>IF(B324&lt;=9,0,
IF(B324=10,1,2))</f>
        <v>1</v>
      </c>
      <c r="D324">
        <f ca="1">RAND()</f>
        <v>0.16540078683594117</v>
      </c>
      <c r="E324">
        <f ca="1">RAND()</f>
        <v>2.1157753640837162E-2</v>
      </c>
      <c r="F324">
        <f ca="1">RAND()</f>
        <v>0.74746997649480251</v>
      </c>
      <c r="G324">
        <f ca="1">RAND()</f>
        <v>0.36166521014593178</v>
      </c>
      <c r="H324">
        <f ca="1">RAND()</f>
        <v>0.94793451614621826</v>
      </c>
      <c r="I324">
        <f ca="1">RAND()</f>
        <v>0.5986371180754263</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ca="1">IF(ROW()=2,AN324,OFFSET(AM324,-1,0)&amp;IF(LEN(AN324)=0,"",","&amp;AN324))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40">
      <c r="A325">
        <v>14</v>
      </c>
      <c r="B325">
        <v>10</v>
      </c>
      <c r="C325">
        <f>IF(B325&lt;=9,0,
IF(B325=10,1,2))</f>
        <v>1</v>
      </c>
      <c r="D325">
        <f ca="1">RAND()</f>
        <v>0.40874077716197788</v>
      </c>
      <c r="E325">
        <f ca="1">RAND()</f>
        <v>0.79356914496892983</v>
      </c>
      <c r="F325">
        <f ca="1">RAND()</f>
        <v>0.51997841399406719</v>
      </c>
      <c r="G325">
        <f ca="1">RAND()</f>
        <v>0.90196475020446687</v>
      </c>
      <c r="H325">
        <f ca="1">RAND()</f>
        <v>0.12350713831099869</v>
      </c>
      <c r="I325">
        <f ca="1">RAND()</f>
        <v>0.55792866278913578</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IF(ROW()=2,AN325,OFFSET(AM325,-1,0)&amp;IF(LEN(AN325)=0,"",","&amp;AN325))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0.88482492297874882</v>
      </c>
      <c r="E326">
        <f ca="1">RAND()</f>
        <v>0.3447423941874338</v>
      </c>
      <c r="F326">
        <f ca="1">RAND()</f>
        <v>0.68539722727351593</v>
      </c>
      <c r="G326">
        <f ca="1">RAND()</f>
        <v>0.15466986554864393</v>
      </c>
      <c r="H326">
        <f ca="1">RAND()</f>
        <v>0.93228901396299768</v>
      </c>
      <c r="I326">
        <f ca="1">RAND()</f>
        <v>0.99431951641298522</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fc</v>
      </c>
      <c r="AB326" t="s">
        <v>85</v>
      </c>
      <c r="AC326" t="s">
        <v>393</v>
      </c>
      <c r="AD326">
        <v>1</v>
      </c>
      <c r="AE326" t="s">
        <v>129</v>
      </c>
      <c r="AF326">
        <v>229</v>
      </c>
      <c r="AG326">
        <v>159</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원더</v>
      </c>
      <c r="AL326">
        <v>1</v>
      </c>
      <c r="AM326" t="str">
        <f ca="1">IF(ROW()=2,AN326,OFFSET(AM326,-1,0)&amp;IF(LEN(AN326)=0,"",","&amp;AN326))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{"dy":15,"sl":10,"tp":"fc","vl":"Actor2128","cn":1,"pt":"DI","pp":229,"pr":159}</v>
      </c>
    </row>
    <row r="327" spans="1:40">
      <c r="A327">
        <v>16</v>
      </c>
      <c r="B327">
        <v>10</v>
      </c>
      <c r="C327">
        <f>IF(B327&lt;=9,0,
IF(B327=10,1,2))</f>
        <v>1</v>
      </c>
      <c r="D327">
        <f ca="1">RAND()</f>
        <v>0.66856647309841677</v>
      </c>
      <c r="E327">
        <f ca="1">RAND()</f>
        <v>0.16849214799513201</v>
      </c>
      <c r="F327">
        <f ca="1">RAND()</f>
        <v>0.33452994987711637</v>
      </c>
      <c r="G327">
        <f ca="1">RAND()</f>
        <v>0.13330542960051728</v>
      </c>
      <c r="H327">
        <f ca="1">RAND()</f>
        <v>0.45091266072834069</v>
      </c>
      <c r="I327">
        <f ca="1">RAND()</f>
        <v>0.61168865631640124</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fc</v>
      </c>
      <c r="AB327" t="s">
        <v>85</v>
      </c>
      <c r="AC327" t="s">
        <v>393</v>
      </c>
      <c r="AD327">
        <v>1</v>
      </c>
      <c r="AE327" t="s">
        <v>129</v>
      </c>
      <c r="AF327">
        <v>229</v>
      </c>
      <c r="AG327">
        <v>159</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원더</v>
      </c>
      <c r="AL327">
        <v>1</v>
      </c>
      <c r="AM327" t="str">
        <f ca="1">IF(ROW()=2,AN327,OFFSET(AM327,-1,0)&amp;IF(LEN(AN327)=0,"",","&amp;AN327))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{"dy":16,"sl":10,"tp":"fc","vl":"Actor2128","cn":1,"pt":"DI","pp":229,"pr":159}</v>
      </c>
    </row>
    <row r="328" spans="1:40">
      <c r="A328">
        <v>17</v>
      </c>
      <c r="B328">
        <v>10</v>
      </c>
      <c r="C328">
        <f>IF(B328&lt;=9,0,
IF(B328=10,1,2))</f>
        <v>1</v>
      </c>
      <c r="D328">
        <f ca="1">RAND()</f>
        <v>5.3197522275195697E-3</v>
      </c>
      <c r="E328">
        <f ca="1">RAND()</f>
        <v>0.76711801133608992</v>
      </c>
      <c r="F328">
        <f ca="1">RAND()</f>
        <v>0.36997811745068476</v>
      </c>
      <c r="G328">
        <f ca="1">RAND()</f>
        <v>6.250625972195456E-2</v>
      </c>
      <c r="H328">
        <f ca="1">RAND()</f>
        <v>0.29936162214154949</v>
      </c>
      <c r="I328">
        <f ca="1">RAND()</f>
        <v>0.58929037725270572</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ca="1">IF(ROW()=2,AN328,OFFSET(AM328,-1,0)&amp;IF(LEN(AN328)=0,"",","&amp;AN328))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40">
      <c r="A329">
        <v>18</v>
      </c>
      <c r="B329">
        <v>10</v>
      </c>
      <c r="C329">
        <f>IF(B329&lt;=9,0,
IF(B329=10,1,2))</f>
        <v>1</v>
      </c>
      <c r="D329">
        <f ca="1">RAND()</f>
        <v>0.72277424056579542</v>
      </c>
      <c r="E329">
        <f ca="1">RAND()</f>
        <v>0.69456175819045418</v>
      </c>
      <c r="F329">
        <f ca="1">RAND()</f>
        <v>0.43667891027280814</v>
      </c>
      <c r="G329">
        <f ca="1">RAND()</f>
        <v>0.76488694473835495</v>
      </c>
      <c r="H329">
        <f ca="1">RAND()</f>
        <v>0.66910744536103195</v>
      </c>
      <c r="I329">
        <f ca="1">RAND()</f>
        <v>0.10651945296413745</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ca="1">IF(ROW()=2,AN329,OFFSET(AM329,-1,0)&amp;IF(LEN(AN329)=0,"",","&amp;AN329))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v>
      </c>
    </row>
    <row r="330" spans="1:40">
      <c r="A330">
        <v>19</v>
      </c>
      <c r="B330">
        <v>10</v>
      </c>
      <c r="C330">
        <f>IF(B330&lt;=9,0,
IF(B330=10,1,2))</f>
        <v>1</v>
      </c>
      <c r="D330">
        <f ca="1">RAND()</f>
        <v>0.54378779852924997</v>
      </c>
      <c r="E330">
        <f ca="1">RAND()</f>
        <v>0.21801730125187313</v>
      </c>
      <c r="F330">
        <f ca="1">RAND()</f>
        <v>0.13094583452044872</v>
      </c>
      <c r="G330">
        <f ca="1">RAND()</f>
        <v>0.42190940138936794</v>
      </c>
      <c r="H330">
        <f ca="1">RAND()</f>
        <v>0.12045468761010647</v>
      </c>
      <c r="I330">
        <f ca="1">RAND()</f>
        <v>0.6907440323454539</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ca="1">IF(ROW()=2,AN330,OFFSET(AM330,-1,0)&amp;IF(LEN(AN330)=0,"",","&amp;AN330))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v>
      </c>
    </row>
    <row r="331" spans="1:40">
      <c r="A331">
        <v>20</v>
      </c>
      <c r="B331">
        <v>10</v>
      </c>
      <c r="C331">
        <f>IF(B331&lt;=9,0,
IF(B331=10,1,2))</f>
        <v>1</v>
      </c>
      <c r="D331">
        <f ca="1">RAND()</f>
        <v>0.12458603422617132</v>
      </c>
      <c r="E331">
        <f ca="1">RAND()</f>
        <v>0.79904184857053329</v>
      </c>
      <c r="F331">
        <f ca="1">RAND()</f>
        <v>0.10459685447684131</v>
      </c>
      <c r="G331">
        <f ca="1">RAND()</f>
        <v>0.65131784754867739</v>
      </c>
      <c r="H331">
        <f ca="1">RAND()</f>
        <v>0.45305637520900965</v>
      </c>
      <c r="I331">
        <f ca="1">RAND()</f>
        <v>0.77487521762704692</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ca="1">IF(ROW()=2,AN331,OFFSET(AM331,-1,0)&amp;IF(LEN(AN331)=0,"",","&amp;AN331))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v>
      </c>
    </row>
    <row r="332" spans="1:40">
      <c r="A332">
        <v>21</v>
      </c>
      <c r="B332">
        <v>10</v>
      </c>
      <c r="C332">
        <f>IF(B332&lt;=9,0,
IF(B332=10,1,2))</f>
        <v>1</v>
      </c>
      <c r="D332">
        <f ca="1">RAND()</f>
        <v>0.61564869616645157</v>
      </c>
      <c r="E332">
        <f ca="1">RAND()</f>
        <v>0.54749372748126923</v>
      </c>
      <c r="F332">
        <f ca="1">RAND()</f>
        <v>0.3691208102029836</v>
      </c>
      <c r="G332">
        <f ca="1">RAND()</f>
        <v>0.77966252270132508</v>
      </c>
      <c r="H332">
        <f ca="1">RAND()</f>
        <v>0.69202328394825019</v>
      </c>
      <c r="I332">
        <f ca="1">RAND()</f>
        <v>0.5432922987484311</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ca="1">IF(ROW()=2,AN332,OFFSET(AM332,-1,0)&amp;IF(LEN(AN332)=0,"",","&amp;AN332))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v>
      </c>
    </row>
    <row r="333" spans="1:40">
      <c r="A333">
        <v>22</v>
      </c>
      <c r="B333">
        <v>10</v>
      </c>
      <c r="C333">
        <f>IF(B333&lt;=9,0,
IF(B333=10,1,2))</f>
        <v>1</v>
      </c>
      <c r="D333">
        <f ca="1">RAND()</f>
        <v>0.3507575586289261</v>
      </c>
      <c r="E333">
        <f ca="1">RAND()</f>
        <v>0.20330837948570557</v>
      </c>
      <c r="F333">
        <f ca="1">RAND()</f>
        <v>0.77980158073877104</v>
      </c>
      <c r="G333">
        <f ca="1">RAND()</f>
        <v>0.26804200561199509</v>
      </c>
      <c r="H333">
        <f ca="1">RAND()</f>
        <v>0.45126673777791737</v>
      </c>
      <c r="I333">
        <f ca="1">RAND()</f>
        <v>0.41236463542010238</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ca="1">IF(ROW()=2,AN333,OFFSET(AM333,-1,0)&amp;IF(LEN(AN333)=0,"",","&amp;AN333))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v>
      </c>
    </row>
    <row r="334" spans="1:40">
      <c r="A334">
        <v>23</v>
      </c>
      <c r="B334">
        <v>10</v>
      </c>
      <c r="C334">
        <f>IF(B334&lt;=9,0,
IF(B334=10,1,2))</f>
        <v>1</v>
      </c>
      <c r="D334">
        <f ca="1">RAND()</f>
        <v>0.73920980978412965</v>
      </c>
      <c r="E334">
        <f ca="1">RAND()</f>
        <v>0.58626833723201988</v>
      </c>
      <c r="F334">
        <f ca="1">RAND()</f>
        <v>0.74787955626940394</v>
      </c>
      <c r="G334">
        <f ca="1">RAND()</f>
        <v>0.62880522524290128</v>
      </c>
      <c r="H334">
        <f ca="1">RAND()</f>
        <v>0.35944729300720313</v>
      </c>
      <c r="I334">
        <f ca="1">RAND()</f>
        <v>0.40159342229076611</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ca="1">IF(ROW()=2,AN334,OFFSET(AM334,-1,0)&amp;IF(LEN(AN334)=0,"",","&amp;AN334))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v>
      </c>
    </row>
    <row r="335" spans="1:40">
      <c r="A335">
        <v>24</v>
      </c>
      <c r="B335">
        <v>10</v>
      </c>
      <c r="C335">
        <f>IF(B335&lt;=9,0,
IF(B335=10,1,2))</f>
        <v>1</v>
      </c>
      <c r="D335">
        <f ca="1">RAND()</f>
        <v>0.69307594638718606</v>
      </c>
      <c r="E335">
        <f ca="1">RAND()</f>
        <v>0.53396339976131735</v>
      </c>
      <c r="F335">
        <f ca="1">RAND()</f>
        <v>0.92264237067214372</v>
      </c>
      <c r="G335">
        <f ca="1">RAND()</f>
        <v>0.47679012458629633</v>
      </c>
      <c r="H335">
        <f ca="1">RAND()</f>
        <v>0.10589602126103181</v>
      </c>
      <c r="I335">
        <f ca="1">RAND()</f>
        <v>0.56678134836466854</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ca="1">IF(ROW()=2,AN335,OFFSET(AM335,-1,0)&amp;IF(LEN(AN335)=0,"",","&amp;AN335))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40">
      <c r="A336">
        <v>25</v>
      </c>
      <c r="B336">
        <v>10</v>
      </c>
      <c r="C336">
        <f>IF(B336&lt;=9,0,
IF(B336=10,1,2))</f>
        <v>1</v>
      </c>
      <c r="D336">
        <f ca="1">RAND()</f>
        <v>0.82697043929334224</v>
      </c>
      <c r="E336">
        <f ca="1">RAND()</f>
        <v>0.77894234616761826</v>
      </c>
      <c r="F336">
        <f ca="1">RAND()</f>
        <v>0.24079976286492166</v>
      </c>
      <c r="G336">
        <f ca="1">RAND()</f>
        <v>0.73915588387455378</v>
      </c>
      <c r="H336">
        <f ca="1">RAND()</f>
        <v>6.4491996060211054E-2</v>
      </c>
      <c r="I336">
        <f ca="1">RAND()</f>
        <v>0.32692011954888556</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ca="1">IF(ROW()=2,AN336,OFFSET(AM336,-1,0)&amp;IF(LEN(AN336)=0,"",","&amp;AN336))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v>
      </c>
    </row>
    <row r="337" spans="1:40">
      <c r="A337">
        <v>26</v>
      </c>
      <c r="B337">
        <v>10</v>
      </c>
      <c r="C337">
        <f>IF(B337&lt;=9,0,
IF(B337=10,1,2))</f>
        <v>1</v>
      </c>
      <c r="D337">
        <f ca="1">RAND()</f>
        <v>0.35700013859853741</v>
      </c>
      <c r="E337">
        <f ca="1">RAND()</f>
        <v>0.8607071903257949</v>
      </c>
      <c r="F337">
        <f ca="1">RAND()</f>
        <v>0.54927434746569903</v>
      </c>
      <c r="G337">
        <f ca="1">RAND()</f>
        <v>7.4562692156635579E-3</v>
      </c>
      <c r="H337">
        <f ca="1">RAND()</f>
        <v>0.46038320566765667</v>
      </c>
      <c r="I337">
        <f ca="1">RAND()</f>
        <v>0.43499483360629942</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ca="1">IF(ROW()=2,AN337,OFFSET(AM337,-1,0)&amp;IF(LEN(AN337)=0,"",","&amp;AN337))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v>
      </c>
    </row>
    <row r="338" spans="1:40">
      <c r="A338">
        <v>27</v>
      </c>
      <c r="B338">
        <v>10</v>
      </c>
      <c r="C338">
        <f>IF(B338&lt;=9,0,
IF(B338=10,1,2))</f>
        <v>1</v>
      </c>
      <c r="D338">
        <f ca="1">RAND()</f>
        <v>0.45814314577217696</v>
      </c>
      <c r="E338">
        <f ca="1">RAND()</f>
        <v>0.41191933610647169</v>
      </c>
      <c r="F338">
        <f ca="1">RAND()</f>
        <v>0.20519786872659229</v>
      </c>
      <c r="G338">
        <f ca="1">RAND()</f>
        <v>0.52468834405004561</v>
      </c>
      <c r="H338">
        <f ca="1">RAND()</f>
        <v>0.91846183664090697</v>
      </c>
      <c r="I338">
        <f ca="1">RAND()</f>
        <v>0.65205984361116154</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ca="1">IF(ROW()=2,AN338,OFFSET(AM338,-1,0)&amp;IF(LEN(AN338)=0,"",","&amp;AN338))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v>
      </c>
    </row>
    <row r="339" spans="1:40">
      <c r="A339">
        <v>28</v>
      </c>
      <c r="B339">
        <v>10</v>
      </c>
      <c r="C339">
        <f>IF(B339&lt;=9,0,
IF(B339=10,1,2))</f>
        <v>1</v>
      </c>
      <c r="D339">
        <f ca="1">RAND()</f>
        <v>0.84137180876783901</v>
      </c>
      <c r="E339">
        <f ca="1">RAND()</f>
        <v>0.24206979384576788</v>
      </c>
      <c r="F339">
        <f ca="1">RAND()</f>
        <v>0.27547949896291746</v>
      </c>
      <c r="G339">
        <f ca="1">RAND()</f>
        <v>0.4376932225371144</v>
      </c>
      <c r="H339">
        <f ca="1">RAND()</f>
        <v>0.32446082761668216</v>
      </c>
      <c r="I339">
        <f ca="1">RAND()</f>
        <v>0.59194677711532984</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0.76835340255823303</v>
      </c>
      <c r="E340">
        <f ca="1">RAND()</f>
        <v>0.71695054097510502</v>
      </c>
      <c r="F340">
        <f ca="1">RAND()</f>
        <v>0.24955946033018706</v>
      </c>
      <c r="G340">
        <f ca="1">RAND()</f>
        <v>0.30770330159454407</v>
      </c>
      <c r="H340">
        <f ca="1">RAND()</f>
        <v>0.5487577596628036</v>
      </c>
      <c r="I340">
        <f ca="1">RAND()</f>
        <v>0.41692405243226571</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ca="1">IF(ROW()=2,AN340,OFFSET(AM340,-1,0)&amp;IF(LEN(AN340)=0,"",","&amp;AN340))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v>
      </c>
    </row>
    <row r="341" spans="1:40">
      <c r="A341">
        <v>30</v>
      </c>
      <c r="B341">
        <v>10</v>
      </c>
      <c r="C341">
        <f>IF(B341&lt;=9,0,
IF(B341=10,1,2))</f>
        <v>1</v>
      </c>
      <c r="D341">
        <f ca="1">RAND()</f>
        <v>0.22020028264056901</v>
      </c>
      <c r="E341">
        <f ca="1">RAND()</f>
        <v>5.8442298713860419E-2</v>
      </c>
      <c r="F341">
        <f ca="1">RAND()</f>
        <v>0.46338565733145798</v>
      </c>
      <c r="G341">
        <f ca="1">RAND()</f>
        <v>0.48599797012624268</v>
      </c>
      <c r="H341">
        <f ca="1">RAND()</f>
        <v>0.70537767260224005</v>
      </c>
      <c r="I341">
        <f ca="1">RAND()</f>
        <v>0.76522676576266757</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ca="1">IF(ROW()=2,AN341,OFFSET(AM341,-1,0)&amp;IF(LEN(AN341)=0,"",","&amp;AN341))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v>
      </c>
    </row>
    <row r="342" spans="1:40">
      <c r="A342">
        <v>31</v>
      </c>
      <c r="B342">
        <v>10</v>
      </c>
      <c r="C342">
        <f>IF(B342&lt;=9,0,
IF(B342=10,1,2))</f>
        <v>1</v>
      </c>
      <c r="D342">
        <f ca="1">RAND()</f>
        <v>0.10061544583143445</v>
      </c>
      <c r="E342">
        <f ca="1">RAND()</f>
        <v>0.13120772803832725</v>
      </c>
      <c r="F342">
        <f ca="1">RAND()</f>
        <v>0.83376606118147412</v>
      </c>
      <c r="G342">
        <f ca="1">RAND()</f>
        <v>0.68027683679721052</v>
      </c>
      <c r="H342">
        <f ca="1">RAND()</f>
        <v>0.66127554815448131</v>
      </c>
      <c r="I342">
        <f ca="1">RAND()</f>
        <v>0.67477753915620597</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ca="1">IF(ROW()=2,AN342,OFFSET(AM342,-1,0)&amp;IF(LEN(AN342)=0,"",","&amp;AN342))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v>
      </c>
    </row>
    <row r="343" spans="1:40">
      <c r="A343">
        <v>1</v>
      </c>
      <c r="B343">
        <v>11</v>
      </c>
      <c r="C343">
        <f>IF(B343&lt;=9,0,
IF(B343=10,1,2))</f>
        <v>2</v>
      </c>
      <c r="D343">
        <f ca="1">RAND()</f>
        <v>0.68093850802820688</v>
      </c>
      <c r="E343">
        <f ca="1">RAND()</f>
        <v>0.97607422384856735</v>
      </c>
      <c r="F343">
        <f ca="1">RAND()</f>
        <v>0.74604753311122296</v>
      </c>
      <c r="G343">
        <f ca="1">RAND()</f>
        <v>0.89025004748556014</v>
      </c>
      <c r="H343">
        <f ca="1">RAND()</f>
        <v>0.53747969225081038</v>
      </c>
      <c r="I343">
        <f ca="1">RAND()</f>
        <v>0.3259701591425479</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0.23971570536517361</v>
      </c>
      <c r="E344">
        <f ca="1">RAND()</f>
        <v>0.9692046679294396</v>
      </c>
      <c r="F344">
        <f ca="1">RAND()</f>
        <v>0.33043580046404952</v>
      </c>
      <c r="G344">
        <f ca="1">RAND()</f>
        <v>0.92372104272204569</v>
      </c>
      <c r="H344">
        <f ca="1">RAND()</f>
        <v>0.47684542991067902</v>
      </c>
      <c r="I344">
        <f ca="1">RAND()</f>
        <v>0.68188343739449986</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IF(ROW()=2,AN344,OFFSET(AM344,-1,0)&amp;IF(LEN(AN344)=0,"",","&amp;AN344))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0.27129593101811167</v>
      </c>
      <c r="E345">
        <f ca="1">RAND()</f>
        <v>0.70025263538016824</v>
      </c>
      <c r="F345">
        <f ca="1">RAND()</f>
        <v>0.61706644808150968</v>
      </c>
      <c r="G345">
        <f ca="1">RAND()</f>
        <v>0.86139360722318836</v>
      </c>
      <c r="H345">
        <f ca="1">RAND()</f>
        <v>0.22116824894322051</v>
      </c>
      <c r="I345">
        <f ca="1">RAND()</f>
        <v>0.66987126227378413</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ca="1">IF(ROW()=2,AN345,OFFSET(AM345,-1,0)&amp;IF(LEN(AN345)=0,"",","&amp;AN345))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40">
      <c r="A346">
        <v>4</v>
      </c>
      <c r="B346">
        <v>11</v>
      </c>
      <c r="C346">
        <f>IF(B346&lt;=9,0,
IF(B346=10,1,2))</f>
        <v>2</v>
      </c>
      <c r="D346">
        <f ca="1">RAND()</f>
        <v>0.63350224024162327</v>
      </c>
      <c r="E346">
        <f ca="1">RAND()</f>
        <v>0.10376669533868754</v>
      </c>
      <c r="F346">
        <f ca="1">RAND()</f>
        <v>0.87839923816335996</v>
      </c>
      <c r="G346">
        <f ca="1">RAND()</f>
        <v>0.34044076223876896</v>
      </c>
      <c r="H346">
        <f ca="1">RAND()</f>
        <v>0.22718865820290812</v>
      </c>
      <c r="I346">
        <f ca="1">RAND()</f>
        <v>0.23558070211694226</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ca="1">IF(ROW()=2,AN346,OFFSET(AM346,-1,0)&amp;IF(LEN(AN346)=0,"",","&amp;AN346))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v>
      </c>
    </row>
    <row r="347" spans="1:40">
      <c r="A347">
        <v>5</v>
      </c>
      <c r="B347">
        <v>11</v>
      </c>
      <c r="C347">
        <f>IF(B347&lt;=9,0,
IF(B347=10,1,2))</f>
        <v>2</v>
      </c>
      <c r="D347">
        <f ca="1">RAND()</f>
        <v>0.5710064004186628</v>
      </c>
      <c r="E347">
        <f ca="1">RAND()</f>
        <v>0.24300642764853497</v>
      </c>
      <c r="F347">
        <f ca="1">RAND()</f>
        <v>0.54431617279553313</v>
      </c>
      <c r="G347">
        <f ca="1">RAND()</f>
        <v>0.28800255732313751</v>
      </c>
      <c r="H347">
        <f ca="1">RAND()</f>
        <v>1.3534895305070904E-2</v>
      </c>
      <c r="I347">
        <f ca="1">RAND()</f>
        <v>0.82251633284278669</v>
      </c>
      <c r="L347">
        <v>70</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세 칸 모두 입력</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ca="1">IF(ROW()=2,AN347,OFFSET(AM347,-1,0)&amp;IF(LEN(AN347)=0,"",","&amp;AN347))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v>
      </c>
    </row>
    <row r="348" spans="1:40">
      <c r="A348">
        <v>6</v>
      </c>
      <c r="B348">
        <v>11</v>
      </c>
      <c r="C348">
        <f>IF(B348&lt;=9,0,
IF(B348=10,1,2))</f>
        <v>2</v>
      </c>
      <c r="D348">
        <f ca="1">RAND()</f>
        <v>0.255081319955762</v>
      </c>
      <c r="E348">
        <f ca="1">RAND()</f>
        <v>0.70309413708878843</v>
      </c>
      <c r="F348">
        <f ca="1">RAND()</f>
        <v>0.41194943090386305</v>
      </c>
      <c r="G348">
        <f ca="1">RAND()</f>
        <v>0.23154123515484459</v>
      </c>
      <c r="H348">
        <f ca="1">RAND()</f>
        <v>0.91952582926658033</v>
      </c>
      <c r="I348">
        <f ca="1">RAND()</f>
        <v>0.76644764864711346</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ca="1">IF(ROW()=2,AN348,OFFSET(AM348,-1,0)&amp;IF(LEN(AN348)=0,"",","&amp;AN348))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v>
      </c>
    </row>
    <row r="349" spans="1:40">
      <c r="A349">
        <v>7</v>
      </c>
      <c r="B349">
        <v>11</v>
      </c>
      <c r="C349">
        <f>IF(B349&lt;=9,0,
IF(B349=10,1,2))</f>
        <v>2</v>
      </c>
      <c r="D349">
        <f ca="1">RAND()</f>
        <v>0.12887708728574421</v>
      </c>
      <c r="E349">
        <f ca="1">RAND()</f>
        <v>0.85865848015607993</v>
      </c>
      <c r="F349">
        <f ca="1">RAND()</f>
        <v>0.12329291298889644</v>
      </c>
      <c r="G349">
        <f ca="1">RAND()</f>
        <v>0.36094599048719955</v>
      </c>
      <c r="H349">
        <f ca="1">RAND()</f>
        <v>7.7612546361291557E-2</v>
      </c>
      <c r="I349">
        <f ca="1">RAND()</f>
        <v>0.61854625527756901</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ca="1">IF(ROW()=2,AN349,OFFSET(AM349,-1,0)&amp;IF(LEN(AN349)=0,"",","&amp;AN349))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v>
      </c>
    </row>
    <row r="350" spans="1:40">
      <c r="A350">
        <v>8</v>
      </c>
      <c r="B350">
        <v>11</v>
      </c>
      <c r="C350">
        <f>IF(B350&lt;=9,0,
IF(B350=10,1,2))</f>
        <v>2</v>
      </c>
      <c r="D350">
        <f ca="1">RAND()</f>
        <v>0.10752306346074292</v>
      </c>
      <c r="E350">
        <f ca="1">RAND()</f>
        <v>0.52813631645465176</v>
      </c>
      <c r="F350">
        <f ca="1">RAND()</f>
        <v>0.68660246315981255</v>
      </c>
      <c r="G350">
        <f ca="1">RAND()</f>
        <v>0.39298384986158164</v>
      </c>
      <c r="H350">
        <f ca="1">RAND()</f>
        <v>0.77778263985746032</v>
      </c>
      <c r="I350">
        <f ca="1">RAND()</f>
        <v>0.25593051472242312</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ca="1">IF(ROW()=2,AN350,OFFSET(AM350,-1,0)&amp;IF(LEN(AN350)=0,"",","&amp;AN350))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v>
      </c>
    </row>
    <row r="351" spans="1:40">
      <c r="A351">
        <v>9</v>
      </c>
      <c r="B351">
        <v>11</v>
      </c>
      <c r="C351">
        <f>IF(B351&lt;=9,0,
IF(B351=10,1,2))</f>
        <v>2</v>
      </c>
      <c r="D351">
        <f ca="1">RAND()</f>
        <v>0.30746233141378587</v>
      </c>
      <c r="E351">
        <f ca="1">RAND()</f>
        <v>0.55760036072564012</v>
      </c>
      <c r="F351">
        <f ca="1">RAND()</f>
        <v>0.74624498951830576</v>
      </c>
      <c r="G351">
        <f ca="1">RAND()</f>
        <v>0.80072677817024773</v>
      </c>
      <c r="H351">
        <f ca="1">RAND()</f>
        <v>0.52921669509972324</v>
      </c>
      <c r="I351">
        <f ca="1">RAND()</f>
        <v>0.63783969295351084</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ca="1">IF(ROW()=2,AN351,OFFSET(AM351,-1,0)&amp;IF(LEN(AN351)=0,"",","&amp;AN351))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40">
      <c r="A352">
        <v>10</v>
      </c>
      <c r="B352">
        <v>11</v>
      </c>
      <c r="C352">
        <f>IF(B352&lt;=9,0,
IF(B352=10,1,2))</f>
        <v>2</v>
      </c>
      <c r="D352">
        <f ca="1">RAND()</f>
        <v>0.60712960660722293</v>
      </c>
      <c r="E352">
        <f ca="1">RAND()</f>
        <v>0.66118229216609081</v>
      </c>
      <c r="F352">
        <f ca="1">RAND()</f>
        <v>0.19353741686782799</v>
      </c>
      <c r="G352">
        <f ca="1">RAND()</f>
        <v>0.22946883330822221</v>
      </c>
      <c r="H352">
        <f ca="1">RAND()</f>
        <v>0.39677436364308394</v>
      </c>
      <c r="I352">
        <f ca="1">RAND()</f>
        <v>0.63379804810905827</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ca="1">IF(ROW()=2,AN352,OFFSET(AM352,-1,0)&amp;IF(LEN(AN352)=0,"",","&amp;AN352))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v>
      </c>
    </row>
    <row r="353" spans="1:40">
      <c r="A353">
        <v>11</v>
      </c>
      <c r="B353">
        <v>11</v>
      </c>
      <c r="C353">
        <f>IF(B353&lt;=9,0,
IF(B353=10,1,2))</f>
        <v>2</v>
      </c>
      <c r="D353">
        <f ca="1">RAND()</f>
        <v>0.29003371697650271</v>
      </c>
      <c r="E353">
        <f ca="1">RAND()</f>
        <v>6.8972256640973728E-2</v>
      </c>
      <c r="F353">
        <f ca="1">RAND()</f>
        <v>0.45019673850754682</v>
      </c>
      <c r="G353">
        <f ca="1">RAND()</f>
        <v>0.45893102111441375</v>
      </c>
      <c r="H353">
        <f ca="1">RAND()</f>
        <v>0.33455858470498856</v>
      </c>
      <c r="I353">
        <f ca="1">RAND()</f>
        <v>0.22066703974888247</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ca="1">IF(ROW()=2,AN353,OFFSET(AM353,-1,0)&amp;IF(LEN(AN353)=0,"",","&amp;AN353))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40">
      <c r="A354">
        <v>12</v>
      </c>
      <c r="B354">
        <v>11</v>
      </c>
      <c r="C354">
        <f>IF(B354&lt;=9,0,
IF(B354=10,1,2))</f>
        <v>2</v>
      </c>
      <c r="D354">
        <f ca="1">RAND()</f>
        <v>0.3131877689385798</v>
      </c>
      <c r="E354">
        <f ca="1">RAND()</f>
        <v>0.37714073876614729</v>
      </c>
      <c r="F354">
        <f ca="1">RAND()</f>
        <v>0.36017999267175205</v>
      </c>
      <c r="G354">
        <f ca="1">RAND()</f>
        <v>0.70775554471858559</v>
      </c>
      <c r="H354">
        <f ca="1">RAND()</f>
        <v>0.47143062824840098</v>
      </c>
      <c r="I354">
        <f ca="1">RAND()</f>
        <v>0.26242901490508874</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ca="1">IF(ROW()=2,AN354,OFFSET(AM354,-1,0)&amp;IF(LEN(AN354)=0,"",","&amp;AN354))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v>
      </c>
    </row>
    <row r="355" spans="1:40">
      <c r="A355">
        <v>13</v>
      </c>
      <c r="B355">
        <v>11</v>
      </c>
      <c r="C355">
        <f>IF(B355&lt;=9,0,
IF(B355=10,1,2))</f>
        <v>2</v>
      </c>
      <c r="D355">
        <f ca="1">RAND()</f>
        <v>4.4079591509133875E-2</v>
      </c>
      <c r="E355">
        <f ca="1">RAND()</f>
        <v>0.16513387874287122</v>
      </c>
      <c r="F355">
        <f ca="1">RAND()</f>
        <v>8.9057156629561263E-2</v>
      </c>
      <c r="G355">
        <f ca="1">RAND()</f>
        <v>0.9295756222498287</v>
      </c>
      <c r="H355">
        <f ca="1">RAND()</f>
        <v>0.48048133485002964</v>
      </c>
      <c r="I355">
        <f ca="1">RAND()</f>
        <v>0.32666951104207886</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ca="1">IF(ROW()=2,AN355,OFFSET(AM355,-1,0)&amp;IF(LEN(AN355)=0,"",","&amp;AN355))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40">
      <c r="A356">
        <v>14</v>
      </c>
      <c r="B356">
        <v>11</v>
      </c>
      <c r="C356">
        <f>IF(B356&lt;=9,0,
IF(B356=10,1,2))</f>
        <v>2</v>
      </c>
      <c r="D356">
        <f ca="1">RAND()</f>
        <v>0.94264688208061542</v>
      </c>
      <c r="E356">
        <f ca="1">RAND()</f>
        <v>0.13797020198946441</v>
      </c>
      <c r="F356">
        <f ca="1">RAND()</f>
        <v>0.80490775177671603</v>
      </c>
      <c r="G356">
        <f ca="1">RAND()</f>
        <v>0.59433044916853472</v>
      </c>
      <c r="H356">
        <f ca="1">RAND()</f>
        <v>0.51317971044251565</v>
      </c>
      <c r="I356">
        <f ca="1">RAND()</f>
        <v>0.92856849729713065</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IF(ROW()=2,AN356,OFFSET(AM356,-1,0)&amp;IF(LEN(AN356)=0,"",","&amp;AN356))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0.21961003892884756</v>
      </c>
      <c r="E357">
        <f ca="1">RAND()</f>
        <v>0.74775294521201674</v>
      </c>
      <c r="F357">
        <f ca="1">RAND()</f>
        <v>0.25920933537205426</v>
      </c>
      <c r="G357">
        <f ca="1">RAND()</f>
        <v>0.61327676050626989</v>
      </c>
      <c r="H357">
        <f ca="1">RAND()</f>
        <v>0.80339746214629082</v>
      </c>
      <c r="I357">
        <f ca="1">RAND()</f>
        <v>0.33695226949893886</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fp</v>
      </c>
      <c r="AB357" t="s">
        <v>86</v>
      </c>
      <c r="AC357" t="s">
        <v>393</v>
      </c>
      <c r="AD357">
        <v>80</v>
      </c>
      <c r="AE357" t="s">
        <v>129</v>
      </c>
      <c r="AF357">
        <v>188</v>
      </c>
      <c r="AG357">
        <v>69</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원더</v>
      </c>
      <c r="AL357">
        <v>1</v>
      </c>
      <c r="AM357" t="str">
        <f ca="1">IF(ROW()=2,AN357,OFFSET(AM357,-1,0)&amp;IF(LEN(AN357)=0,"",","&amp;AN357))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dy":15,"sl":11,"tp":"fp","vl":"Actor2128","cn":80,"pt":"DI","pp":188,"pr":69}</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{"dy":15,"sl":11,"tp":"fp","vl":"Actor2128","cn":80,"pt":"DI","pp":188,"pr":69}</v>
      </c>
    </row>
    <row r="358" spans="1:40">
      <c r="A358">
        <v>16</v>
      </c>
      <c r="B358">
        <v>11</v>
      </c>
      <c r="C358">
        <f>IF(B358&lt;=9,0,
IF(B358=10,1,2))</f>
        <v>2</v>
      </c>
      <c r="D358">
        <f ca="1">RAND()</f>
        <v>0.3225242872075792</v>
      </c>
      <c r="E358">
        <f ca="1">RAND()</f>
        <v>0.75947964863176942</v>
      </c>
      <c r="F358">
        <f ca="1">RAND()</f>
        <v>0.36471054645842305</v>
      </c>
      <c r="G358">
        <f ca="1">RAND()</f>
        <v>0.84335157647682679</v>
      </c>
      <c r="H358">
        <f ca="1">RAND()</f>
        <v>0.17566735198924976</v>
      </c>
      <c r="I358">
        <f ca="1">RAND()</f>
        <v>0.99372276044203545</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fp</v>
      </c>
      <c r="AB358" t="s">
        <v>86</v>
      </c>
      <c r="AC358" t="s">
        <v>393</v>
      </c>
      <c r="AD358">
        <v>80</v>
      </c>
      <c r="AE358" t="s">
        <v>129</v>
      </c>
      <c r="AF358">
        <v>188</v>
      </c>
      <c r="AG358">
        <v>69</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원더</v>
      </c>
      <c r="AL358">
        <v>1</v>
      </c>
      <c r="AM358" t="str">
        <f ca="1">IF(ROW()=2,AN358,OFFSET(AM358,-1,0)&amp;IF(LEN(AN358)=0,"",","&amp;AN358))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dy":15,"sl":11,"tp":"fp","vl":"Actor2128","cn":80,"pt":"DI","pp":188,"pr":69},{"dy":16,"sl":11,"tp":"fp","vl":"Actor2128","cn":80,"pt":"DI","pp":188,"pr":69}</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{"dy":16,"sl":11,"tp":"fp","vl":"Actor2128","cn":80,"pt":"DI","pp":188,"pr":69}</v>
      </c>
    </row>
    <row r="359" spans="1:40">
      <c r="A359">
        <v>17</v>
      </c>
      <c r="B359">
        <v>11</v>
      </c>
      <c r="C359">
        <f>IF(B359&lt;=9,0,
IF(B359=10,1,2))</f>
        <v>2</v>
      </c>
      <c r="D359">
        <f ca="1">RAND()</f>
        <v>0.41858198034079419</v>
      </c>
      <c r="E359">
        <f ca="1">RAND()</f>
        <v>0.97435246974733758</v>
      </c>
      <c r="F359">
        <f ca="1">RAND()</f>
        <v>4.1477442502503181E-2</v>
      </c>
      <c r="G359">
        <f ca="1">RAND()</f>
        <v>0.8442009098424943</v>
      </c>
      <c r="H359">
        <f ca="1">RAND()</f>
        <v>0.30220847425727582</v>
      </c>
      <c r="I359">
        <f ca="1">RAND()</f>
        <v>0.10787653138977726</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ca="1">IF(ROW()=2,AN359,OFFSET(AM359,-1,0)&amp;IF(LEN(AN359)=0,"",","&amp;AN359))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dy":15,"sl":11,"tp":"fp","vl":"Actor2128","cn":80,"pt":"DI","pp":188,"pr":69},{"dy":16,"sl":11,"tp":"fp","vl":"Actor2128","cn":80,"pt":"DI","pp":188,"pr":69},{"dy":17,"sl":11}</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40">
      <c r="A360">
        <v>18</v>
      </c>
      <c r="B360">
        <v>11</v>
      </c>
      <c r="C360">
        <f>IF(B360&lt;=9,0,
IF(B360=10,1,2))</f>
        <v>2</v>
      </c>
      <c r="D360">
        <f ca="1">RAND()</f>
        <v>4.9242026201792521E-2</v>
      </c>
      <c r="E360">
        <f ca="1">RAND()</f>
        <v>0.45444783741937478</v>
      </c>
      <c r="F360">
        <f ca="1">RAND()</f>
        <v>0.66587629342805321</v>
      </c>
      <c r="G360">
        <f ca="1">RAND()</f>
        <v>0.75696981856783219</v>
      </c>
      <c r="H360">
        <f ca="1">RAND()</f>
        <v>3.3069125803910748E-2</v>
      </c>
      <c r="I360">
        <f ca="1">RAND()</f>
        <v>0.91868060874002921</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ca="1">IF(ROW()=2,AN360,OFFSET(AM360,-1,0)&amp;IF(LEN(AN360)=0,"",","&amp;AN360))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dy":15,"sl":11,"tp":"fp","vl":"Actor2128","cn":80,"pt":"DI","pp":188,"pr":69},{"dy":16,"sl":11,"tp":"fp","vl":"Actor2128","cn":80,"pt":"DI","pp":188,"pr":69},{"dy":17,"sl":11},{"dy":18,"sl":11}</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v>
      </c>
    </row>
    <row r="361" spans="1:40">
      <c r="A361">
        <v>19</v>
      </c>
      <c r="B361">
        <v>11</v>
      </c>
      <c r="C361">
        <f>IF(B361&lt;=9,0,
IF(B361=10,1,2))</f>
        <v>2</v>
      </c>
      <c r="D361">
        <f ca="1">RAND()</f>
        <v>0.23880559865877371</v>
      </c>
      <c r="E361">
        <f ca="1">RAND()</f>
        <v>0.89021309299817686</v>
      </c>
      <c r="F361">
        <f ca="1">RAND()</f>
        <v>0.62108653509973177</v>
      </c>
      <c r="G361">
        <f ca="1">RAND()</f>
        <v>0.70757481754946483</v>
      </c>
      <c r="H361">
        <f ca="1">RAND()</f>
        <v>5.3398192769067876E-2</v>
      </c>
      <c r="I361">
        <f ca="1">RAND()</f>
        <v>0.55153294670543807</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ca="1">IF(ROW()=2,AN361,OFFSET(AM361,-1,0)&amp;IF(LEN(AN361)=0,"",","&amp;AN361))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dy":15,"sl":11,"tp":"fp","vl":"Actor2128","cn":80,"pt":"DI","pp":188,"pr":69},{"dy":16,"sl":11,"tp":"fp","vl":"Actor2128","cn":80,"pt":"DI","pp":188,"pr":69},{"dy":17,"sl":11},{"dy":18,"sl":11},{"dy":19,"sl":11}</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v>
      </c>
    </row>
    <row r="362" spans="1:40">
      <c r="A362">
        <v>20</v>
      </c>
      <c r="B362">
        <v>11</v>
      </c>
      <c r="C362">
        <f>IF(B362&lt;=9,0,
IF(B362=10,1,2))</f>
        <v>2</v>
      </c>
      <c r="D362">
        <f ca="1">RAND()</f>
        <v>0.36049860435482828</v>
      </c>
      <c r="E362">
        <f ca="1">RAND()</f>
        <v>3.0749904601465761E-2</v>
      </c>
      <c r="F362">
        <f ca="1">RAND()</f>
        <v>0.18861281404034358</v>
      </c>
      <c r="G362">
        <f ca="1">RAND()</f>
        <v>0.14500730473258983</v>
      </c>
      <c r="H362">
        <f ca="1">RAND()</f>
        <v>0.14978226358073721</v>
      </c>
      <c r="I362">
        <f ca="1">RAND()</f>
        <v>0.18549835902613077</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ca="1">IF(ROW()=2,AN362,OFFSET(AM362,-1,0)&amp;IF(LEN(AN362)=0,"",","&amp;AN362))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dy":15,"sl":11,"tp":"fp","vl":"Actor2128","cn":80,"pt":"DI","pp":188,"pr":69},{"dy":16,"sl":11,"tp":"fp","vl":"Actor2128","cn":80,"pt":"DI","pp":188,"pr":69},{"dy":17,"sl":11},{"dy":18,"sl":11},{"dy":19,"sl":11},{"dy":20,"sl":11}</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v>
      </c>
    </row>
    <row r="363" spans="1:40">
      <c r="A363">
        <v>21</v>
      </c>
      <c r="B363">
        <v>11</v>
      </c>
      <c r="C363">
        <f>IF(B363&lt;=9,0,
IF(B363=10,1,2))</f>
        <v>2</v>
      </c>
      <c r="D363">
        <f ca="1">RAND()</f>
        <v>0.16074592612675509</v>
      </c>
      <c r="E363">
        <f ca="1">RAND()</f>
        <v>3.4698362772903613E-2</v>
      </c>
      <c r="F363">
        <f ca="1">RAND()</f>
        <v>0.94554237252502138</v>
      </c>
      <c r="G363">
        <f ca="1">RAND()</f>
        <v>1.6584817905538007E-2</v>
      </c>
      <c r="H363">
        <f ca="1">RAND()</f>
        <v>0.21953536984077304</v>
      </c>
      <c r="I363">
        <f ca="1">RAND()</f>
        <v>0.30969395002434386</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ca="1">IF(ROW()=2,AN363,OFFSET(AM363,-1,0)&amp;IF(LEN(AN363)=0,"",","&amp;AN363))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dy":15,"sl":11,"tp":"fp","vl":"Actor2128","cn":80,"pt":"DI","pp":188,"pr":69},{"dy":16,"sl":11,"tp":"fp","vl":"Actor2128","cn":80,"pt":"DI","pp":188,"pr":69},{"dy":17,"sl":11},{"dy":18,"sl":11},{"dy":19,"sl":11},{"dy":20,"sl":11},{"dy":21,"sl":11}</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v>
      </c>
    </row>
    <row r="364" spans="1:40">
      <c r="A364">
        <v>22</v>
      </c>
      <c r="B364">
        <v>11</v>
      </c>
      <c r="C364">
        <f>IF(B364&lt;=9,0,
IF(B364=10,1,2))</f>
        <v>2</v>
      </c>
      <c r="D364">
        <f ca="1">RAND()</f>
        <v>0.84258249582433808</v>
      </c>
      <c r="E364">
        <f ca="1">RAND()</f>
        <v>0.30786943326578309</v>
      </c>
      <c r="F364">
        <f ca="1">RAND()</f>
        <v>0.89936145153915648</v>
      </c>
      <c r="G364">
        <f ca="1">RAND()</f>
        <v>0.58539535018741284</v>
      </c>
      <c r="H364">
        <f ca="1">RAND()</f>
        <v>0.17319212244403359</v>
      </c>
      <c r="I364">
        <f ca="1">RAND()</f>
        <v>8.6190532292061639E-2</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ca="1">IF(ROW()=2,AN364,OFFSET(AM364,-1,0)&amp;IF(LEN(AN364)=0,"",","&amp;AN364))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dy":15,"sl":11,"tp":"fp","vl":"Actor2128","cn":80,"pt":"DI","pp":188,"pr":69},{"dy":16,"sl":11,"tp":"fp","vl":"Actor2128","cn":80,"pt":"DI","pp":188,"pr":69},{"dy":17,"sl":11},{"dy":18,"sl":11},{"dy":19,"sl":11},{"dy":20,"sl":11},{"dy":21,"sl":11},{"dy":22,"sl":11}</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v>
      </c>
    </row>
    <row r="365" spans="1:40">
      <c r="A365">
        <v>23</v>
      </c>
      <c r="B365">
        <v>11</v>
      </c>
      <c r="C365">
        <f>IF(B365&lt;=9,0,
IF(B365=10,1,2))</f>
        <v>2</v>
      </c>
      <c r="D365">
        <f ca="1">RAND()</f>
        <v>0.55400738999763444</v>
      </c>
      <c r="E365">
        <f ca="1">RAND()</f>
        <v>0.36266668433023996</v>
      </c>
      <c r="F365">
        <f ca="1">RAND()</f>
        <v>0.92190928221110435</v>
      </c>
      <c r="G365">
        <f ca="1">RAND()</f>
        <v>0.3624208072939773</v>
      </c>
      <c r="H365">
        <f ca="1">RAND()</f>
        <v>0.97108891844219902</v>
      </c>
      <c r="I365">
        <f ca="1">RAND()</f>
        <v>0.18499438407121338</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ca="1">IF(ROW()=2,AN365,OFFSET(AM365,-1,0)&amp;IF(LEN(AN365)=0,"",","&amp;AN365))</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dy":15,"sl":11,"tp":"fp","vl":"Actor2128","cn":80,"pt":"DI","pp":188,"pr":69},{"dy":16,"sl":11,"tp":"fp","vl":"Actor2128","cn":80,"pt":"DI","pp":188,"pr":69},{"dy":17,"sl":11},{"dy":18,"sl":11},{"dy":19,"sl":11},{"dy":20,"sl":11},{"dy":21,"sl":11},{"dy":22,"sl":11},{"dy":23,"sl":11}</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v>
      </c>
    </row>
    <row r="366" spans="1:40">
      <c r="A366">
        <v>24</v>
      </c>
      <c r="B366">
        <v>11</v>
      </c>
      <c r="C366">
        <f>IF(B366&lt;=9,0,
IF(B366=10,1,2))</f>
        <v>2</v>
      </c>
      <c r="D366">
        <f ca="1">RAND()</f>
        <v>2.4345960872804717E-3</v>
      </c>
      <c r="E366">
        <f ca="1">RAND()</f>
        <v>0.86632162013450975</v>
      </c>
      <c r="F366">
        <f ca="1">RAND()</f>
        <v>0.39195812722210988</v>
      </c>
      <c r="G366">
        <f ca="1">RAND()</f>
        <v>0.51289069654539499</v>
      </c>
      <c r="H366">
        <f ca="1">RAND()</f>
        <v>7.7550771118956141E-2</v>
      </c>
      <c r="I366">
        <f ca="1">RAND()</f>
        <v>0.38987126702489472</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ca="1">IF(ROW()=2,AN366,OFFSET(AM366,-1,0)&amp;IF(LEN(AN366)=0,"",","&amp;AN366))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dy":15,"sl":11,"tp":"fp","vl":"Actor2128","cn":80,"pt":"DI","pp":188,"pr":69},{"dy":16,"sl":11,"tp":"fp","vl":"Actor2128","cn":80,"pt":"DI","pp":188,"pr":69},{"dy":17,"sl":11},{"dy":18,"sl":11},{"dy":19,"sl":11},{"dy":20,"sl":11},{"dy":21,"sl":11},{"dy":22,"sl":11},{"dy":23,"sl":11},{"dy":24,"sl":11}</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40">
      <c r="A367">
        <v>25</v>
      </c>
      <c r="B367">
        <v>11</v>
      </c>
      <c r="C367">
        <f>IF(B367&lt;=9,0,
IF(B367=10,1,2))</f>
        <v>2</v>
      </c>
      <c r="D367">
        <f ca="1">RAND()</f>
        <v>0.20295520825160107</v>
      </c>
      <c r="E367">
        <f ca="1">RAND()</f>
        <v>0.37339835050096215</v>
      </c>
      <c r="F367">
        <f ca="1">RAND()</f>
        <v>0.31324877557118702</v>
      </c>
      <c r="G367">
        <f ca="1">RAND()</f>
        <v>0.46003907460757321</v>
      </c>
      <c r="H367">
        <f ca="1">RAND()</f>
        <v>0.64293178524390049</v>
      </c>
      <c r="I367">
        <f ca="1">RAND()</f>
        <v>0.78054761133888106</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ca="1">IF(ROW()=2,AN367,OFFSET(AM367,-1,0)&amp;IF(LEN(AN367)=0,"",","&amp;AN367))</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dy":15,"sl":11,"tp":"fp","vl":"Actor2128","cn":80,"pt":"DI","pp":188,"pr":69},{"dy":16,"sl":11,"tp":"fp","vl":"Actor2128","cn":80,"pt":"DI","pp":188,"pr":69},{"dy":17,"sl":11},{"dy":18,"sl":11},{"dy":19,"sl":11},{"dy":20,"sl":11},{"dy":21,"sl":11},{"dy":22,"sl":11},{"dy":23,"sl":11},{"dy":24,"sl":11},{"dy":25,"sl":11}</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v>
      </c>
    </row>
    <row r="368" spans="1:40">
      <c r="A368">
        <v>26</v>
      </c>
      <c r="B368">
        <v>11</v>
      </c>
      <c r="C368">
        <f>IF(B368&lt;=9,0,
IF(B368=10,1,2))</f>
        <v>2</v>
      </c>
      <c r="D368">
        <f ca="1">RAND()</f>
        <v>0.97071043829840686</v>
      </c>
      <c r="E368">
        <f ca="1">RAND()</f>
        <v>9.1130584735891862E-2</v>
      </c>
      <c r="F368">
        <f ca="1">RAND()</f>
        <v>0.41740606655581791</v>
      </c>
      <c r="G368">
        <f ca="1">RAND()</f>
        <v>7.7208468250811069E-2</v>
      </c>
      <c r="H368">
        <f ca="1">RAND()</f>
        <v>0.76888672227259658</v>
      </c>
      <c r="I368">
        <f ca="1">RAND()</f>
        <v>0.87971420674937106</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ca="1">IF(ROW()=2,AN368,OFFSET(AM368,-1,0)&amp;IF(LEN(AN368)=0,"",","&amp;AN368))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dy":15,"sl":11,"tp":"fp","vl":"Actor2128","cn":80,"pt":"DI","pp":188,"pr":69},{"dy":16,"sl":11,"tp":"fp","vl":"Actor2128","cn":80,"pt":"DI","pp":188,"pr":69},{"dy":17,"sl":11},{"dy":18,"sl":11},{"dy":19,"sl":11},{"dy":20,"sl":11},{"dy":21,"sl":11},{"dy":22,"sl":11},{"dy":23,"sl":11},{"dy":24,"sl":11},{"dy":25,"sl":11},{"dy":26,"sl":11}</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v>
      </c>
    </row>
    <row r="369" spans="1:40">
      <c r="A369">
        <v>27</v>
      </c>
      <c r="B369">
        <v>11</v>
      </c>
      <c r="C369">
        <f>IF(B369&lt;=9,0,
IF(B369=10,1,2))</f>
        <v>2</v>
      </c>
      <c r="D369">
        <f ca="1">RAND()</f>
        <v>0.79226606105322928</v>
      </c>
      <c r="E369">
        <f ca="1">RAND()</f>
        <v>0.96283473136739961</v>
      </c>
      <c r="F369">
        <f ca="1">RAND()</f>
        <v>0.15040674234780094</v>
      </c>
      <c r="G369">
        <f ca="1">RAND()</f>
        <v>0.59338923784777964</v>
      </c>
      <c r="H369">
        <f ca="1">RAND()</f>
        <v>0.42661606167555666</v>
      </c>
      <c r="I369">
        <f ca="1">RAND()</f>
        <v>0.63039408903409022</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ca="1">IF(ROW()=2,AN369,OFFSET(AM369,-1,0)&amp;IF(LEN(AN369)=0,"",","&amp;AN369))</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dy":15,"sl":11,"tp":"fp","vl":"Actor2128","cn":80,"pt":"DI","pp":188,"pr":69},{"dy":16,"sl":11,"tp":"fp","vl":"Actor2128","cn":80,"pt":"DI","pp":188,"pr":69},{"dy":17,"sl":11},{"dy":18,"sl":11},{"dy":19,"sl":11},{"dy":20,"sl":11},{"dy":21,"sl":11},{"dy":22,"sl":11},{"dy":23,"sl":11},{"dy":24,"sl":11},{"dy":25,"sl":11},{"dy":26,"sl":11},{"dy":27,"sl":11}</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v>
      </c>
    </row>
    <row r="370" spans="1:40">
      <c r="A370">
        <v>28</v>
      </c>
      <c r="B370">
        <v>11</v>
      </c>
      <c r="C370">
        <f>IF(B370&lt;=9,0,
IF(B370=10,1,2))</f>
        <v>2</v>
      </c>
      <c r="D370">
        <f ca="1">RAND()</f>
        <v>0.58567985674904199</v>
      </c>
      <c r="E370">
        <f ca="1">RAND()</f>
        <v>1.9620494146768475E-2</v>
      </c>
      <c r="F370">
        <f ca="1">RAND()</f>
        <v>0.15705582968954446</v>
      </c>
      <c r="G370">
        <f ca="1">RAND()</f>
        <v>0.90288024766424146</v>
      </c>
      <c r="H370">
        <f ca="1">RAND()</f>
        <v>4.8614341438306785E-2</v>
      </c>
      <c r="I370">
        <f ca="1">RAND()</f>
        <v>0.70632137160453146</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dy":15,"sl":11,"tp":"fp","vl":"Actor2128","cn":80,"pt":"DI","pp":188,"pr":69},{"dy":16,"sl":11,"tp":"fp","vl":"Actor2128","cn":80,"pt":"DI","pp":188,"pr":69},{"dy":17,"sl":11},{"dy":18,"sl":11},{"dy":19,"sl":11},{"dy":20,"sl":11},{"dy":21,"sl":11},{"dy":22,"sl":11},{"dy":23,"sl":11},{"dy":24,"sl":11},{"dy":25,"sl":11},{"dy":26,"sl":11},{"dy":27,"sl":11},{"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0.25493144253856015</v>
      </c>
      <c r="E371">
        <f ca="1">RAND()</f>
        <v>0.17961769698272645</v>
      </c>
      <c r="F371">
        <f ca="1">RAND()</f>
        <v>0.77241063332838134</v>
      </c>
      <c r="G371">
        <f ca="1">RAND()</f>
        <v>0.60618828553810644</v>
      </c>
      <c r="H371">
        <f ca="1">RAND()</f>
        <v>0.213907477355743</v>
      </c>
      <c r="I371">
        <f ca="1">RAND()</f>
        <v>0.52100246711615517</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ca="1">IF(ROW()=2,AN371,OFFSET(AM371,-1,0)&amp;IF(LEN(AN371)=0,"",","&amp;AN371))</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dy":15,"sl":11,"tp":"fp","vl":"Actor2128","cn":80,"pt":"DI","pp":188,"pr":69},{"dy":16,"sl":11,"tp":"fp","vl":"Actor2128","cn":80,"pt":"DI","pp":188,"pr":69},{"dy":17,"sl":11},{"dy":18,"sl":11},{"dy":19,"sl":11},{"dy":20,"sl":11},{"dy":21,"sl":11},{"dy":22,"sl":11},{"dy":23,"sl":11},{"dy":24,"sl":11},{"dy":25,"sl":11},{"dy":26,"sl":11},{"dy":27,"sl":11},{"dy":28,"sl":11},{"dy":29,"sl":11}</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v>
      </c>
    </row>
    <row r="372" spans="1:40">
      <c r="A372">
        <v>30</v>
      </c>
      <c r="B372">
        <v>11</v>
      </c>
      <c r="C372">
        <f>IF(B372&lt;=9,0,
IF(B372=10,1,2))</f>
        <v>2</v>
      </c>
      <c r="D372">
        <f ca="1">RAND()</f>
        <v>0.40588524515275815</v>
      </c>
      <c r="E372">
        <f ca="1">RAND()</f>
        <v>0.91515643438094862</v>
      </c>
      <c r="F372">
        <f ca="1">RAND()</f>
        <v>0.58555034015050333</v>
      </c>
      <c r="G372">
        <f ca="1">RAND()</f>
        <v>0.94551772410976598</v>
      </c>
      <c r="H372">
        <f ca="1">RAND()</f>
        <v>0.38852533333769768</v>
      </c>
      <c r="I372">
        <f ca="1">RAND()</f>
        <v>0.83802240360347013</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ca="1">IF(ROW()=2,AN372,OFFSET(AM372,-1,0)&amp;IF(LEN(AN372)=0,"",","&amp;AN372))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dy":15,"sl":11,"tp":"fp","vl":"Actor2128","cn":80,"pt":"DI","pp":188,"pr":69},{"dy":16,"sl":11,"tp":"fp","vl":"Actor2128","cn":80,"pt":"DI","pp":188,"pr":69},{"dy":17,"sl":11},{"dy":18,"sl":11},{"dy":19,"sl":11},{"dy":20,"sl":11},{"dy":21,"sl":11},{"dy":22,"sl":11},{"dy":23,"sl":11},{"dy":24,"sl":11},{"dy":25,"sl":11},{"dy":26,"sl":11},{"dy":27,"sl":11},{"dy":28,"sl":11},{"dy":29,"sl":11},{"dy":30,"sl":11}</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v>
      </c>
    </row>
    <row r="373" spans="1:40">
      <c r="A373">
        <v>31</v>
      </c>
      <c r="B373">
        <v>11</v>
      </c>
      <c r="C373">
        <f>IF(B373&lt;=9,0,
IF(B373=10,1,2))</f>
        <v>2</v>
      </c>
      <c r="D373">
        <f ca="1">RAND()</f>
        <v>0.61376227102822323</v>
      </c>
      <c r="E373">
        <f ca="1">RAND()</f>
        <v>0.81467235570442398</v>
      </c>
      <c r="F373">
        <f ca="1">RAND()</f>
        <v>0.63349487596590903</v>
      </c>
      <c r="G373">
        <f ca="1">RAND()</f>
        <v>0.825608284209845</v>
      </c>
      <c r="H373">
        <f ca="1">RAND()</f>
        <v>0.3244276547631566</v>
      </c>
      <c r="I373">
        <f ca="1">RAND()</f>
        <v>0.34657701278355268</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ca="1">IF(ROW()=2,AN373,OFFSET(AM373,-1,0)&amp;IF(LEN(AN373)=0,"",","&amp;AN373))</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dy":2,"sl":10},{"dy":3,"sl":10},{"dy":4,"sl":10},{"dy":5,"sl":10},{"dy":6,"sl":10},{"dy":7,"sl":10},{"dy":8,"sl":10},{"dy":9,"sl":10},{"dy":10,"sl":10},{"dy":11,"sl":10},{"dy":12,"sl":10},{"dy":13,"sl":10},{"dy":14,"sl":10},{"dy":15,"sl":10,"tp":"fc","vl":"Actor2128","cn":1,"pt":"DI","pp":229,"pr":159},{"dy":16,"sl":10,"tp":"fc","vl":"Actor2128","cn":1,"pt":"DI","pp":229,"pr":159},{"dy":17,"sl":10},{"dy":18,"sl":10},{"dy":19,"sl":10},{"dy":20,"sl":10},{"dy":21,"sl":10},{"dy":22,"sl":10},{"dy":23,"sl":10},{"dy":24,"sl":10},{"dy":25,"sl":10},{"dy":26,"sl":10},{"dy":27,"sl":10},{"dy":28,"sl":10},{"dy":29,"sl":10},{"dy":30,"sl":10},{"dy":31,"sl":10},{"dy":1,"sl":11},{"dy":2,"sl":11},{"dy":3,"sl":11},{"dy":4,"sl":11},{"dy":5,"sl":11},{"dy":6,"sl":11},{"dy":7,"sl":11},{"dy":8,"sl":11},{"dy":9,"sl":11},{"dy":10,"sl":11},{"dy":11,"sl":11},{"dy":12,"sl":11},{"dy":13,"sl":11},{"dy":14,"sl":11},{"dy":15,"sl":11,"tp":"fp","vl":"Actor2128","cn":80,"pt":"DI","pp":188,"pr":69},{"dy":16,"sl":11,"tp":"fp","vl":"Actor2128","cn":80,"pt":"DI","pp":188,"pr":69},{"dy":17,"sl":11},{"dy":18,"sl":11},{"dy":19,"sl":11},{"dy":20,"sl":11},{"dy":21,"sl":11},{"dy":22,"sl":11},{"dy":23,"sl":11},{"dy":24,"sl":11},{"dy":25,"sl":11},{"dy":26,"sl":11},{"dy":27,"sl":11},{"dy":28,"sl":11},{"dy":29,"sl":11},{"dy":30,"sl":11},{"dy":31,"sl":11}</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tabSelected="1" workbookViewId="0">
      <pane ySplit="1" topLeftCell="A2" activePane="bottomLeft" state="frozen"/>
      <selection pane="bottomLeft" activeCell="X2" sqref="X2"/>
    </sheetView>
    <sheetView workbookViewId="1">
      <pane ySplit="1" topLeftCell="A17" activePane="bottomLeft" state="frozen"/>
      <selection pane="bottomLeft" activeCell="A39" sqref="A39"/>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0" ht="27" customHeight="1">
      <c r="A1" t="s">
        <v>63</v>
      </c>
      <c r="B1" t="s">
        <v>66</v>
      </c>
      <c r="C1" t="s">
        <v>352</v>
      </c>
      <c r="D1" t="s">
        <v>317</v>
      </c>
      <c r="E1" t="s">
        <v>356</v>
      </c>
      <c r="F1" t="s">
        <v>304</v>
      </c>
      <c r="G1" t="s">
        <v>309</v>
      </c>
      <c r="H1" t="s">
        <v>310</v>
      </c>
      <c r="I1" t="s">
        <v>305</v>
      </c>
      <c r="J1" t="s">
        <v>306</v>
      </c>
      <c r="K1" t="s">
        <v>307</v>
      </c>
      <c r="L1" t="s">
        <v>308</v>
      </c>
      <c r="M1" t="s">
        <v>311</v>
      </c>
      <c r="N1" t="s">
        <v>312</v>
      </c>
      <c r="O1" t="s">
        <v>313</v>
      </c>
      <c r="P1" t="s">
        <v>314</v>
      </c>
      <c r="Q1" t="s">
        <v>315</v>
      </c>
      <c r="R1" t="s">
        <v>316</v>
      </c>
      <c r="S1" t="s">
        <v>354</v>
      </c>
      <c r="T1" t="s">
        <v>353</v>
      </c>
      <c r="U1" t="s">
        <v>357</v>
      </c>
      <c r="V1" t="s">
        <v>358</v>
      </c>
      <c r="X1" t="s">
        <v>359</v>
      </c>
      <c r="Z1" t="s">
        <v>348</v>
      </c>
      <c r="AA1" t="s">
        <v>349</v>
      </c>
      <c r="AC1" t="s">
        <v>350</v>
      </c>
      <c r="AD1" t="s">
        <v>351</v>
      </c>
    </row>
    <row r="2" spans="1:30">
      <c r="A2">
        <v>1</v>
      </c>
      <c r="B2">
        <v>1</v>
      </c>
      <c r="C2" t="str">
        <f ca="1">VLOOKUP(RANDBETWEEN(1,COUNTA(Z:Z)-1),Z:AA,2,0)</f>
        <v>Actor0024m</v>
      </c>
      <c r="D2" t="str">
        <f>IF(ISBLANK(F2),"",
IFERROR(VLOOKUP(F2,[2]ActorTable!$A:$H,MATCH("이름참고",[2]ActorTable!$1:$1,0),0),"캐릭터없음"))</f>
        <v>클레타</v>
      </c>
      <c r="E2" t="str">
        <f t="shared" ref="E2:E38" si="0">IF(AND(B2=1,NOT(ISBLANK(F2))),
IF(F2=F3,"같음",""),"")</f>
        <v/>
      </c>
      <c r="F2" t="s">
        <v>432</v>
      </c>
      <c r="G2">
        <v>3</v>
      </c>
      <c r="H2">
        <v>6</v>
      </c>
      <c r="I2">
        <v>15</v>
      </c>
      <c r="J2">
        <v>0</v>
      </c>
      <c r="K2">
        <v>0</v>
      </c>
      <c r="L2">
        <v>0</v>
      </c>
      <c r="M2">
        <v>0</v>
      </c>
      <c r="N2">
        <v>0</v>
      </c>
      <c r="O2">
        <v>0</v>
      </c>
      <c r="P2">
        <v>0</v>
      </c>
      <c r="Q2">
        <v>18</v>
      </c>
      <c r="R2">
        <v>232</v>
      </c>
      <c r="S2" t="str">
        <f>IFERROR(VLOOKUP(R2,[2]WingLookTable!$A:$B,2,0),"캐릭터없음")</f>
        <v>Wing_MultiOtherOtherStripeSlow</v>
      </c>
      <c r="T2">
        <f ca="1">VLOOKUP(RANDBETWEEN(1,COUNTA(AC:AC)-1),AC:AD,2,0)</f>
        <v>372</v>
      </c>
      <c r="U2" t="str">
        <f t="shared" ref="U2:U65" ca="1" si="1">IF(ROW()=2,V2,OFFSET(U2,-1,0)&amp;IF(LEN(V2)=0,"",","&amp;V2))</f>
        <v>{"dy":1,"sl":1,"id":"Actor0240m","stats":{"tr":3,"trp":6,"str":15,"dex":0,"int":0,"vit":0,"train":0,"wgGr0":0,"wgGr1":0,"wgGr2":0,"wgGr3":18,"wgLk":232}}</v>
      </c>
      <c r="V2" t="str">
        <f t="shared" ref="V2:V35" si="2">"{"""&amp;A$1&amp;""":"&amp;A2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{"dy":1,"sl":1,"id":"Actor0240m","stats":{"tr":3,"trp":6,"str":15,"dex":0,"int":0,"vit":0,"train":0,"wgGr0":0,"wgGr1":0,"wgGr2":0,"wgGr3":18,"wgLk":232}}</v>
      </c>
      <c r="X2" t="str">
        <f ca="1">"["&amp;
IF(LEFT(OFFSET(U1,COUNTA(U:U)-1,0),1)=",",SUBSTITUTE(OFFSET(U1,COUNTA(U:U)-1,0),",","",1),OFFSET(U1,COUNTA(U:U)-1,0))
&amp;"]"</f>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dy":31,"sl":2,"id":"Actor0125m","stats":{"tr":3,"trp":6,"str":8,"dex":0,"int":0,"vit":7,"train":0,"wgGr0":0,"wgGr1":0,"wgGr2":0,"wgGr3":18,"wgLk":268}}]</v>
      </c>
      <c r="Z2">
        <v>1</v>
      </c>
      <c r="AA2" t="s">
        <v>318</v>
      </c>
      <c r="AC2">
        <v>1</v>
      </c>
      <c r="AD2">
        <v>101</v>
      </c>
    </row>
    <row r="3" spans="1:30">
      <c r="A3">
        <v>1</v>
      </c>
      <c r="B3">
        <v>2</v>
      </c>
      <c r="C3" t="str">
        <f ca="1">VLOOKUP(RANDBETWEEN(1,COUNTA(Z:Z)-1),Z:AA,2,0)</f>
        <v>Actor0240m</v>
      </c>
      <c r="D3" t="str">
        <f>IF(ISBLANK(F3),"",
IFERROR(VLOOKUP(F3,[2]ActorTable!$A:$H,MATCH("이름참고",[2]ActorTable!$1:$1,0),0),"캐릭터없음"))</f>
        <v>원더</v>
      </c>
      <c r="E3" t="str">
        <f>IF(AND(B3=1,NOT(ISBLANK(F3))),
IF(F3=F5,"같음",""),"")</f>
        <v/>
      </c>
      <c r="F3" t="s">
        <v>435</v>
      </c>
      <c r="G3">
        <v>3</v>
      </c>
      <c r="H3">
        <v>6</v>
      </c>
      <c r="I3">
        <v>7</v>
      </c>
      <c r="J3">
        <v>8</v>
      </c>
      <c r="K3">
        <v>0</v>
      </c>
      <c r="L3">
        <v>0</v>
      </c>
      <c r="M3">
        <v>0</v>
      </c>
      <c r="N3">
        <v>0</v>
      </c>
      <c r="O3">
        <v>0</v>
      </c>
      <c r="P3">
        <v>0</v>
      </c>
      <c r="Q3">
        <v>18</v>
      </c>
      <c r="R3">
        <v>129</v>
      </c>
      <c r="S3" t="str">
        <f>IFERROR(VLOOKUP(R3,[2]WingLookTable!$A:$B,2,0),"캐릭터없음")</f>
        <v>Wing_CyanOtherBeeStripeFast</v>
      </c>
      <c r="T3">
        <f ca="1">VLOOKUP(RANDBETWEEN(1,COUNTA(AC:AC)-1),AC:AD,2,0)</f>
        <v>202</v>
      </c>
      <c r="U3" t="str">
        <f t="shared" ca="1" si="1"/>
        <v>{"dy":1,"sl":1,"id":"Actor0240m","stats":{"tr":3,"trp":6,"str":15,"dex":0,"int":0,"vit":0,"train":0,"wgGr0":0,"wgGr1":0,"wgGr2":0,"wgGr3":18,"wgLk":232}},{"dy":1,"sl":2,"id":"Actor2128m","stats":{"tr":3,"trp":6,"str":7,"dex":8,"int":0,"vit":0,"train":0,"wgGr0":0,"wgGr1":0,"wgGr2":0,"wgGr3":18,"wgLk":129}}</v>
      </c>
      <c r="V3" t="str">
        <f t="shared" si="2"/>
        <v>{"dy":1,"sl":2,"id":"Actor2128m","stats":{"tr":3,"trp":6,"str":7,"dex":8,"int":0,"vit":0,"train":0,"wgGr0":0,"wgGr1":0,"wgGr2":0,"wgGr3":18,"wgLk":129}}</v>
      </c>
      <c r="Z3">
        <v>2</v>
      </c>
      <c r="AA3" t="s">
        <v>319</v>
      </c>
      <c r="AC3">
        <v>2</v>
      </c>
      <c r="AD3">
        <v>105</v>
      </c>
    </row>
    <row r="4" spans="1:30">
      <c r="A4">
        <v>1</v>
      </c>
      <c r="B4">
        <v>3</v>
      </c>
      <c r="C4" t="str">
        <f ca="1">VLOOKUP(RANDBETWEEN(1,COUNTA(Z:Z)-1),Z:AA,2,0)</f>
        <v>Actor1002m</v>
      </c>
      <c r="D4" t="str">
        <f>IF(ISBLANK(F4),"",
IFERROR(VLOOKUP(F4,[2]ActorTable!$A:$H,MATCH("이름참고",[2]ActorTable!$1:$1,0),0),"캐릭터없음"))</f>
        <v>젤리아</v>
      </c>
      <c r="E4" t="str">
        <f>IF(AND(B4=1,NOT(ISBLANK(F4))),
IF(F4=F6,"같음",""),"")</f>
        <v/>
      </c>
      <c r="F4" t="s">
        <v>373</v>
      </c>
      <c r="G4">
        <v>3</v>
      </c>
      <c r="H4">
        <v>6</v>
      </c>
      <c r="I4">
        <v>0</v>
      </c>
      <c r="J4">
        <v>7</v>
      </c>
      <c r="K4">
        <v>0</v>
      </c>
      <c r="L4">
        <v>8</v>
      </c>
      <c r="M4">
        <v>0</v>
      </c>
      <c r="N4">
        <v>0</v>
      </c>
      <c r="O4">
        <v>0</v>
      </c>
      <c r="P4">
        <v>0</v>
      </c>
      <c r="Q4">
        <v>18</v>
      </c>
      <c r="R4">
        <v>256</v>
      </c>
      <c r="S4" t="str">
        <f>IFERROR(VLOOKUP(R4,[2]WingLookTable!$A:$B,2,0),"캐릭터없음")</f>
        <v>Wing_SkyFullNoiseOtherFast</v>
      </c>
      <c r="T4">
        <f ca="1">VLOOKUP(RANDBETWEEN(1,COUNTA(AC:AC)-1),AC:AD,2,0)</f>
        <v>276</v>
      </c>
      <c r="U4" t="str">
        <f t="shared" ref="U4" ca="1" si="3">IF(ROW()=2,V4,OFFSET(U4,-1,0)&amp;IF(LEN(V4)=0,"",","&amp;V4))</f>
        <v>{"dy":1,"sl":1,"id":"Actor0240m","stats":{"tr":3,"trp":6,"str":15,"dex":0,"int":0,"vit":0,"train":0,"wgGr0":0,"wgGr1":0,"wgGr2":0,"wgGr3":18,"wgLk":232}},{"dy":1,"sl":2,"id":"Actor2128m","stats":{"tr":3,"trp":6,"str":7,"dex":8,"int":0,"vit":0,"train":0,"wgGr0":0,"wgGr1":0,"wgGr2":0,"wgGr3":18,"wgLk":129}},{"dy":1,"sl":3,"id":"Actor1005m","stats":{"tr":3,"trp":6,"str":0,"dex":7,"int":0,"vit":8,"train":0,"wgGr0":0,"wgGr1":0,"wgGr2":0,"wgGr3":18,"wgLk":256}}</v>
      </c>
      <c r="V4" t="str">
        <f t="shared" ref="V4" si="4">"{"""&amp;A$1&amp;""":"&amp;A4
&amp;","""&amp;B$1&amp;""":"&amp;B4
&amp;IF(LEN(F4)=0,"",","""&amp;F$1&amp;""":"""&amp;F4&amp;"""")
&amp;IF(LEN(F4)=0,"",",""stats"":{")
&amp;IF(LEN(F4)=0,"",""""&amp;G$1&amp;""":"&amp;G4)
&amp;IF(LEN(F4)=0,"",","""&amp;H$1&amp;""":"&amp;H4)
&amp;IF(LEN(F4)=0,"",","""&amp;I$1&amp;""":"&amp;I4)
&amp;IF(LEN(F4)=0,"",","""&amp;J$1&amp;""":"&amp;J4)
&amp;IF(LEN(F4)=0,"",","""&amp;K$1&amp;""":"&amp;K4)
&amp;IF(LEN(F4)=0,"",","""&amp;L$1&amp;""":"&amp;L4)
&amp;IF(LEN(F4)=0,"",","""&amp;M$1&amp;""":"&amp;M4)
&amp;IF(LEN(F4)=0,"",","""&amp;N$1&amp;""":"&amp;N4)
&amp;IF(LEN(F4)=0,"",","""&amp;O$1&amp;""":"&amp;O4)
&amp;IF(LEN(F4)=0,"",","""&amp;P$1&amp;""":"&amp;P4)
&amp;IF(LEN(F4)=0,"",","""&amp;Q$1&amp;""":"&amp;Q4)
&amp;IF(LEN(F4)=0,"",","""&amp;R$1&amp;""":"&amp;R4)
&amp;IF(LEN(F4)=0,"","}")&amp;"}"</f>
        <v>{"dy":1,"sl":3,"id":"Actor1005m","stats":{"tr":3,"trp":6,"str":0,"dex":7,"int":0,"vit":8,"train":0,"wgGr0":0,"wgGr1":0,"wgGr2":0,"wgGr3":18,"wgLk":256}}</v>
      </c>
      <c r="Z4">
        <v>3</v>
      </c>
      <c r="AA4" t="s">
        <v>320</v>
      </c>
      <c r="AC4">
        <v>3</v>
      </c>
      <c r="AD4">
        <v>109</v>
      </c>
    </row>
    <row r="5" spans="1:30">
      <c r="A5">
        <v>2</v>
      </c>
      <c r="B5">
        <v>1</v>
      </c>
      <c r="C5" t="str">
        <f ca="1">VLOOKUP(RANDBETWEEN(1,COUNTA(Z:Z)-1),Z:AA,2,0)</f>
        <v>Actor1005m</v>
      </c>
      <c r="D5" t="str">
        <f>IF(ISBLANK(F5),"",
IFERROR(VLOOKUP(F5,[2]ActorTable!$A:$H,MATCH("이름참고",[2]ActorTable!$1:$1,0),0),"캐릭터없음"))</f>
        <v>카츄진</v>
      </c>
      <c r="E5" t="str">
        <f t="shared" si="0"/>
        <v/>
      </c>
      <c r="F5" t="s">
        <v>360</v>
      </c>
      <c r="G5">
        <v>3</v>
      </c>
      <c r="H5">
        <v>6</v>
      </c>
      <c r="I5">
        <v>0</v>
      </c>
      <c r="J5">
        <v>15</v>
      </c>
      <c r="K5">
        <v>0</v>
      </c>
      <c r="L5">
        <v>0</v>
      </c>
      <c r="M5">
        <v>0</v>
      </c>
      <c r="N5">
        <v>0</v>
      </c>
      <c r="O5">
        <v>0</v>
      </c>
      <c r="P5">
        <v>0</v>
      </c>
      <c r="Q5">
        <v>18</v>
      </c>
      <c r="R5">
        <v>252</v>
      </c>
      <c r="S5" t="str">
        <f>IFERROR(VLOOKUP(R5,[2]WingLookTable!$A:$B,2,0),"캐릭터없음")</f>
        <v>Wing_RedSineFullOtherFast</v>
      </c>
      <c r="T5">
        <f ca="1">VLOOKUP(RANDBETWEEN(1,COUNTA(AC:AC)-1),AC:AD,2,0)</f>
        <v>344</v>
      </c>
      <c r="U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v>
      </c>
      <c r="V5" t="str">
        <f t="shared" si="2"/>
        <v>{"dy":2,"sl":1,"id":"Actor3117m","stats":{"tr":3,"trp":6,"str":0,"dex":15,"int":0,"vit":0,"train":0,"wgGr0":0,"wgGr1":0,"wgGr2":0,"wgGr3":18,"wgLk":252}}</v>
      </c>
      <c r="Z5">
        <v>4</v>
      </c>
      <c r="AA5" t="s">
        <v>321</v>
      </c>
      <c r="AC5">
        <v>4</v>
      </c>
      <c r="AD5">
        <v>113</v>
      </c>
    </row>
    <row r="6" spans="1:30">
      <c r="A6">
        <v>2</v>
      </c>
      <c r="B6">
        <v>2</v>
      </c>
      <c r="C6" t="str">
        <f ca="1">VLOOKUP(RANDBETWEEN(1,COUNTA(Z:Z)-1),Z:AA,2,0)</f>
        <v>Actor0007m</v>
      </c>
      <c r="D6" t="str">
        <f>IF(ISBLANK(F6),"",
IFERROR(VLOOKUP(F6,[2]ActorTable!$A:$H,MATCH("이름참고",[2]ActorTable!$1:$1,0),0),"캐릭터없음"))</f>
        <v>러센트</v>
      </c>
      <c r="E6" t="str">
        <f t="shared" si="0"/>
        <v/>
      </c>
      <c r="F6" t="s">
        <v>444</v>
      </c>
      <c r="G6">
        <v>3</v>
      </c>
      <c r="H6">
        <v>6</v>
      </c>
      <c r="I6">
        <v>0</v>
      </c>
      <c r="J6">
        <v>0</v>
      </c>
      <c r="K6">
        <v>15</v>
      </c>
      <c r="L6">
        <v>0</v>
      </c>
      <c r="M6">
        <v>0</v>
      </c>
      <c r="N6">
        <v>0</v>
      </c>
      <c r="O6">
        <v>0</v>
      </c>
      <c r="P6">
        <v>0</v>
      </c>
      <c r="Q6">
        <v>18</v>
      </c>
      <c r="R6">
        <v>303</v>
      </c>
      <c r="S6" t="str">
        <f>IFERROR(VLOOKUP(R6,[2]WingLookTable!$A:$B,2,0),"캐릭터없음")</f>
        <v>Wing_DustFireOtherOtherStripeFast</v>
      </c>
      <c r="T6">
        <f ca="1">VLOOKUP(RANDBETWEEN(1,COUNTA(AC:AC)-1),AC:AD,2,0)</f>
        <v>366</v>
      </c>
      <c r="U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v>
      </c>
      <c r="V6" t="str">
        <f t="shared" si="2"/>
        <v>{"dy":2,"sl":2,"id":"Actor0024m","stats":{"tr":3,"trp":6,"str":0,"dex":0,"int":15,"vit":0,"train":0,"wgGr0":0,"wgGr1":0,"wgGr2":0,"wgGr3":18,"wgLk":303}}</v>
      </c>
      <c r="Z6">
        <v>5</v>
      </c>
      <c r="AA6" t="s">
        <v>322</v>
      </c>
      <c r="AC6">
        <v>5</v>
      </c>
      <c r="AD6">
        <v>117</v>
      </c>
    </row>
    <row r="7" spans="1:30">
      <c r="A7">
        <v>3</v>
      </c>
      <c r="B7">
        <v>1</v>
      </c>
      <c r="C7" t="str">
        <f ca="1">VLOOKUP(RANDBETWEEN(1,COUNTA(Z:Z)-1),Z:AA,2,0)</f>
        <v>Actor1108m</v>
      </c>
      <c r="D7" t="str">
        <f>IF(ISBLANK(F7),"",
IFERROR(VLOOKUP(F7,[2]ActorTable!$A:$H,MATCH("이름참고",[2]ActorTable!$1:$1,0),0),"캐릭터없음"))</f>
        <v>슬로니카</v>
      </c>
      <c r="E7" t="str">
        <f t="shared" si="0"/>
        <v/>
      </c>
      <c r="F7" t="s">
        <v>445</v>
      </c>
      <c r="G7">
        <v>3</v>
      </c>
      <c r="H7">
        <v>6</v>
      </c>
      <c r="I7">
        <v>0</v>
      </c>
      <c r="J7">
        <v>0</v>
      </c>
      <c r="K7">
        <v>15</v>
      </c>
      <c r="L7">
        <v>0</v>
      </c>
      <c r="M7">
        <v>0</v>
      </c>
      <c r="N7">
        <v>0</v>
      </c>
      <c r="O7">
        <v>0</v>
      </c>
      <c r="P7">
        <v>0</v>
      </c>
      <c r="Q7">
        <v>18</v>
      </c>
      <c r="R7">
        <v>352</v>
      </c>
      <c r="S7" t="str">
        <f>IFERROR(VLOOKUP(R7,[2]WingLookTable!$A:$B,2,0),"캐릭터없음")</f>
        <v>Wing_GreenOtherOtherFullFast</v>
      </c>
      <c r="T7">
        <f ca="1">VLOOKUP(RANDBETWEEN(1,COUNTA(AC:AC)-1),AC:AD,2,0)</f>
        <v>160</v>
      </c>
      <c r="U7"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v>
      </c>
      <c r="V7" t="str">
        <f t="shared" si="2"/>
        <v>{"dy":3,"sl":1,"id":"Actor3114m","stats":{"tr":3,"trp":6,"str":0,"dex":0,"int":15,"vit":0,"train":0,"wgGr0":0,"wgGr1":0,"wgGr2":0,"wgGr3":18,"wgLk":352}}</v>
      </c>
      <c r="Z7">
        <v>6</v>
      </c>
      <c r="AA7" t="s">
        <v>323</v>
      </c>
      <c r="AC7">
        <v>6</v>
      </c>
      <c r="AD7">
        <v>121</v>
      </c>
    </row>
    <row r="8" spans="1:30">
      <c r="A8">
        <v>3</v>
      </c>
      <c r="B8">
        <v>2</v>
      </c>
      <c r="C8" t="str">
        <f ca="1">VLOOKUP(RANDBETWEEN(1,COUNTA(Z:Z)-1),Z:AA,2,0)</f>
        <v>Actor1029m</v>
      </c>
      <c r="D8" t="str">
        <f>IF(ISBLANK(F8),"",
IFERROR(VLOOKUP(F8,[2]ActorTable!$A:$H,MATCH("이름참고",[2]ActorTable!$1:$1,0),0),"캐릭터없음"))</f>
        <v>젤리아</v>
      </c>
      <c r="E8" t="str">
        <f t="shared" si="0"/>
        <v/>
      </c>
      <c r="F8" t="s">
        <v>443</v>
      </c>
      <c r="G8">
        <v>3</v>
      </c>
      <c r="H8">
        <v>6</v>
      </c>
      <c r="I8">
        <v>8</v>
      </c>
      <c r="J8">
        <v>7</v>
      </c>
      <c r="K8">
        <v>0</v>
      </c>
      <c r="L8">
        <v>0</v>
      </c>
      <c r="M8">
        <v>0</v>
      </c>
      <c r="N8">
        <v>0</v>
      </c>
      <c r="O8">
        <v>0</v>
      </c>
      <c r="P8">
        <v>0</v>
      </c>
      <c r="Q8">
        <v>18</v>
      </c>
      <c r="R8">
        <v>321</v>
      </c>
      <c r="S8" t="str">
        <f>IFERROR(VLOOKUP(R8,[2]WingLookTable!$A:$B,2,0),"캐릭터없음")</f>
        <v>Wing_DustMultiOtherOtherOtherSlow</v>
      </c>
      <c r="T8">
        <f ca="1">VLOOKUP(RANDBETWEEN(1,COUNTA(AC:AC)-1),AC:AD,2,0)</f>
        <v>133</v>
      </c>
      <c r="U8"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v>
      </c>
      <c r="V8" t="str">
        <f t="shared" si="2"/>
        <v>{"dy":3,"sl":2,"id":"Actor1005m","stats":{"tr":3,"trp":6,"str":8,"dex":7,"int":0,"vit":0,"train":0,"wgGr0":0,"wgGr1":0,"wgGr2":0,"wgGr3":18,"wgLk":321}}</v>
      </c>
      <c r="Z8">
        <v>7</v>
      </c>
      <c r="AA8" t="s">
        <v>324</v>
      </c>
      <c r="AC8">
        <v>7</v>
      </c>
      <c r="AD8">
        <v>125</v>
      </c>
    </row>
    <row r="9" spans="1:30">
      <c r="A9">
        <v>4</v>
      </c>
      <c r="B9">
        <v>1</v>
      </c>
      <c r="C9" t="str">
        <f ca="1">VLOOKUP(RANDBETWEEN(1,COUNTA(Z:Z)-1),Z:AA,2,0)</f>
        <v>Actor0113m</v>
      </c>
      <c r="D9" t="str">
        <f>IF(ISBLANK(F9),"",
IFERROR(VLOOKUP(F9,[2]ActorTable!$A:$H,MATCH("이름참고",[2]ActorTable!$1:$1,0),0),"캐릭터없음"))</f>
        <v>닉스</v>
      </c>
      <c r="E9" t="str">
        <f t="shared" si="0"/>
        <v/>
      </c>
      <c r="F9" t="s">
        <v>449</v>
      </c>
      <c r="G9">
        <v>3</v>
      </c>
      <c r="H9">
        <v>6</v>
      </c>
      <c r="I9">
        <v>0</v>
      </c>
      <c r="J9">
        <v>0</v>
      </c>
      <c r="K9">
        <v>15</v>
      </c>
      <c r="L9">
        <v>0</v>
      </c>
      <c r="M9">
        <v>0</v>
      </c>
      <c r="N9">
        <v>0</v>
      </c>
      <c r="O9">
        <v>0</v>
      </c>
      <c r="P9">
        <v>0</v>
      </c>
      <c r="Q9">
        <v>18</v>
      </c>
      <c r="R9">
        <v>300</v>
      </c>
      <c r="S9" t="str">
        <f>IFERROR(VLOOKUP(R9,[2]WingLookTable!$A:$B,2,0),"캐릭터없음")</f>
        <v>Wing_DustBlueOtherOtherStripeSlow</v>
      </c>
      <c r="T9">
        <f ca="1">VLOOKUP(RANDBETWEEN(1,COUNTA(AC:AC)-1),AC:AD,2,0)</f>
        <v>318</v>
      </c>
      <c r="U9"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v>
      </c>
      <c r="V9" t="str">
        <f t="shared" si="2"/>
        <v>{"dy":4,"sl":1,"id":"Actor1109m","stats":{"tr":3,"trp":6,"str":0,"dex":0,"int":15,"vit":0,"train":0,"wgGr0":0,"wgGr1":0,"wgGr2":0,"wgGr3":18,"wgLk":300}}</v>
      </c>
      <c r="Z9">
        <v>8</v>
      </c>
      <c r="AA9" t="s">
        <v>325</v>
      </c>
      <c r="AC9">
        <v>8</v>
      </c>
      <c r="AD9">
        <v>129</v>
      </c>
    </row>
    <row r="10" spans="1:30">
      <c r="A10">
        <v>4</v>
      </c>
      <c r="B10">
        <v>2</v>
      </c>
      <c r="C10" t="str">
        <f ca="1">VLOOKUP(RANDBETWEEN(1,COUNTA(Z:Z)-1),Z:AA,2,0)</f>
        <v>Actor0030m</v>
      </c>
      <c r="D10" t="str">
        <f>IF(ISBLANK(F10),"",
IFERROR(VLOOKUP(F10,[2]ActorTable!$A:$H,MATCH("이름참고",[2]ActorTable!$1:$1,0),0),"캐릭터없음"))</f>
        <v>그루퍼스</v>
      </c>
      <c r="E10" t="str">
        <f t="shared" si="0"/>
        <v/>
      </c>
      <c r="F10" t="s">
        <v>450</v>
      </c>
      <c r="G10">
        <v>3</v>
      </c>
      <c r="H10">
        <v>6</v>
      </c>
      <c r="I10">
        <v>0</v>
      </c>
      <c r="J10">
        <v>15</v>
      </c>
      <c r="K10">
        <v>0</v>
      </c>
      <c r="L10">
        <v>0</v>
      </c>
      <c r="M10">
        <v>0</v>
      </c>
      <c r="N10">
        <v>0</v>
      </c>
      <c r="O10">
        <v>0</v>
      </c>
      <c r="P10">
        <v>0</v>
      </c>
      <c r="Q10">
        <v>18</v>
      </c>
      <c r="R10">
        <v>356</v>
      </c>
      <c r="S10" t="str">
        <f>IFERROR(VLOOKUP(R10,[2]WingLookTable!$A:$B,2,0),"캐릭터없음")</f>
        <v>Wing_GreenOtherPatternOtherFast</v>
      </c>
      <c r="T10">
        <f ca="1">VLOOKUP(RANDBETWEEN(1,COUNTA(AC:AC)-1),AC:AD,2,0)</f>
        <v>303</v>
      </c>
      <c r="U10"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v>
      </c>
      <c r="V10" t="str">
        <f t="shared" si="2"/>
        <v>{"dy":4,"sl":2,"id":"Actor2010m","stats":{"tr":3,"trp":6,"str":0,"dex":15,"int":0,"vit":0,"train":0,"wgGr0":0,"wgGr1":0,"wgGr2":0,"wgGr3":18,"wgLk":356}}</v>
      </c>
      <c r="Z10">
        <v>9</v>
      </c>
      <c r="AA10" t="s">
        <v>326</v>
      </c>
      <c r="AC10">
        <v>9</v>
      </c>
      <c r="AD10">
        <v>133</v>
      </c>
    </row>
    <row r="11" spans="1:30">
      <c r="A11">
        <v>5</v>
      </c>
      <c r="B11">
        <v>1</v>
      </c>
      <c r="C11" t="str">
        <f ca="1">VLOOKUP(RANDBETWEEN(1,COUNTA(Z:Z)-1),Z:AA,2,0)</f>
        <v>Actor0201m</v>
      </c>
      <c r="D11" t="str">
        <f>IF(ISBLANK(F11),"",
IFERROR(VLOOKUP(F11,[2]ActorTable!$A:$H,MATCH("이름참고",[2]ActorTable!$1:$1,0),0),"캐릭터없음"))</f>
        <v>미네락</v>
      </c>
      <c r="E11" t="str">
        <f t="shared" si="0"/>
        <v/>
      </c>
      <c r="F11" t="s">
        <v>452</v>
      </c>
      <c r="G11">
        <v>3</v>
      </c>
      <c r="H11">
        <v>6</v>
      </c>
      <c r="I11">
        <v>0</v>
      </c>
      <c r="J11">
        <v>15</v>
      </c>
      <c r="K11">
        <v>0</v>
      </c>
      <c r="L11">
        <v>0</v>
      </c>
      <c r="M11">
        <v>0</v>
      </c>
      <c r="N11">
        <v>0</v>
      </c>
      <c r="O11">
        <v>0</v>
      </c>
      <c r="P11">
        <v>0</v>
      </c>
      <c r="Q11">
        <v>18</v>
      </c>
      <c r="R11">
        <v>214</v>
      </c>
      <c r="S11" t="str">
        <f>IFERROR(VLOOKUP(R11,[2]WingLookTable!$A:$B,2,0),"캐릭터없음")</f>
        <v>Wing_GrayStripeSineFullFast</v>
      </c>
      <c r="T11">
        <f ca="1">VLOOKUP(RANDBETWEEN(1,COUNTA(AC:AC)-1),AC:AD,2,0)</f>
        <v>117</v>
      </c>
      <c r="U11"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v>
      </c>
      <c r="V11" t="str">
        <f t="shared" si="2"/>
        <v>{"dy":5,"sl":1,"id":"Actor2120m","stats":{"tr":3,"trp":6,"str":0,"dex":15,"int":0,"vit":0,"train":0,"wgGr0":0,"wgGr1":0,"wgGr2":0,"wgGr3":18,"wgLk":214}}</v>
      </c>
      <c r="Z11">
        <v>10</v>
      </c>
      <c r="AA11" t="s">
        <v>327</v>
      </c>
      <c r="AC11">
        <v>10</v>
      </c>
      <c r="AD11">
        <v>137</v>
      </c>
    </row>
    <row r="12" spans="1:30">
      <c r="A12">
        <v>5</v>
      </c>
      <c r="B12">
        <v>2</v>
      </c>
      <c r="C12" t="str">
        <f ca="1">VLOOKUP(RANDBETWEEN(1,COUNTA(Z:Z)-1),Z:AA,2,0)</f>
        <v>Actor2120m</v>
      </c>
      <c r="D12" t="str">
        <f>IF(ISBLANK(F12),"",
IFERROR(VLOOKUP(F12,[2]ActorTable!$A:$H,MATCH("이름참고",[2]ActorTable!$1:$1,0),0),"캐릭터없음"))</f>
        <v>롤라</v>
      </c>
      <c r="E12" t="str">
        <f t="shared" si="0"/>
        <v/>
      </c>
      <c r="F12" t="s">
        <v>453</v>
      </c>
      <c r="G12">
        <v>3</v>
      </c>
      <c r="H12">
        <v>6</v>
      </c>
      <c r="I12">
        <v>0</v>
      </c>
      <c r="J12">
        <v>0</v>
      </c>
      <c r="K12">
        <v>15</v>
      </c>
      <c r="L12">
        <v>0</v>
      </c>
      <c r="M12">
        <v>0</v>
      </c>
      <c r="N12">
        <v>0</v>
      </c>
      <c r="O12">
        <v>0</v>
      </c>
      <c r="P12">
        <v>0</v>
      </c>
      <c r="Q12">
        <v>18</v>
      </c>
      <c r="R12">
        <v>348</v>
      </c>
      <c r="S12" t="str">
        <f>IFERROR(VLOOKUP(R12,[2]WingLookTable!$A:$B,2,0),"캐릭터없음")</f>
        <v>Wing_DustYellowSineSineOtherFast</v>
      </c>
      <c r="T12">
        <f ca="1">VLOOKUP(RANDBETWEEN(1,COUNTA(AC:AC)-1),AC:AD,2,0)</f>
        <v>133</v>
      </c>
      <c r="U12"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v>
      </c>
      <c r="V12" t="str">
        <f t="shared" si="2"/>
        <v>{"dy":5,"sl":2,"id":"Actor3019m","stats":{"tr":3,"trp":6,"str":0,"dex":0,"int":15,"vit":0,"train":0,"wgGr0":0,"wgGr1":0,"wgGr2":0,"wgGr3":18,"wgLk":348}}</v>
      </c>
      <c r="Z12">
        <v>11</v>
      </c>
      <c r="AA12" t="s">
        <v>328</v>
      </c>
      <c r="AC12">
        <v>11</v>
      </c>
      <c r="AD12">
        <v>141</v>
      </c>
    </row>
    <row r="13" spans="1:30">
      <c r="A13">
        <v>6</v>
      </c>
      <c r="B13">
        <v>1</v>
      </c>
      <c r="C13" t="str">
        <f ca="1">VLOOKUP(RANDBETWEEN(1,COUNTA(Z:Z)-1),Z:AA,2,0)</f>
        <v>Actor1005m</v>
      </c>
      <c r="D13" t="str">
        <f>IF(ISBLANK(F13),"",
IFERROR(VLOOKUP(F13,[2]ActorTable!$A:$H,MATCH("이름참고",[2]ActorTable!$1:$1,0),0),"캐릭터없음"))</f>
        <v>라무무</v>
      </c>
      <c r="E13" t="str">
        <f t="shared" si="0"/>
        <v/>
      </c>
      <c r="F13" t="s">
        <v>455</v>
      </c>
      <c r="G13">
        <v>3</v>
      </c>
      <c r="H13">
        <v>6</v>
      </c>
      <c r="I13">
        <v>0</v>
      </c>
      <c r="J13">
        <v>5</v>
      </c>
      <c r="K13">
        <v>10</v>
      </c>
      <c r="L13">
        <v>0</v>
      </c>
      <c r="M13">
        <v>0</v>
      </c>
      <c r="N13">
        <v>0</v>
      </c>
      <c r="O13">
        <v>0</v>
      </c>
      <c r="P13">
        <v>0</v>
      </c>
      <c r="Q13">
        <v>18</v>
      </c>
      <c r="R13">
        <v>181</v>
      </c>
      <c r="S13" t="str">
        <f>IFERROR(VLOOKUP(R13,[2]WingLookTable!$A:$B,2,0),"캐릭터없음")</f>
        <v>Wing_DustPurpleNoiseOtherStripeSlow</v>
      </c>
      <c r="T13">
        <f ca="1">VLOOKUP(RANDBETWEEN(1,COUNTA(AC:AC)-1),AC:AD,2,0)</f>
        <v>211</v>
      </c>
      <c r="U13"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v>
      </c>
      <c r="V13" t="str">
        <f t="shared" si="2"/>
        <v>{"dy":6,"sl":1,"id":"Actor3231m","stats":{"tr":3,"trp":6,"str":0,"dex":5,"int":10,"vit":0,"train":0,"wgGr0":0,"wgGr1":0,"wgGr2":0,"wgGr3":18,"wgLk":181}}</v>
      </c>
      <c r="Z13">
        <v>12</v>
      </c>
      <c r="AA13" t="s">
        <v>329</v>
      </c>
      <c r="AC13">
        <v>12</v>
      </c>
      <c r="AD13">
        <v>145</v>
      </c>
    </row>
    <row r="14" spans="1:30">
      <c r="A14">
        <v>6</v>
      </c>
      <c r="B14">
        <v>2</v>
      </c>
      <c r="C14" t="str">
        <f ca="1">VLOOKUP(RANDBETWEEN(1,COUNTA(Z:Z)-1),Z:AA,2,0)</f>
        <v>Actor2238m</v>
      </c>
      <c r="D14" t="str">
        <f>IF(ISBLANK(F14),"",
IFERROR(VLOOKUP(F14,[2]ActorTable!$A:$H,MATCH("이름참고",[2]ActorTable!$1:$1,0),0),"캐릭터없음"))</f>
        <v>테이슨</v>
      </c>
      <c r="E14" t="str">
        <f t="shared" si="0"/>
        <v/>
      </c>
      <c r="F14" t="s">
        <v>479</v>
      </c>
      <c r="G14">
        <v>3</v>
      </c>
      <c r="H14">
        <v>6</v>
      </c>
      <c r="I14">
        <v>0</v>
      </c>
      <c r="J14">
        <v>10</v>
      </c>
      <c r="K14">
        <v>5</v>
      </c>
      <c r="L14">
        <v>0</v>
      </c>
      <c r="M14">
        <v>0</v>
      </c>
      <c r="N14">
        <v>0</v>
      </c>
      <c r="O14">
        <v>0</v>
      </c>
      <c r="P14">
        <v>0</v>
      </c>
      <c r="Q14">
        <v>18</v>
      </c>
      <c r="R14">
        <v>113</v>
      </c>
      <c r="S14" t="str">
        <f>IFERROR(VLOOKUP(R14,[2]WingLookTable!$A:$B,2,0),"캐릭터없음")</f>
        <v>Wing_BlueSineFullStripeFast</v>
      </c>
      <c r="T14">
        <f ca="1">VLOOKUP(RANDBETWEEN(1,COUNTA(AC:AC)-1),AC:AD,2,0)</f>
        <v>318</v>
      </c>
      <c r="U14"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v>
      </c>
      <c r="V14" t="str">
        <f t="shared" si="2"/>
        <v>{"dy":6,"sl":2,"id":"Actor1108m","stats":{"tr":3,"trp":6,"str":0,"dex":10,"int":5,"vit":0,"train":0,"wgGr0":0,"wgGr1":0,"wgGr2":0,"wgGr3":18,"wgLk":113}}</v>
      </c>
      <c r="Z14">
        <v>13</v>
      </c>
      <c r="AA14" t="s">
        <v>330</v>
      </c>
      <c r="AC14">
        <v>13</v>
      </c>
      <c r="AD14">
        <v>148</v>
      </c>
    </row>
    <row r="15" spans="1:30">
      <c r="A15">
        <v>7</v>
      </c>
      <c r="B15">
        <v>1</v>
      </c>
      <c r="C15" t="str">
        <f ca="1">VLOOKUP(RANDBETWEEN(1,COUNTA(Z:Z)-1),Z:AA,2,0)</f>
        <v>Actor0037m</v>
      </c>
      <c r="D15" t="str">
        <f>IF(ISBLANK(F15),"",
IFERROR(VLOOKUP(F15,[2]ActorTable!$A:$H,MATCH("이름참고",[2]ActorTable!$1:$1,0),0),"캐릭터없음"))</f>
        <v>클레타</v>
      </c>
      <c r="E15" t="str">
        <f t="shared" si="0"/>
        <v/>
      </c>
      <c r="F15" t="s">
        <v>456</v>
      </c>
      <c r="G15">
        <v>3</v>
      </c>
      <c r="H15">
        <v>6</v>
      </c>
      <c r="I15">
        <v>10</v>
      </c>
      <c r="J15">
        <v>0</v>
      </c>
      <c r="K15">
        <v>5</v>
      </c>
      <c r="L15">
        <v>0</v>
      </c>
      <c r="M15">
        <v>0</v>
      </c>
      <c r="N15">
        <v>0</v>
      </c>
      <c r="O15">
        <v>0</v>
      </c>
      <c r="P15">
        <v>0</v>
      </c>
      <c r="Q15">
        <v>18</v>
      </c>
      <c r="R15">
        <v>318</v>
      </c>
      <c r="S15" t="str">
        <f>IFERROR(VLOOKUP(R15,[2]WingLookTable!$A:$B,2,0),"캐릭터없음")</f>
        <v>Wing_DustMultiOtherOtherOtherFast</v>
      </c>
      <c r="T15">
        <f ca="1">VLOOKUP(RANDBETWEEN(1,COUNTA(AC:AC)-1),AC:AD,2,0)</f>
        <v>240</v>
      </c>
      <c r="U1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v>
      </c>
      <c r="V15" t="str">
        <f t="shared" si="2"/>
        <v>{"dy":7,"sl":1,"id":"Actor0240m","stats":{"tr":3,"trp":6,"str":10,"dex":0,"int":5,"vit":0,"train":0,"wgGr0":0,"wgGr1":0,"wgGr2":0,"wgGr3":18,"wgLk":318}}</v>
      </c>
      <c r="Z15">
        <v>14</v>
      </c>
      <c r="AA15" t="s">
        <v>331</v>
      </c>
      <c r="AC15">
        <v>14</v>
      </c>
      <c r="AD15">
        <v>151</v>
      </c>
    </row>
    <row r="16" spans="1:30">
      <c r="A16">
        <v>7</v>
      </c>
      <c r="B16">
        <v>2</v>
      </c>
      <c r="C16" t="str">
        <f ca="1">VLOOKUP(RANDBETWEEN(1,COUNTA(Z:Z)-1),Z:AA,2,0)</f>
        <v>Actor0024m</v>
      </c>
      <c r="D16" t="str">
        <f>IF(ISBLANK(F16),"",
IFERROR(VLOOKUP(F16,[2]ActorTable!$A:$H,MATCH("이름참고",[2]ActorTable!$1:$1,0),0),"캐릭터없음"))</f>
        <v>도스로프</v>
      </c>
      <c r="E16" t="str">
        <f>IF(AND(B16=1,NOT(ISBLANK(F16))),
IF(F16=F17,"같음",""),"")</f>
        <v/>
      </c>
      <c r="F16" t="s">
        <v>454</v>
      </c>
      <c r="G16">
        <v>3</v>
      </c>
      <c r="H16">
        <v>6</v>
      </c>
      <c r="I16">
        <v>0</v>
      </c>
      <c r="J16">
        <v>0</v>
      </c>
      <c r="K16">
        <v>15</v>
      </c>
      <c r="L16">
        <v>0</v>
      </c>
      <c r="M16">
        <v>0</v>
      </c>
      <c r="N16">
        <v>0</v>
      </c>
      <c r="O16">
        <v>0</v>
      </c>
      <c r="P16">
        <v>0</v>
      </c>
      <c r="Q16">
        <v>18</v>
      </c>
      <c r="R16">
        <v>205</v>
      </c>
      <c r="S16" t="str">
        <f>IFERROR(VLOOKUP(R16,[2]WingLookTable!$A:$B,2,0),"캐릭터없음")</f>
        <v>Wing_FirePatternPatternFullFast</v>
      </c>
      <c r="T16">
        <f ca="1">VLOOKUP(RANDBETWEEN(1,COUNTA(AC:AC)-1),AC:AD,2,0)</f>
        <v>321</v>
      </c>
      <c r="U1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v>
      </c>
      <c r="V16" t="str">
        <f t="shared" si="2"/>
        <v>{"dy":7,"sl":2,"id":"Actor0030m","stats":{"tr":3,"trp":6,"str":0,"dex":0,"int":15,"vit":0,"train":0,"wgGr0":0,"wgGr1":0,"wgGr2":0,"wgGr3":18,"wgLk":205}}</v>
      </c>
      <c r="Z16">
        <v>15</v>
      </c>
      <c r="AA16" t="s">
        <v>332</v>
      </c>
      <c r="AC16">
        <v>15</v>
      </c>
      <c r="AD16">
        <v>154</v>
      </c>
    </row>
    <row r="17" spans="1:30">
      <c r="A17">
        <v>8</v>
      </c>
      <c r="B17">
        <v>1</v>
      </c>
      <c r="C17" t="str">
        <f ca="1">VLOOKUP(RANDBETWEEN(1,COUNTA(Z:Z)-1),Z:AA,2,0)</f>
        <v>Actor3019m</v>
      </c>
      <c r="D17" t="str">
        <f>IF(ISBLANK(F17),"",
IFERROR(VLOOKUP(F17,[2]ActorTable!$A:$H,MATCH("이름참고",[2]ActorTable!$1:$1,0),0),"캐릭터없음"))</f>
        <v>프로토27</v>
      </c>
      <c r="E17" t="str">
        <f t="shared" si="0"/>
        <v/>
      </c>
      <c r="F17" t="s">
        <v>457</v>
      </c>
      <c r="G17">
        <v>3</v>
      </c>
      <c r="H17">
        <v>6</v>
      </c>
      <c r="I17">
        <v>8</v>
      </c>
      <c r="J17">
        <v>0</v>
      </c>
      <c r="K17">
        <v>0</v>
      </c>
      <c r="L17">
        <v>7</v>
      </c>
      <c r="M17">
        <v>0</v>
      </c>
      <c r="N17">
        <v>0</v>
      </c>
      <c r="O17">
        <v>0</v>
      </c>
      <c r="P17">
        <v>0</v>
      </c>
      <c r="Q17">
        <v>18</v>
      </c>
      <c r="R17">
        <v>166</v>
      </c>
      <c r="S17" t="str">
        <f>IFERROR(VLOOKUP(R17,[2]WingLookTable!$A:$B,2,0),"캐릭터없음")</f>
        <v>Wing_DustMultiNoisePatternFullFast</v>
      </c>
      <c r="T17">
        <f ca="1">VLOOKUP(RANDBETWEEN(1,COUNTA(AC:AC)-1),AC:AD,2,0)</f>
        <v>363</v>
      </c>
      <c r="U17"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v>
      </c>
      <c r="V17" t="str">
        <f t="shared" si="2"/>
        <v>{"dy":8,"sl":1,"id":"Actor1216m","stats":{"tr":3,"trp":6,"str":8,"dex":0,"int":0,"vit":7,"train":0,"wgGr0":0,"wgGr1":0,"wgGr2":0,"wgGr3":18,"wgLk":166}}</v>
      </c>
      <c r="Z17">
        <v>16</v>
      </c>
      <c r="AA17" t="s">
        <v>333</v>
      </c>
      <c r="AC17">
        <v>16</v>
      </c>
      <c r="AD17">
        <v>157</v>
      </c>
    </row>
    <row r="18" spans="1:30">
      <c r="A18">
        <v>8</v>
      </c>
      <c r="B18">
        <v>2</v>
      </c>
      <c r="C18" t="str">
        <f ca="1">VLOOKUP(RANDBETWEEN(1,COUNTA(Z:Z)-1),Z:AA,2,0)</f>
        <v>Actor0240m</v>
      </c>
      <c r="D18" t="str">
        <f>IF(ISBLANK(F18),"",
IFERROR(VLOOKUP(F18,[2]ActorTable!$A:$H,MATCH("이름참고",[2]ActorTable!$1:$1,0),0),"캐릭터없음"))</f>
        <v>케이저</v>
      </c>
      <c r="E18" t="str">
        <f t="shared" si="0"/>
        <v/>
      </c>
      <c r="F18" t="s">
        <v>458</v>
      </c>
      <c r="G18">
        <v>3</v>
      </c>
      <c r="H18">
        <v>6</v>
      </c>
      <c r="I18">
        <v>10</v>
      </c>
      <c r="J18">
        <v>5</v>
      </c>
      <c r="K18">
        <v>0</v>
      </c>
      <c r="L18">
        <v>0</v>
      </c>
      <c r="M18">
        <v>0</v>
      </c>
      <c r="N18">
        <v>0</v>
      </c>
      <c r="O18">
        <v>0</v>
      </c>
      <c r="P18">
        <v>0</v>
      </c>
      <c r="Q18">
        <v>18</v>
      </c>
      <c r="R18">
        <v>208</v>
      </c>
      <c r="S18" t="str">
        <f>IFERROR(VLOOKUP(R18,[2]WingLookTable!$A:$B,2,0),"캐릭터없음")</f>
        <v>Wing_FireSineBeeFullSlow</v>
      </c>
      <c r="T18">
        <f ca="1">VLOOKUP(RANDBETWEEN(1,COUNTA(AC:AC)-1),AC:AD,2,0)</f>
        <v>202</v>
      </c>
      <c r="U18"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v>
      </c>
      <c r="V18" t="str">
        <f t="shared" si="2"/>
        <v>{"dy":8,"sl":2,"id":"Actor0113m","stats":{"tr":3,"trp":6,"str":10,"dex":5,"int":0,"vit":0,"train":0,"wgGr0":0,"wgGr1":0,"wgGr2":0,"wgGr3":18,"wgLk":208}}</v>
      </c>
      <c r="Z18">
        <v>17</v>
      </c>
      <c r="AA18" t="s">
        <v>334</v>
      </c>
      <c r="AC18">
        <v>17</v>
      </c>
      <c r="AD18">
        <v>160</v>
      </c>
    </row>
    <row r="19" spans="1:30">
      <c r="A19">
        <v>9</v>
      </c>
      <c r="B19">
        <v>1</v>
      </c>
      <c r="C19" t="str">
        <f ca="1">VLOOKUP(RANDBETWEEN(1,COUNTA(Z:Z)-1),Z:AA,2,0)</f>
        <v>Actor0007m</v>
      </c>
      <c r="D19" t="str">
        <f>IF(ISBLANK(F19),"",
IFERROR(VLOOKUP(F19,[2]ActorTable!$A:$H,MATCH("이름참고",[2]ActorTable!$1:$1,0),0),"캐릭터없음"))</f>
        <v>데브샤</v>
      </c>
      <c r="E19" t="str">
        <f t="shared" si="0"/>
        <v/>
      </c>
      <c r="F19" t="s">
        <v>320</v>
      </c>
      <c r="G19">
        <v>3</v>
      </c>
      <c r="H19">
        <v>6</v>
      </c>
      <c r="I19">
        <v>0</v>
      </c>
      <c r="J19">
        <v>0</v>
      </c>
      <c r="K19">
        <v>15</v>
      </c>
      <c r="L19">
        <v>0</v>
      </c>
      <c r="M19">
        <v>0</v>
      </c>
      <c r="N19">
        <v>0</v>
      </c>
      <c r="O19">
        <v>0</v>
      </c>
      <c r="P19">
        <v>0</v>
      </c>
      <c r="Q19">
        <v>18</v>
      </c>
      <c r="R19">
        <v>363</v>
      </c>
      <c r="S19" t="str">
        <f>IFERROR(VLOOKUP(R19,[2]WingLookTable!$A:$B,2,0),"캐릭터없음")</f>
        <v>Wing_PinkOtherFullOtherFast</v>
      </c>
      <c r="T19">
        <f ca="1">VLOOKUP(RANDBETWEEN(1,COUNTA(AC:AC)-1),AC:AD,2,0)</f>
        <v>154</v>
      </c>
      <c r="U19"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v>
      </c>
      <c r="V19" t="str">
        <f t="shared" si="2"/>
        <v>{"dy":9,"sl":1,"id":"Actor2103m","stats":{"tr":3,"trp":6,"str":0,"dex":0,"int":15,"vit":0,"train":0,"wgGr0":0,"wgGr1":0,"wgGr2":0,"wgGr3":18,"wgLk":363}}</v>
      </c>
      <c r="Z19">
        <v>18</v>
      </c>
      <c r="AA19" t="s">
        <v>335</v>
      </c>
      <c r="AC19">
        <v>18</v>
      </c>
      <c r="AD19">
        <v>163</v>
      </c>
    </row>
    <row r="20" spans="1:30">
      <c r="A20">
        <v>9</v>
      </c>
      <c r="B20">
        <v>2</v>
      </c>
      <c r="C20" t="str">
        <f ca="1">VLOOKUP(RANDBETWEEN(1,COUNTA(Z:Z)-1),Z:AA,2,0)</f>
        <v>Actor3231m</v>
      </c>
      <c r="D20" t="str">
        <f>IF(ISBLANK(F20),"",
IFERROR(VLOOKUP(F20,[2]ActorTable!$A:$H,MATCH("이름참고",[2]ActorTable!$1:$1,0),0),"캐릭터없음"))</f>
        <v>클라크</v>
      </c>
      <c r="E20" t="str">
        <f t="shared" si="0"/>
        <v/>
      </c>
      <c r="F20" t="s">
        <v>327</v>
      </c>
      <c r="G20">
        <v>3</v>
      </c>
      <c r="H20">
        <v>6</v>
      </c>
      <c r="I20">
        <v>0</v>
      </c>
      <c r="J20">
        <v>15</v>
      </c>
      <c r="K20">
        <v>0</v>
      </c>
      <c r="L20">
        <v>0</v>
      </c>
      <c r="M20">
        <v>0</v>
      </c>
      <c r="N20">
        <v>0</v>
      </c>
      <c r="O20">
        <v>0</v>
      </c>
      <c r="P20">
        <v>0</v>
      </c>
      <c r="Q20">
        <v>18</v>
      </c>
      <c r="R20">
        <v>366</v>
      </c>
      <c r="S20" t="str">
        <f>IFERROR(VLOOKUP(R20,[2]WingLookTable!$A:$B,2,0),"캐릭터없음")</f>
        <v>Wing_RedNoiseNoiseOtherFast</v>
      </c>
      <c r="T20">
        <f ca="1">VLOOKUP(RANDBETWEEN(1,COUNTA(AC:AC)-1),AC:AD,2,0)</f>
        <v>264</v>
      </c>
      <c r="U20"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v>
      </c>
      <c r="V20" t="str">
        <f t="shared" si="2"/>
        <v>{"dy":9,"sl":2,"id":"Actor2011m","stats":{"tr":3,"trp":6,"str":0,"dex":15,"int":0,"vit":0,"train":0,"wgGr0":0,"wgGr1":0,"wgGr2":0,"wgGr3":18,"wgLk":366}}</v>
      </c>
      <c r="Z20">
        <v>19</v>
      </c>
      <c r="AA20" t="s">
        <v>336</v>
      </c>
      <c r="AC20">
        <v>19</v>
      </c>
      <c r="AD20">
        <v>166</v>
      </c>
    </row>
    <row r="21" spans="1:30">
      <c r="A21">
        <v>10</v>
      </c>
      <c r="B21">
        <v>1</v>
      </c>
      <c r="C21" t="str">
        <f ca="1">VLOOKUP(RANDBETWEEN(1,COUNTA(Z:Z)-1),Z:AA,2,0)</f>
        <v>Actor1002m</v>
      </c>
      <c r="D21" t="str">
        <f>IF(ISBLANK(F21),"",
IFERROR(VLOOKUP(F21,[2]ActorTable!$A:$H,MATCH("이름참고",[2]ActorTable!$1:$1,0),0),"캐릭터없음"))</f>
        <v>닉스</v>
      </c>
      <c r="E21" t="str">
        <f t="shared" si="0"/>
        <v/>
      </c>
      <c r="F21" t="s">
        <v>374</v>
      </c>
      <c r="G21">
        <v>3</v>
      </c>
      <c r="H21">
        <v>6</v>
      </c>
      <c r="I21">
        <v>0</v>
      </c>
      <c r="J21">
        <v>0</v>
      </c>
      <c r="K21">
        <v>15</v>
      </c>
      <c r="L21">
        <v>0</v>
      </c>
      <c r="M21">
        <v>0</v>
      </c>
      <c r="N21">
        <v>0</v>
      </c>
      <c r="O21">
        <v>0</v>
      </c>
      <c r="P21">
        <v>0</v>
      </c>
      <c r="Q21">
        <v>18</v>
      </c>
      <c r="R21">
        <v>141</v>
      </c>
      <c r="S21" t="str">
        <f>IFERROR(VLOOKUP(R21,[2]WingLookTable!$A:$B,2,0),"캐릭터없음")</f>
        <v>Wing_DustBlueOtherFullOtherFast</v>
      </c>
      <c r="T21">
        <f ca="1">VLOOKUP(RANDBETWEEN(1,COUNTA(AC:AC)-1),AC:AD,2,0)</f>
        <v>348</v>
      </c>
      <c r="U21"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v>
      </c>
      <c r="V21" t="str">
        <f t="shared" si="2"/>
        <v>{"dy":10,"sl":1,"id":"Actor1109m","stats":{"tr":3,"trp":6,"str":0,"dex":0,"int":15,"vit":0,"train":0,"wgGr0":0,"wgGr1":0,"wgGr2":0,"wgGr3":18,"wgLk":141}}</v>
      </c>
      <c r="Z21">
        <v>20</v>
      </c>
      <c r="AA21" t="s">
        <v>337</v>
      </c>
      <c r="AC21">
        <v>20</v>
      </c>
      <c r="AD21">
        <v>169</v>
      </c>
    </row>
    <row r="22" spans="1:30">
      <c r="A22">
        <v>10</v>
      </c>
      <c r="B22">
        <v>2</v>
      </c>
      <c r="C22" t="str">
        <f ca="1">VLOOKUP(RANDBETWEEN(1,COUNTA(Z:Z)-1),Z:AA,2,0)</f>
        <v>Actor3021m</v>
      </c>
      <c r="D22" t="str">
        <f>IF(ISBLANK(F22),"",
IFERROR(VLOOKUP(F22,[2]ActorTable!$A:$H,MATCH("이름참고",[2]ActorTable!$1:$1,0),0),"캐릭터없음"))</f>
        <v>헤르윈</v>
      </c>
      <c r="E22" t="str">
        <f t="shared" si="0"/>
        <v/>
      </c>
      <c r="F22" t="s">
        <v>460</v>
      </c>
      <c r="G22">
        <v>3</v>
      </c>
      <c r="H22">
        <v>6</v>
      </c>
      <c r="I22">
        <v>8</v>
      </c>
      <c r="J22">
        <v>7</v>
      </c>
      <c r="K22">
        <v>0</v>
      </c>
      <c r="L22">
        <v>0</v>
      </c>
      <c r="M22">
        <v>0</v>
      </c>
      <c r="N22">
        <v>0</v>
      </c>
      <c r="O22">
        <v>0</v>
      </c>
      <c r="P22">
        <v>0</v>
      </c>
      <c r="Q22">
        <v>18</v>
      </c>
      <c r="R22">
        <v>297</v>
      </c>
      <c r="S22" t="str">
        <f>IFERROR(VLOOKUP(R22,[2]WingLookTable!$A:$B,2,0),"캐릭터없음")</f>
        <v>Wing_DustBlueOtherNoiseOtherFast</v>
      </c>
      <c r="T22">
        <f ca="1">VLOOKUP(RANDBETWEEN(1,COUNTA(AC:AC)-1),AC:AD,2,0)</f>
        <v>244</v>
      </c>
      <c r="U22"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v>
      </c>
      <c r="V22" t="str">
        <f t="shared" si="2"/>
        <v>{"dy":10,"sl":2,"id":"Actor0007m","stats":{"tr":3,"trp":6,"str":8,"dex":7,"int":0,"vit":0,"train":0,"wgGr0":0,"wgGr1":0,"wgGr2":0,"wgGr3":18,"wgLk":297}}</v>
      </c>
      <c r="Z22">
        <v>21</v>
      </c>
      <c r="AA22" t="s">
        <v>338</v>
      </c>
      <c r="AC22">
        <v>21</v>
      </c>
      <c r="AD22">
        <v>172</v>
      </c>
    </row>
    <row r="23" spans="1:30">
      <c r="A23">
        <v>11</v>
      </c>
      <c r="B23">
        <v>1</v>
      </c>
      <c r="C23" t="str">
        <f ca="1">VLOOKUP(RANDBETWEEN(1,COUNTA(Z:Z)-1),Z:AA,2,0)</f>
        <v>Actor2011m</v>
      </c>
      <c r="D23" t="str">
        <f>IF(ISBLANK(F23),"",
IFERROR(VLOOKUP(F23,[2]ActorTable!$A:$H,MATCH("이름참고",[2]ActorTable!$1:$1,0),0),"캐릭터없음"))</f>
        <v>슬로니카</v>
      </c>
      <c r="E23" t="str">
        <f t="shared" si="0"/>
        <v/>
      </c>
      <c r="F23" t="s">
        <v>372</v>
      </c>
      <c r="G23">
        <v>3</v>
      </c>
      <c r="H23">
        <v>6</v>
      </c>
      <c r="I23">
        <v>0</v>
      </c>
      <c r="J23">
        <v>15</v>
      </c>
      <c r="K23">
        <v>0</v>
      </c>
      <c r="L23">
        <v>0</v>
      </c>
      <c r="M23">
        <v>0</v>
      </c>
      <c r="N23">
        <v>0</v>
      </c>
      <c r="O23">
        <v>0</v>
      </c>
      <c r="P23">
        <v>0</v>
      </c>
      <c r="Q23">
        <v>18</v>
      </c>
      <c r="R23">
        <v>125</v>
      </c>
      <c r="S23" t="str">
        <f>IFERROR(VLOOKUP(R23,[2]WingLookTable!$A:$B,2,0),"캐릭터없음")</f>
        <v>Wing_CyanOtherBeeOtherSlow</v>
      </c>
      <c r="T23">
        <f ca="1">VLOOKUP(RANDBETWEEN(1,COUNTA(AC:AC)-1),AC:AD,2,0)</f>
        <v>240</v>
      </c>
      <c r="U23"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v>
      </c>
      <c r="V23" t="str">
        <f t="shared" si="2"/>
        <v>{"dy":11,"sl":1,"id":"Actor3114m","stats":{"tr":3,"trp":6,"str":0,"dex":15,"int":0,"vit":0,"train":0,"wgGr0":0,"wgGr1":0,"wgGr2":0,"wgGr3":18,"wgLk":125}}</v>
      </c>
      <c r="Z23">
        <v>22</v>
      </c>
      <c r="AA23" t="s">
        <v>339</v>
      </c>
      <c r="AC23">
        <v>22</v>
      </c>
      <c r="AD23">
        <v>175</v>
      </c>
    </row>
    <row r="24" spans="1:30">
      <c r="A24">
        <v>11</v>
      </c>
      <c r="B24">
        <v>2</v>
      </c>
      <c r="C24" t="str">
        <f ca="1">VLOOKUP(RANDBETWEEN(1,COUNTA(Z:Z)-1),Z:AA,2,0)</f>
        <v>Actor1108m</v>
      </c>
      <c r="D24" t="str">
        <f>IF(ISBLANK(F24),"",
IFERROR(VLOOKUP(F24,[2]ActorTable!$A:$H,MATCH("이름참고",[2]ActorTable!$1:$1,0),0),"캐릭터없음"))</f>
        <v>클라크</v>
      </c>
      <c r="E24" t="str">
        <f t="shared" si="0"/>
        <v/>
      </c>
      <c r="F24" t="s">
        <v>387</v>
      </c>
      <c r="G24">
        <v>3</v>
      </c>
      <c r="H24">
        <v>6</v>
      </c>
      <c r="I24">
        <v>10</v>
      </c>
      <c r="J24">
        <v>0</v>
      </c>
      <c r="K24">
        <v>5</v>
      </c>
      <c r="L24">
        <v>0</v>
      </c>
      <c r="M24">
        <v>0</v>
      </c>
      <c r="N24">
        <v>0</v>
      </c>
      <c r="O24">
        <v>0</v>
      </c>
      <c r="P24">
        <v>0</v>
      </c>
      <c r="Q24">
        <v>18</v>
      </c>
      <c r="R24">
        <v>309</v>
      </c>
      <c r="S24" t="str">
        <f>IFERROR(VLOOKUP(R24,[2]WingLookTable!$A:$B,2,0),"캐릭터없음")</f>
        <v>Wing_DustMultiFullStripeOtherFast</v>
      </c>
      <c r="T24">
        <f ca="1">VLOOKUP(RANDBETWEEN(1,COUNTA(AC:AC)-1),AC:AD,2,0)</f>
        <v>252</v>
      </c>
      <c r="U24"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v>
      </c>
      <c r="V24" t="str">
        <f t="shared" si="2"/>
        <v>{"dy":11,"sl":2,"id":"Actor2011m","stats":{"tr":3,"trp":6,"str":10,"dex":0,"int":5,"vit":0,"train":0,"wgGr0":0,"wgGr1":0,"wgGr2":0,"wgGr3":18,"wgLk":309}}</v>
      </c>
      <c r="Z24">
        <v>23</v>
      </c>
      <c r="AA24" t="s">
        <v>340</v>
      </c>
      <c r="AC24">
        <v>23</v>
      </c>
      <c r="AD24">
        <v>178</v>
      </c>
    </row>
    <row r="25" spans="1:30">
      <c r="A25">
        <v>12</v>
      </c>
      <c r="B25">
        <v>1</v>
      </c>
      <c r="C25" t="str">
        <f ca="1">VLOOKUP(RANDBETWEEN(1,COUNTA(Z:Z)-1),Z:AA,2,0)</f>
        <v>Actor1029m</v>
      </c>
      <c r="D25" t="str">
        <f>IF(ISBLANK(F25),"",
IFERROR(VLOOKUP(F25,[2]ActorTable!$A:$H,MATCH("이름참고",[2]ActorTable!$1:$1,0),0),"캐릭터없음"))</f>
        <v>카츄진</v>
      </c>
      <c r="E25" t="str">
        <f t="shared" si="0"/>
        <v/>
      </c>
      <c r="F25" t="s">
        <v>360</v>
      </c>
      <c r="G25">
        <v>3</v>
      </c>
      <c r="H25">
        <v>6</v>
      </c>
      <c r="I25">
        <v>0</v>
      </c>
      <c r="J25">
        <v>0</v>
      </c>
      <c r="K25">
        <v>15</v>
      </c>
      <c r="L25">
        <v>0</v>
      </c>
      <c r="M25">
        <v>0</v>
      </c>
      <c r="N25">
        <v>0</v>
      </c>
      <c r="O25">
        <v>0</v>
      </c>
      <c r="P25">
        <v>0</v>
      </c>
      <c r="Q25">
        <v>18</v>
      </c>
      <c r="R25">
        <v>211</v>
      </c>
      <c r="S25" t="str">
        <f>IFERROR(VLOOKUP(R25,[2]WingLookTable!$A:$B,2,0),"캐릭터없음")</f>
        <v>Wing_FireSinePatternFullSlow</v>
      </c>
      <c r="T25">
        <f ca="1">VLOOKUP(RANDBETWEEN(1,COUNTA(AC:AC)-1),AC:AD,2,0)</f>
        <v>105</v>
      </c>
      <c r="U2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v>
      </c>
      <c r="V25" t="str">
        <f t="shared" si="2"/>
        <v>{"dy":12,"sl":1,"id":"Actor3117m","stats":{"tr":3,"trp":6,"str":0,"dex":0,"int":15,"vit":0,"train":0,"wgGr0":0,"wgGr1":0,"wgGr2":0,"wgGr3":18,"wgLk":211}}</v>
      </c>
      <c r="Z25">
        <v>24</v>
      </c>
      <c r="AA25" t="s">
        <v>341</v>
      </c>
      <c r="AC25">
        <v>24</v>
      </c>
      <c r="AD25">
        <v>181</v>
      </c>
    </row>
    <row r="26" spans="1:30">
      <c r="A26">
        <v>12</v>
      </c>
      <c r="B26">
        <v>2</v>
      </c>
      <c r="C26" t="str">
        <f ca="1">VLOOKUP(RANDBETWEEN(1,COUNTA(Z:Z)-1),Z:AA,2,0)</f>
        <v>Actor0240m</v>
      </c>
      <c r="D26" t="str">
        <f>IF(ISBLANK(F26),"",
IFERROR(VLOOKUP(F26,[2]ActorTable!$A:$H,MATCH("이름참고",[2]ActorTable!$1:$1,0),0),"캐릭터없음"))</f>
        <v>솔</v>
      </c>
      <c r="E26" t="str">
        <f t="shared" si="0"/>
        <v/>
      </c>
      <c r="F26" t="s">
        <v>459</v>
      </c>
      <c r="G26">
        <v>3</v>
      </c>
      <c r="H26">
        <v>6</v>
      </c>
      <c r="I26">
        <v>5</v>
      </c>
      <c r="J26">
        <v>0</v>
      </c>
      <c r="K26">
        <v>10</v>
      </c>
      <c r="L26">
        <v>0</v>
      </c>
      <c r="M26">
        <v>0</v>
      </c>
      <c r="N26">
        <v>0</v>
      </c>
      <c r="O26">
        <v>0</v>
      </c>
      <c r="P26">
        <v>0</v>
      </c>
      <c r="Q26">
        <v>18</v>
      </c>
      <c r="R26">
        <v>284</v>
      </c>
      <c r="S26" t="str">
        <f>IFERROR(VLOOKUP(R26,[2]WingLookTable!$A:$B,2,0),"캐릭터없음")</f>
        <v>Wing_YellowOtherNoiseStripeFast</v>
      </c>
      <c r="T26">
        <f ca="1">VLOOKUP(RANDBETWEEN(1,COUNTA(AC:AC)-1),AC:AD,2,0)</f>
        <v>240</v>
      </c>
      <c r="U2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v>
      </c>
      <c r="V26" t="str">
        <f t="shared" si="2"/>
        <v>{"dy":12,"sl":2,"id":"Actor2015m","stats":{"tr":3,"trp":6,"str":5,"dex":0,"int":10,"vit":0,"train":0,"wgGr0":0,"wgGr1":0,"wgGr2":0,"wgGr3":18,"wgLk":284}}</v>
      </c>
      <c r="Z26">
        <v>25</v>
      </c>
      <c r="AA26" t="s">
        <v>342</v>
      </c>
      <c r="AC26">
        <v>25</v>
      </c>
      <c r="AD26">
        <v>184</v>
      </c>
    </row>
    <row r="27" spans="1:30">
      <c r="A27">
        <v>13</v>
      </c>
      <c r="B27">
        <v>1</v>
      </c>
      <c r="C27" t="str">
        <f ca="1">VLOOKUP(RANDBETWEEN(1,COUNTA(Z:Z)-1),Z:AA,2,0)</f>
        <v>Actor3114m</v>
      </c>
      <c r="D27" t="str">
        <f>IF(ISBLANK(F27),"",
IFERROR(VLOOKUP(F27,[2]ActorTable!$A:$H,MATCH("이름참고",[2]ActorTable!$1:$1,0),0),"캐릭터없음"))</f>
        <v>오비우스</v>
      </c>
      <c r="E27" t="str">
        <f t="shared" si="0"/>
        <v/>
      </c>
      <c r="F27" t="s">
        <v>355</v>
      </c>
      <c r="G27">
        <v>3</v>
      </c>
      <c r="H27">
        <v>6</v>
      </c>
      <c r="I27">
        <v>0</v>
      </c>
      <c r="J27">
        <v>10</v>
      </c>
      <c r="K27">
        <v>5</v>
      </c>
      <c r="L27">
        <v>0</v>
      </c>
      <c r="M27">
        <v>0</v>
      </c>
      <c r="N27">
        <v>0</v>
      </c>
      <c r="O27">
        <v>0</v>
      </c>
      <c r="P27">
        <v>0</v>
      </c>
      <c r="Q27">
        <v>18</v>
      </c>
      <c r="R27">
        <v>109</v>
      </c>
      <c r="S27" t="str">
        <f>IFERROR(VLOOKUP(R27,[2]WingLookTable!$A:$B,2,0),"캐릭터없음")</f>
        <v>Wing_BlueOtherNoiseFullFast</v>
      </c>
      <c r="T27">
        <f ca="1">VLOOKUP(RANDBETWEEN(1,COUNTA(AC:AC)-1),AC:AD,2,0)</f>
        <v>294</v>
      </c>
      <c r="U27"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v>
      </c>
      <c r="V27" t="str">
        <f t="shared" si="2"/>
        <v>{"dy":13,"sl":1,"id":"Actor1141m","stats":{"tr":3,"trp":6,"str":0,"dex":10,"int":5,"vit":0,"train":0,"wgGr0":0,"wgGr1":0,"wgGr2":0,"wgGr3":18,"wgLk":109}}</v>
      </c>
      <c r="Z27">
        <v>26</v>
      </c>
      <c r="AA27" t="s">
        <v>343</v>
      </c>
      <c r="AC27">
        <v>26</v>
      </c>
      <c r="AD27">
        <v>187</v>
      </c>
    </row>
    <row r="28" spans="1:30">
      <c r="A28">
        <v>13</v>
      </c>
      <c r="B28">
        <v>2</v>
      </c>
      <c r="C28" t="str">
        <f ca="1">VLOOKUP(RANDBETWEEN(1,COUNTA(Z:Z)-1),Z:AA,2,0)</f>
        <v>Actor0030m</v>
      </c>
      <c r="D28" t="str">
        <f>IF(ISBLANK(F28),"",
IFERROR(VLOOKUP(F28,[2]ActorTable!$A:$H,MATCH("이름참고",[2]ActorTable!$1:$1,0),0),"캐릭터없음"))</f>
        <v>튤린</v>
      </c>
      <c r="E28" t="str">
        <f t="shared" si="0"/>
        <v/>
      </c>
      <c r="F28" t="s">
        <v>424</v>
      </c>
      <c r="G28">
        <v>3</v>
      </c>
      <c r="H28">
        <v>6</v>
      </c>
      <c r="I28">
        <v>5</v>
      </c>
      <c r="J28">
        <v>0</v>
      </c>
      <c r="K28">
        <v>10</v>
      </c>
      <c r="L28">
        <v>0</v>
      </c>
      <c r="M28">
        <v>0</v>
      </c>
      <c r="N28">
        <v>0</v>
      </c>
      <c r="O28">
        <v>0</v>
      </c>
      <c r="P28">
        <v>0</v>
      </c>
      <c r="Q28">
        <v>18</v>
      </c>
      <c r="R28">
        <v>328</v>
      </c>
      <c r="S28" t="str">
        <f>IFERROR(VLOOKUP(R28,[2]WingLookTable!$A:$B,2,0),"캐릭터없음")</f>
        <v>Wing_DustRedFullBeeOtherSlow</v>
      </c>
      <c r="T28">
        <f ca="1">VLOOKUP(RANDBETWEEN(1,COUNTA(AC:AC)-1),AC:AD,2,0)</f>
        <v>169</v>
      </c>
      <c r="U28"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v>
      </c>
      <c r="V28" t="str">
        <f t="shared" si="2"/>
        <v>{"dy":13,"sl":2,"id":"Actor0037m","stats":{"tr":3,"trp":6,"str":5,"dex":0,"int":10,"vit":0,"train":0,"wgGr0":0,"wgGr1":0,"wgGr2":0,"wgGr3":18,"wgLk":328}}</v>
      </c>
      <c r="Z28">
        <v>27</v>
      </c>
      <c r="AA28" t="s">
        <v>344</v>
      </c>
      <c r="AC28">
        <v>27</v>
      </c>
      <c r="AD28">
        <v>190</v>
      </c>
    </row>
    <row r="29" spans="1:30">
      <c r="A29">
        <v>14</v>
      </c>
      <c r="B29">
        <v>1</v>
      </c>
      <c r="C29" t="str">
        <f ca="1">VLOOKUP(RANDBETWEEN(1,COUNTA(Z:Z)-1),Z:AA,2,0)</f>
        <v>Actor3231m</v>
      </c>
      <c r="D29" t="str">
        <f>IF(ISBLANK(F29),"",
IFERROR(VLOOKUP(F29,[2]ActorTable!$A:$H,MATCH("이름참고",[2]ActorTable!$1:$1,0),0),"캐릭터없음"))</f>
        <v>클레타</v>
      </c>
      <c r="E29" t="str">
        <f t="shared" si="0"/>
        <v/>
      </c>
      <c r="F29" t="s">
        <v>369</v>
      </c>
      <c r="G29">
        <v>3</v>
      </c>
      <c r="H29">
        <v>6</v>
      </c>
      <c r="I29">
        <v>15</v>
      </c>
      <c r="J29">
        <v>0</v>
      </c>
      <c r="K29">
        <v>0</v>
      </c>
      <c r="L29">
        <v>0</v>
      </c>
      <c r="M29">
        <v>0</v>
      </c>
      <c r="N29">
        <v>0</v>
      </c>
      <c r="O29">
        <v>0</v>
      </c>
      <c r="P29">
        <v>0</v>
      </c>
      <c r="Q29">
        <v>18</v>
      </c>
      <c r="R29">
        <v>214</v>
      </c>
      <c r="S29" t="str">
        <f>IFERROR(VLOOKUP(R29,[2]WingLookTable!$A:$B,2,0),"캐릭터없음")</f>
        <v>Wing_GrayStripeSineFullFast</v>
      </c>
      <c r="T29">
        <f ca="1">VLOOKUP(RANDBETWEEN(1,COUNTA(AC:AC)-1),AC:AD,2,0)</f>
        <v>211</v>
      </c>
      <c r="U29"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v>
      </c>
      <c r="V29" t="str">
        <f t="shared" si="2"/>
        <v>{"dy":14,"sl":1,"id":"Actor0240m","stats":{"tr":3,"trp":6,"str":15,"dex":0,"int":0,"vit":0,"train":0,"wgGr0":0,"wgGr1":0,"wgGr2":0,"wgGr3":18,"wgLk":214}}</v>
      </c>
      <c r="Z29">
        <v>28</v>
      </c>
      <c r="AA29" t="s">
        <v>345</v>
      </c>
      <c r="AC29">
        <v>28</v>
      </c>
      <c r="AD29">
        <v>193</v>
      </c>
    </row>
    <row r="30" spans="1:30">
      <c r="A30">
        <v>14</v>
      </c>
      <c r="B30">
        <v>2</v>
      </c>
      <c r="C30" t="str">
        <f ca="1">VLOOKUP(RANDBETWEEN(1,COUNTA(Z:Z)-1),Z:AA,2,0)</f>
        <v>Actor2010m</v>
      </c>
      <c r="D30" t="str">
        <f>IF(ISBLANK(F30),"",
IFERROR(VLOOKUP(F30,[2]ActorTable!$A:$H,MATCH("이름참고",[2]ActorTable!$1:$1,0),0),"캐릭터없음"))</f>
        <v>슬로니카</v>
      </c>
      <c r="E30" t="str">
        <f t="shared" si="0"/>
        <v/>
      </c>
      <c r="F30" t="s">
        <v>372</v>
      </c>
      <c r="G30">
        <v>3</v>
      </c>
      <c r="H30">
        <v>6</v>
      </c>
      <c r="I30">
        <v>0</v>
      </c>
      <c r="J30">
        <v>10</v>
      </c>
      <c r="K30">
        <v>5</v>
      </c>
      <c r="L30">
        <v>0</v>
      </c>
      <c r="M30">
        <v>0</v>
      </c>
      <c r="N30">
        <v>0</v>
      </c>
      <c r="O30">
        <v>0</v>
      </c>
      <c r="P30">
        <v>0</v>
      </c>
      <c r="Q30">
        <v>18</v>
      </c>
      <c r="R30">
        <v>217</v>
      </c>
      <c r="S30" t="str">
        <f>IFERROR(VLOOKUP(R30,[2]WingLookTable!$A:$B,2,0),"캐릭터없음")</f>
        <v>Wing_GreenOtherSineFullFast</v>
      </c>
      <c r="T30">
        <f ca="1">VLOOKUP(RANDBETWEEN(1,COUNTA(AC:AC)-1),AC:AD,2,0)</f>
        <v>217</v>
      </c>
      <c r="U30"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v>
      </c>
      <c r="V30" t="str">
        <f t="shared" si="2"/>
        <v>{"dy":14,"sl":2,"id":"Actor3114m","stats":{"tr":3,"trp":6,"str":0,"dex":10,"int":5,"vit":0,"train":0,"wgGr0":0,"wgGr1":0,"wgGr2":0,"wgGr3":18,"wgLk":217}}</v>
      </c>
      <c r="Z30">
        <v>29</v>
      </c>
      <c r="AA30" t="s">
        <v>346</v>
      </c>
      <c r="AC30">
        <v>29</v>
      </c>
      <c r="AD30">
        <v>196</v>
      </c>
    </row>
    <row r="31" spans="1:30">
      <c r="A31">
        <v>15</v>
      </c>
      <c r="B31">
        <v>1</v>
      </c>
      <c r="C31" t="str">
        <f ca="1">VLOOKUP(RANDBETWEEN(1,COUNTA(Z:Z)-1),Z:AA,2,0)</f>
        <v>Actor2011m</v>
      </c>
      <c r="D31" t="str">
        <f>IF(ISBLANK(F31),"",
IFERROR(VLOOKUP(F31,[2]ActorTable!$A:$H,MATCH("이름참고",[2]ActorTable!$1:$1,0),0),"캐릭터없음"))</f>
        <v>니엘</v>
      </c>
      <c r="E31" t="str">
        <f t="shared" si="0"/>
        <v/>
      </c>
      <c r="F31" t="s">
        <v>370</v>
      </c>
      <c r="G31">
        <v>3</v>
      </c>
      <c r="H31">
        <v>6</v>
      </c>
      <c r="I31">
        <v>0</v>
      </c>
      <c r="J31">
        <v>5</v>
      </c>
      <c r="K31">
        <v>10</v>
      </c>
      <c r="L31">
        <v>0</v>
      </c>
      <c r="M31">
        <v>0</v>
      </c>
      <c r="N31">
        <v>0</v>
      </c>
      <c r="O31">
        <v>0</v>
      </c>
      <c r="P31">
        <v>0</v>
      </c>
      <c r="Q31">
        <v>18</v>
      </c>
      <c r="R31">
        <v>175</v>
      </c>
      <c r="S31" t="str">
        <f>IFERROR(VLOOKUP(R31,[2]WingLookTable!$A:$B,2,0),"캐릭터없음")</f>
        <v>Wing_DustMultiSineOtherFullSlow2</v>
      </c>
      <c r="T31">
        <f ca="1">VLOOKUP(RANDBETWEEN(1,COUNTA(AC:AC)-1),AC:AD,2,0)</f>
        <v>312</v>
      </c>
      <c r="U31"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v>
      </c>
      <c r="V31" t="str">
        <f t="shared" si="2"/>
        <v>{"dy":15,"sl":1,"id":"Actor2238m","stats":{"tr":3,"trp":6,"str":0,"dex":5,"int":10,"vit":0,"train":0,"wgGr0":0,"wgGr1":0,"wgGr2":0,"wgGr3":18,"wgLk":175}}</v>
      </c>
      <c r="Z31">
        <v>30</v>
      </c>
      <c r="AA31" t="s">
        <v>347</v>
      </c>
      <c r="AC31">
        <v>30</v>
      </c>
      <c r="AD31">
        <v>199</v>
      </c>
    </row>
    <row r="32" spans="1:30">
      <c r="A32">
        <v>15</v>
      </c>
      <c r="B32">
        <v>2</v>
      </c>
      <c r="C32" t="str">
        <f ca="1">VLOOKUP(RANDBETWEEN(1,COUNTA(Z:Z)-1),Z:AA,2,0)</f>
        <v>Actor0037m</v>
      </c>
      <c r="D32" t="str">
        <f>IF(ISBLANK(F32),"",
IFERROR(VLOOKUP(F32,[2]ActorTable!$A:$H,MATCH("이름참고",[2]ActorTable!$1:$1,0),0),"캐릭터없음"))</f>
        <v>테이슨</v>
      </c>
      <c r="E32" t="str">
        <f>IF(AND(B32=1,NOT(ISBLANK(F32))),
IF(F32=F34,"같음",""),"")</f>
        <v/>
      </c>
      <c r="F32" t="s">
        <v>371</v>
      </c>
      <c r="G32">
        <v>3</v>
      </c>
      <c r="H32">
        <v>6</v>
      </c>
      <c r="I32">
        <v>5</v>
      </c>
      <c r="J32">
        <v>5</v>
      </c>
      <c r="K32">
        <v>5</v>
      </c>
      <c r="L32">
        <v>0</v>
      </c>
      <c r="M32">
        <v>0</v>
      </c>
      <c r="N32">
        <v>0</v>
      </c>
      <c r="O32">
        <v>0</v>
      </c>
      <c r="P32">
        <v>0</v>
      </c>
      <c r="Q32">
        <v>18</v>
      </c>
      <c r="R32">
        <v>129</v>
      </c>
      <c r="S32" t="str">
        <f>IFERROR(VLOOKUP(R32,[2]WingLookTable!$A:$B,2,0),"캐릭터없음")</f>
        <v>Wing_CyanOtherBeeStripeFast</v>
      </c>
      <c r="T32">
        <f ca="1">VLOOKUP(RANDBETWEEN(1,COUNTA(AC:AC)-1),AC:AD,2,0)</f>
        <v>356</v>
      </c>
      <c r="U32"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v>
      </c>
      <c r="V32" t="str">
        <f t="shared" si="2"/>
        <v>{"dy":15,"sl":2,"id":"Actor1108m","stats":{"tr":3,"trp":6,"str":5,"dex":5,"int":5,"vit":0,"train":0,"wgGr0":0,"wgGr1":0,"wgGr2":0,"wgGr3":18,"wgLk":129}}</v>
      </c>
      <c r="AC32">
        <v>31</v>
      </c>
      <c r="AD32">
        <v>202</v>
      </c>
    </row>
    <row r="33" spans="1:30">
      <c r="A33">
        <v>15</v>
      </c>
      <c r="B33">
        <v>3</v>
      </c>
      <c r="C33" t="str">
        <f ca="1">VLOOKUP(RANDBETWEEN(1,COUNTA(Z:Z)-1),Z:AA,2,0)</f>
        <v>Actor0125m</v>
      </c>
      <c r="D33" t="str">
        <f>IF(ISBLANK(F33),"",
IFERROR(VLOOKUP(F33,[2]ActorTable!$A:$H,MATCH("이름참고",[2]ActorTable!$1:$1,0),0),"캐릭터없음"))</f>
        <v>무테이</v>
      </c>
      <c r="E33" t="str">
        <f>IF(AND(B33=1,NOT(ISBLANK(F33))),
IF(F33=F35,"같음",""),"")</f>
        <v/>
      </c>
      <c r="F33" t="s">
        <v>495</v>
      </c>
      <c r="G33">
        <v>3</v>
      </c>
      <c r="H33">
        <v>6</v>
      </c>
      <c r="I33">
        <v>0</v>
      </c>
      <c r="J33">
        <v>0</v>
      </c>
      <c r="K33">
        <v>5</v>
      </c>
      <c r="L33">
        <v>10</v>
      </c>
      <c r="M33">
        <v>0</v>
      </c>
      <c r="N33">
        <v>0</v>
      </c>
      <c r="O33">
        <v>0</v>
      </c>
      <c r="P33">
        <v>0</v>
      </c>
      <c r="Q33">
        <v>18</v>
      </c>
      <c r="R33">
        <v>332</v>
      </c>
      <c r="S33" t="str">
        <f>IFERROR(VLOOKUP(R33,[2]WingLookTable!$A:$B,2,0),"캐릭터없음")</f>
        <v>Wing_DustRedMultiNoiseOtherFast</v>
      </c>
      <c r="T33">
        <f ca="1">VLOOKUP(RANDBETWEEN(1,COUNTA(AC:AC)-1),AC:AD,2,0)</f>
        <v>101</v>
      </c>
      <c r="U33" t="str">
        <f t="shared" ref="U33" ca="1" si="5">IF(ROW()=2,V33,OFFSET(U33,-1,0)&amp;IF(LEN(V33)=0,"",","&amp;V33))</f>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v>
      </c>
      <c r="V33" t="str">
        <f t="shared" ref="V33" si="6">"{"""&amp;A$1&amp;""":"&amp;A33
&amp;","""&amp;B$1&amp;""":"&amp;B33
&amp;IF(LEN(F33)=0,"",","""&amp;F$1&amp;""":"""&amp;F33&amp;"""")
&amp;IF(LEN(F33)=0,"",",""stats"":{")
&amp;IF(LEN(F33)=0,"",""""&amp;G$1&amp;""":"&amp;G33)
&amp;IF(LEN(F33)=0,"",","""&amp;H$1&amp;""":"&amp;H33)
&amp;IF(LEN(F33)=0,"",","""&amp;I$1&amp;""":"&amp;I33)
&amp;IF(LEN(F33)=0,"",","""&amp;J$1&amp;""":"&amp;J33)
&amp;IF(LEN(F33)=0,"",","""&amp;K$1&amp;""":"&amp;K33)
&amp;IF(LEN(F33)=0,"",","""&amp;L$1&amp;""":"&amp;L33)
&amp;IF(LEN(F33)=0,"",","""&amp;M$1&amp;""":"&amp;M33)
&amp;IF(LEN(F33)=0,"",","""&amp;N$1&amp;""":"&amp;N33)
&amp;IF(LEN(F33)=0,"",","""&amp;O$1&amp;""":"&amp;O33)
&amp;IF(LEN(F33)=0,"",","""&amp;P$1&amp;""":"&amp;P33)
&amp;IF(LEN(F33)=0,"",","""&amp;Q$1&amp;""":"&amp;Q33)
&amp;IF(LEN(F33)=0,"",","""&amp;R$1&amp;""":"&amp;R33)
&amp;IF(LEN(F33)=0,"","}")&amp;"}"</f>
        <v>{"dy":15,"sl":3,"id":"Actor3021m","stats":{"tr":3,"trp":6,"str":0,"dex":0,"int":5,"vit":10,"train":0,"wgGr0":0,"wgGr1":0,"wgGr2":0,"wgGr3":18,"wgLk":332}}</v>
      </c>
      <c r="AC33">
        <v>32</v>
      </c>
      <c r="AD33">
        <v>205</v>
      </c>
    </row>
    <row r="34" spans="1:30">
      <c r="A34">
        <v>16</v>
      </c>
      <c r="B34">
        <v>1</v>
      </c>
      <c r="C34" t="str">
        <f ca="1">VLOOKUP(RANDBETWEEN(1,COUNTA(Z:Z)-1),Z:AA,2,0)</f>
        <v>Actor3022m</v>
      </c>
      <c r="D34" t="str">
        <f>IF(ISBLANK(F34),"",
IFERROR(VLOOKUP(F34,[2]ActorTable!$A:$H,MATCH("이름참고",[2]ActorTable!$1:$1,0),0),"캐릭터없음"))</f>
        <v>원더</v>
      </c>
      <c r="E34" t="str">
        <f t="shared" si="0"/>
        <v/>
      </c>
      <c r="F34" t="s">
        <v>375</v>
      </c>
      <c r="G34">
        <v>3</v>
      </c>
      <c r="H34">
        <v>6</v>
      </c>
      <c r="I34">
        <v>10</v>
      </c>
      <c r="J34">
        <v>5</v>
      </c>
      <c r="K34">
        <v>0</v>
      </c>
      <c r="L34">
        <v>0</v>
      </c>
      <c r="M34">
        <v>0</v>
      </c>
      <c r="N34">
        <v>0</v>
      </c>
      <c r="O34">
        <v>0</v>
      </c>
      <c r="P34">
        <v>0</v>
      </c>
      <c r="Q34">
        <v>18</v>
      </c>
      <c r="R34">
        <v>226</v>
      </c>
      <c r="S34" t="str">
        <f>IFERROR(VLOOKUP(R34,[2]WingLookTable!$A:$B,2,0),"캐릭터없음")</f>
        <v>Wing_MultiOtherNoiseFullFast</v>
      </c>
      <c r="T34">
        <f ca="1">VLOOKUP(RANDBETWEEN(1,COUNTA(AC:AC)-1),AC:AD,2,0)</f>
        <v>324</v>
      </c>
      <c r="U34"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v>
      </c>
      <c r="V34" t="str">
        <f t="shared" si="2"/>
        <v>{"dy":16,"sl":1,"id":"Actor2128m","stats":{"tr":3,"trp":6,"str":10,"dex":5,"int":0,"vit":0,"train":0,"wgGr0":0,"wgGr1":0,"wgGr2":0,"wgGr3":18,"wgLk":226}}</v>
      </c>
      <c r="AC34">
        <v>33</v>
      </c>
      <c r="AD34">
        <v>208</v>
      </c>
    </row>
    <row r="35" spans="1:30">
      <c r="A35">
        <v>16</v>
      </c>
      <c r="B35">
        <v>2</v>
      </c>
      <c r="C35" t="str">
        <f ca="1">VLOOKUP(RANDBETWEEN(1,COUNTA(Z:Z)-1),Z:AA,2,0)</f>
        <v>Actor0024m</v>
      </c>
      <c r="D35" t="str">
        <f>IF(ISBLANK(F35),"",
IFERROR(VLOOKUP(F35,[2]ActorTable!$A:$H,MATCH("이름참고",[2]ActorTable!$1:$1,0),0),"캐릭터없음"))</f>
        <v>딘즈</v>
      </c>
      <c r="E35" t="str">
        <f t="shared" si="0"/>
        <v/>
      </c>
      <c r="F35" t="s">
        <v>430</v>
      </c>
      <c r="G35">
        <v>3</v>
      </c>
      <c r="H35">
        <v>6</v>
      </c>
      <c r="I35">
        <v>0</v>
      </c>
      <c r="J35">
        <v>5</v>
      </c>
      <c r="K35">
        <v>10</v>
      </c>
      <c r="L35">
        <v>0</v>
      </c>
      <c r="M35">
        <v>0</v>
      </c>
      <c r="N35">
        <v>0</v>
      </c>
      <c r="O35">
        <v>0</v>
      </c>
      <c r="P35">
        <v>0</v>
      </c>
      <c r="Q35">
        <v>18</v>
      </c>
      <c r="R35">
        <v>288</v>
      </c>
      <c r="S35" t="str">
        <f>IFERROR(VLOOKUP(R35,[2]WingLookTable!$A:$B,2,0),"캐릭터없음")</f>
        <v>Wing_YellowStripeOtherFullFast</v>
      </c>
      <c r="T35">
        <f ca="1">VLOOKUP(RANDBETWEEN(1,COUNTA(AC:AC)-1),AC:AD,2,0)</f>
        <v>248</v>
      </c>
      <c r="U3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v>
      </c>
      <c r="V35" t="str">
        <f t="shared" si="2"/>
        <v>{"dy":16,"sl":2,"id":"Actor3022m","stats":{"tr":3,"trp":6,"str":0,"dex":5,"int":10,"vit":0,"train":0,"wgGr0":0,"wgGr1":0,"wgGr2":0,"wgGr3":18,"wgLk":288}}</v>
      </c>
      <c r="AC35">
        <v>34</v>
      </c>
      <c r="AD35">
        <v>211</v>
      </c>
    </row>
    <row r="36" spans="1:30">
      <c r="A36">
        <v>17</v>
      </c>
      <c r="B36">
        <v>1</v>
      </c>
      <c r="C36" t="str">
        <f ca="1">VLOOKUP(RANDBETWEEN(1,COUNTA(Z:Z)-1),Z:AA,2,0)</f>
        <v>Actor3117m</v>
      </c>
      <c r="D36" t="str">
        <f>IF(ISBLANK(F36),"",
IFERROR(VLOOKUP(F36,[2]ActorTable!$A:$H,MATCH("이름참고",[2]ActorTable!$1:$1,0),0),"캐릭터없음"))</f>
        <v>닉스</v>
      </c>
      <c r="E36" t="str">
        <f t="shared" si="0"/>
        <v/>
      </c>
      <c r="F36" t="s">
        <v>374</v>
      </c>
      <c r="G36">
        <v>3</v>
      </c>
      <c r="H36">
        <v>6</v>
      </c>
      <c r="I36">
        <v>0</v>
      </c>
      <c r="J36">
        <v>0</v>
      </c>
      <c r="K36">
        <v>15</v>
      </c>
      <c r="L36">
        <v>0</v>
      </c>
      <c r="M36">
        <v>0</v>
      </c>
      <c r="N36">
        <v>0</v>
      </c>
      <c r="O36">
        <v>0</v>
      </c>
      <c r="P36">
        <v>0</v>
      </c>
      <c r="Q36">
        <v>18</v>
      </c>
      <c r="R36">
        <v>133</v>
      </c>
      <c r="S36" t="str">
        <f>IFERROR(VLOOKUP(R36,[2]WingLookTable!$A:$B,2,0),"캐릭터없음")</f>
        <v>Wing_CyanSineOtherFullFast</v>
      </c>
      <c r="T36">
        <f ca="1">VLOOKUP(RANDBETWEEN(1,COUNTA(AC:AC)-1),AC:AD,2,0)</f>
        <v>244</v>
      </c>
      <c r="U3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v>
      </c>
      <c r="V36" t="str">
        <f t="shared" ref="V36:V65" si="7">"{"""&amp;A$1&amp;""":"&amp;A36
&amp;","""&amp;B$1&amp;""":"&amp;B36
&amp;IF(LEN(F36)=0,"",","""&amp;F$1&amp;""":"""&amp;F36&amp;"""")
&amp;IF(LEN(F36)=0,"",",""stats"":{")
&amp;IF(LEN(F36)=0,"",""""&amp;G$1&amp;""":"&amp;G36)
&amp;IF(LEN(F36)=0,"",","""&amp;H$1&amp;""":"&amp;H36)
&amp;IF(LEN(F36)=0,"",","""&amp;I$1&amp;""":"&amp;I36)
&amp;IF(LEN(F36)=0,"",","""&amp;J$1&amp;""":"&amp;J36)
&amp;IF(LEN(F36)=0,"",","""&amp;K$1&amp;""":"&amp;K36)
&amp;IF(LEN(F36)=0,"",","""&amp;L$1&amp;""":"&amp;L36)
&amp;IF(LEN(F36)=0,"",","""&amp;M$1&amp;""":"&amp;M36)
&amp;IF(LEN(F36)=0,"",","""&amp;N$1&amp;""":"&amp;N36)
&amp;IF(LEN(F36)=0,"",","""&amp;O$1&amp;""":"&amp;O36)
&amp;IF(LEN(F36)=0,"",","""&amp;P$1&amp;""":"&amp;P36)
&amp;IF(LEN(F36)=0,"",","""&amp;Q$1&amp;""":"&amp;Q36)
&amp;IF(LEN(F36)=0,"",","""&amp;R$1&amp;""":"&amp;R36)
&amp;IF(LEN(F36)=0,"","}")&amp;"}"</f>
        <v>{"dy":17,"sl":1,"id":"Actor1109m","stats":{"tr":3,"trp":6,"str":0,"dex":0,"int":15,"vit":0,"train":0,"wgGr0":0,"wgGr1":0,"wgGr2":0,"wgGr3":18,"wgLk":133}}</v>
      </c>
      <c r="AC36">
        <v>35</v>
      </c>
      <c r="AD36">
        <v>214</v>
      </c>
    </row>
    <row r="37" spans="1:30">
      <c r="A37">
        <v>17</v>
      </c>
      <c r="B37">
        <v>2</v>
      </c>
      <c r="C37" t="str">
        <f ca="1">VLOOKUP(RANDBETWEEN(1,COUNTA(Z:Z)-1),Z:AA,2,0)</f>
        <v>Actor0030m</v>
      </c>
      <c r="D37" t="str">
        <f>IF(ISBLANK(F37),"",
IFERROR(VLOOKUP(F37,[2]ActorTable!$A:$H,MATCH("이름참고",[2]ActorTable!$1:$1,0),0),"캐릭터없음"))</f>
        <v>러센트</v>
      </c>
      <c r="E37" t="str">
        <f t="shared" si="0"/>
        <v/>
      </c>
      <c r="F37" t="s">
        <v>444</v>
      </c>
      <c r="G37">
        <v>3</v>
      </c>
      <c r="H37">
        <v>6</v>
      </c>
      <c r="I37">
        <v>0</v>
      </c>
      <c r="J37">
        <v>0</v>
      </c>
      <c r="K37">
        <v>10</v>
      </c>
      <c r="L37">
        <v>5</v>
      </c>
      <c r="M37">
        <v>0</v>
      </c>
      <c r="N37">
        <v>0</v>
      </c>
      <c r="O37">
        <v>0</v>
      </c>
      <c r="P37">
        <v>0</v>
      </c>
      <c r="Q37">
        <v>18</v>
      </c>
      <c r="R37">
        <v>157</v>
      </c>
      <c r="S37" t="str">
        <f>IFERROR(VLOOKUP(R37,[2]WingLookTable!$A:$B,2,0),"캐릭터없음")</f>
        <v>Wing_DustGreenPatternPatternStripeSlow</v>
      </c>
      <c r="T37">
        <f ca="1">VLOOKUP(RANDBETWEEN(1,COUNTA(AC:AC)-1),AC:AD,2,0)</f>
        <v>240</v>
      </c>
      <c r="U37"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v>
      </c>
      <c r="V37" t="str">
        <f t="shared" si="7"/>
        <v>{"dy":17,"sl":2,"id":"Actor0024m","stats":{"tr":3,"trp":6,"str":0,"dex":0,"int":10,"vit":5,"train":0,"wgGr0":0,"wgGr1":0,"wgGr2":0,"wgGr3":18,"wgLk":157}}</v>
      </c>
      <c r="AC37">
        <v>36</v>
      </c>
      <c r="AD37">
        <v>217</v>
      </c>
    </row>
    <row r="38" spans="1:30">
      <c r="A38">
        <v>18</v>
      </c>
      <c r="B38">
        <v>1</v>
      </c>
      <c r="C38" t="str">
        <f ca="1">VLOOKUP(RANDBETWEEN(1,COUNTA(Z:Z)-1),Z:AA,2,0)</f>
        <v>Actor1109m</v>
      </c>
      <c r="D38" t="str">
        <f>IF(ISBLANK(F38),"",
IFERROR(VLOOKUP(F38,[2]ActorTable!$A:$H,MATCH("이름참고",[2]ActorTable!$1:$1,0),0),"캐릭터없음"))</f>
        <v>프로토27</v>
      </c>
      <c r="E38" t="str">
        <f t="shared" si="0"/>
        <v/>
      </c>
      <c r="F38" t="s">
        <v>377</v>
      </c>
      <c r="G38">
        <v>3</v>
      </c>
      <c r="H38">
        <v>6</v>
      </c>
      <c r="I38">
        <v>15</v>
      </c>
      <c r="J38">
        <v>0</v>
      </c>
      <c r="K38">
        <v>0</v>
      </c>
      <c r="L38">
        <v>0</v>
      </c>
      <c r="M38">
        <v>0</v>
      </c>
      <c r="N38">
        <v>0</v>
      </c>
      <c r="O38">
        <v>0</v>
      </c>
      <c r="P38">
        <v>0</v>
      </c>
      <c r="Q38">
        <v>18</v>
      </c>
      <c r="R38">
        <v>137</v>
      </c>
      <c r="S38" t="str">
        <f>IFERROR(VLOOKUP(R38,[2]WingLookTable!$A:$B,2,0),"캐릭터없음")</f>
        <v>Wing_CyanStripePatternFullFast</v>
      </c>
      <c r="T38">
        <f ca="1">VLOOKUP(RANDBETWEEN(1,COUNTA(AC:AC)-1),AC:AD,2,0)</f>
        <v>360</v>
      </c>
      <c r="U38"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v>
      </c>
      <c r="V38" t="str">
        <f t="shared" si="7"/>
        <v>{"dy":18,"sl":1,"id":"Actor1216m","stats":{"tr":3,"trp":6,"str":15,"dex":0,"int":0,"vit":0,"train":0,"wgGr0":0,"wgGr1":0,"wgGr2":0,"wgGr3":18,"wgLk":137}}</v>
      </c>
      <c r="AC38">
        <v>37</v>
      </c>
      <c r="AD38">
        <v>220</v>
      </c>
    </row>
    <row r="39" spans="1:30">
      <c r="A39">
        <v>18</v>
      </c>
      <c r="B39">
        <v>2</v>
      </c>
      <c r="C39" t="str">
        <f ca="1">VLOOKUP(RANDBETWEEN(1,COUNTA(Z:Z)-1),Z:AA,2,0)</f>
        <v>Actor0030m</v>
      </c>
      <c r="D39" t="str">
        <f>IF(ISBLANK(F39),"",
IFERROR(VLOOKUP(F39,[2]ActorTable!$A:$H,MATCH("이름참고",[2]ActorTable!$1:$1,0),0),"캐릭터없음"))</f>
        <v>베이</v>
      </c>
      <c r="E39" t="str">
        <f>IF(AND(B39=1,NOT(ISBLANK(F39))),
IF(F39=F40,"같음",""),"")</f>
        <v/>
      </c>
      <c r="F39" t="s">
        <v>496</v>
      </c>
      <c r="G39">
        <v>3</v>
      </c>
      <c r="H39">
        <v>6</v>
      </c>
      <c r="I39">
        <v>5</v>
      </c>
      <c r="J39">
        <v>0</v>
      </c>
      <c r="K39">
        <v>10</v>
      </c>
      <c r="L39">
        <v>0</v>
      </c>
      <c r="M39">
        <v>0</v>
      </c>
      <c r="N39">
        <v>0</v>
      </c>
      <c r="O39">
        <v>0</v>
      </c>
      <c r="P39">
        <v>0</v>
      </c>
      <c r="Q39">
        <v>18</v>
      </c>
      <c r="R39">
        <v>145</v>
      </c>
      <c r="S39" t="str">
        <f>IFERROR(VLOOKUP(R39,[2]WingLookTable!$A:$B,2,0),"캐릭터없음")</f>
        <v>Wing_DustBlueSinePatternFullSlow</v>
      </c>
      <c r="T39">
        <f ca="1">VLOOKUP(RANDBETWEEN(1,COUNTA(AC:AC)-1),AC:AD,2,0)</f>
        <v>284</v>
      </c>
      <c r="U39"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v>
      </c>
      <c r="V39" t="str">
        <f t="shared" si="7"/>
        <v>{"dy":18,"sl":2,"id":"Actor0104m","stats":{"tr":3,"trp":6,"str":5,"dex":0,"int":10,"vit":0,"train":0,"wgGr0":0,"wgGr1":0,"wgGr2":0,"wgGr3":18,"wgLk":145}}</v>
      </c>
      <c r="AC39">
        <v>38</v>
      </c>
      <c r="AD39">
        <v>223</v>
      </c>
    </row>
    <row r="40" spans="1:30">
      <c r="A40">
        <v>19</v>
      </c>
      <c r="B40">
        <v>1</v>
      </c>
      <c r="C40" t="str">
        <f ca="1">VLOOKUP(RANDBETWEEN(1,COUNTA(Z:Z)-1),Z:AA,2,0)</f>
        <v>Actor0113m</v>
      </c>
      <c r="D40" t="str">
        <f>IF(ISBLANK(F40),"",
IFERROR(VLOOKUP(F40,[2]ActorTable!$A:$H,MATCH("이름참고",[2]ActorTable!$1:$1,0),0),"캐릭터없음"))</f>
        <v>카츄진</v>
      </c>
      <c r="E40" t="str">
        <f t="shared" ref="E40:E65" si="8">IF(AND(B40=1,NOT(ISBLANK(F40))),
IF(F40=F41,"같음",""),"")</f>
        <v/>
      </c>
      <c r="F40" t="s">
        <v>332</v>
      </c>
      <c r="G40">
        <v>3</v>
      </c>
      <c r="H40">
        <v>6</v>
      </c>
      <c r="I40">
        <v>0</v>
      </c>
      <c r="J40">
        <v>15</v>
      </c>
      <c r="K40">
        <v>0</v>
      </c>
      <c r="L40">
        <v>0</v>
      </c>
      <c r="M40">
        <v>0</v>
      </c>
      <c r="N40">
        <v>0</v>
      </c>
      <c r="O40">
        <v>0</v>
      </c>
      <c r="P40">
        <v>0</v>
      </c>
      <c r="Q40">
        <v>18</v>
      </c>
      <c r="R40">
        <v>321</v>
      </c>
      <c r="S40" t="str">
        <f>IFERROR(VLOOKUP(R40,[2]WingLookTable!$A:$B,2,0),"캐릭터없음")</f>
        <v>Wing_DustMultiOtherOtherOtherSlow</v>
      </c>
      <c r="T40">
        <f ca="1">VLOOKUP(RANDBETWEEN(1,COUNTA(AC:AC)-1),AC:AD,2,0)</f>
        <v>223</v>
      </c>
      <c r="U40"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v>
      </c>
      <c r="V40" t="str">
        <f t="shared" si="7"/>
        <v>{"dy":19,"sl":1,"id":"Actor3117m","stats":{"tr":3,"trp":6,"str":0,"dex":15,"int":0,"vit":0,"train":0,"wgGr0":0,"wgGr1":0,"wgGr2":0,"wgGr3":18,"wgLk":321}}</v>
      </c>
      <c r="AC40">
        <v>39</v>
      </c>
      <c r="AD40">
        <v>226</v>
      </c>
    </row>
    <row r="41" spans="1:30">
      <c r="A41">
        <v>19</v>
      </c>
      <c r="B41">
        <v>2</v>
      </c>
      <c r="C41" t="str">
        <f ca="1">VLOOKUP(RANDBETWEEN(1,COUNTA(Z:Z)-1),Z:AA,2,0)</f>
        <v>Actor1108m</v>
      </c>
      <c r="D41" t="str">
        <f>IF(ISBLANK(F41),"",
IFERROR(VLOOKUP(F41,[2]ActorTable!$A:$H,MATCH("이름참고",[2]ActorTable!$1:$1,0),0),"캐릭터없음"))</f>
        <v>베이</v>
      </c>
      <c r="E41" t="str">
        <f t="shared" si="8"/>
        <v/>
      </c>
      <c r="F41" t="s">
        <v>321</v>
      </c>
      <c r="G41">
        <v>3</v>
      </c>
      <c r="H41">
        <v>6</v>
      </c>
      <c r="I41">
        <v>0</v>
      </c>
      <c r="J41">
        <v>0</v>
      </c>
      <c r="K41">
        <v>15</v>
      </c>
      <c r="L41">
        <v>0</v>
      </c>
      <c r="M41">
        <v>0</v>
      </c>
      <c r="N41">
        <v>0</v>
      </c>
      <c r="O41">
        <v>0</v>
      </c>
      <c r="P41">
        <v>0</v>
      </c>
      <c r="Q41">
        <v>18</v>
      </c>
      <c r="R41">
        <v>175</v>
      </c>
      <c r="S41" t="str">
        <f>IFERROR(VLOOKUP(R41,[2]WingLookTable!$A:$B,2,0),"캐릭터없음")</f>
        <v>Wing_DustMultiSineOtherFullSlow2</v>
      </c>
      <c r="T41">
        <f ca="1">VLOOKUP(RANDBETWEEN(1,COUNTA(AC:AC)-1),AC:AD,2,0)</f>
        <v>260</v>
      </c>
      <c r="U41"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v>
      </c>
      <c r="V41" t="str">
        <f t="shared" si="7"/>
        <v>{"dy":19,"sl":2,"id":"Actor0104m","stats":{"tr":3,"trp":6,"str":0,"dex":0,"int":15,"vit":0,"train":0,"wgGr0":0,"wgGr1":0,"wgGr2":0,"wgGr3":18,"wgLk":175}}</v>
      </c>
      <c r="AC41">
        <v>40</v>
      </c>
      <c r="AD41">
        <v>229</v>
      </c>
    </row>
    <row r="42" spans="1:30">
      <c r="A42">
        <v>20</v>
      </c>
      <c r="B42">
        <v>1</v>
      </c>
      <c r="C42" t="str">
        <f ca="1">VLOOKUP(RANDBETWEEN(1,COUNTA(Z:Z)-1),Z:AA,2,0)</f>
        <v>Actor2015m</v>
      </c>
      <c r="D42" t="str">
        <f>IF(ISBLANK(F42),"",
IFERROR(VLOOKUP(F42,[2]ActorTable!$A:$H,MATCH("이름참고",[2]ActorTable!$1:$1,0),0),"캐릭터없음"))</f>
        <v>프로토27</v>
      </c>
      <c r="E42" t="str">
        <f t="shared" si="8"/>
        <v/>
      </c>
      <c r="F42" t="s">
        <v>377</v>
      </c>
      <c r="G42">
        <v>3</v>
      </c>
      <c r="H42">
        <v>6</v>
      </c>
      <c r="I42">
        <v>0</v>
      </c>
      <c r="J42">
        <v>15</v>
      </c>
      <c r="K42">
        <v>0</v>
      </c>
      <c r="L42">
        <v>0</v>
      </c>
      <c r="M42">
        <v>0</v>
      </c>
      <c r="N42">
        <v>0</v>
      </c>
      <c r="O42">
        <v>0</v>
      </c>
      <c r="P42">
        <v>0</v>
      </c>
      <c r="Q42">
        <v>18</v>
      </c>
      <c r="R42">
        <v>248</v>
      </c>
      <c r="S42" t="str">
        <f>IFERROR(VLOOKUP(R42,[2]WingLookTable!$A:$B,2,0),"캐릭터없음")</f>
        <v>Wing_RedOtherOtherFullFast</v>
      </c>
      <c r="T42">
        <f ca="1">VLOOKUP(RANDBETWEEN(1,COUNTA(AC:AC)-1),AC:AD,2,0)</f>
        <v>121</v>
      </c>
      <c r="U42"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v>
      </c>
      <c r="V42" t="str">
        <f t="shared" si="7"/>
        <v>{"dy":20,"sl":1,"id":"Actor1216m","stats":{"tr":3,"trp":6,"str":0,"dex":15,"int":0,"vit":0,"train":0,"wgGr0":0,"wgGr1":0,"wgGr2":0,"wgGr3":18,"wgLk":248}}</v>
      </c>
      <c r="AC42">
        <v>41</v>
      </c>
      <c r="AD42">
        <v>232</v>
      </c>
    </row>
    <row r="43" spans="1:30">
      <c r="A43">
        <v>20</v>
      </c>
      <c r="B43">
        <v>2</v>
      </c>
      <c r="C43" t="str">
        <f ca="1">VLOOKUP(RANDBETWEEN(1,COUNTA(Z:Z)-1),Z:AA,2,0)</f>
        <v>Actor1141m</v>
      </c>
      <c r="D43" t="str">
        <f>IF(ISBLANK(F43),"",
IFERROR(VLOOKUP(F43,[2]ActorTable!$A:$H,MATCH("이름참고",[2]ActorTable!$1:$1,0),0),"캐릭터없음"))</f>
        <v>솔</v>
      </c>
      <c r="E43" t="str">
        <f t="shared" si="8"/>
        <v/>
      </c>
      <c r="F43" t="s">
        <v>378</v>
      </c>
      <c r="G43">
        <v>3</v>
      </c>
      <c r="H43">
        <v>6</v>
      </c>
      <c r="I43">
        <v>0</v>
      </c>
      <c r="J43">
        <v>0</v>
      </c>
      <c r="K43">
        <v>15</v>
      </c>
      <c r="L43">
        <v>0</v>
      </c>
      <c r="M43">
        <v>0</v>
      </c>
      <c r="N43">
        <v>0</v>
      </c>
      <c r="O43">
        <v>0</v>
      </c>
      <c r="P43">
        <v>0</v>
      </c>
      <c r="Q43">
        <v>18</v>
      </c>
      <c r="R43">
        <v>217</v>
      </c>
      <c r="S43" t="str">
        <f>IFERROR(VLOOKUP(R43,[2]WingLookTable!$A:$B,2,0),"캐릭터없음")</f>
        <v>Wing_GreenOtherSineFullFast</v>
      </c>
      <c r="T43">
        <f ca="1">VLOOKUP(RANDBETWEEN(1,COUNTA(AC:AC)-1),AC:AD,2,0)</f>
        <v>348</v>
      </c>
      <c r="U43"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v>
      </c>
      <c r="V43" t="str">
        <f t="shared" si="7"/>
        <v>{"dy":20,"sl":2,"id":"Actor2015m","stats":{"tr":3,"trp":6,"str":0,"dex":0,"int":15,"vit":0,"train":0,"wgGr0":0,"wgGr1":0,"wgGr2":0,"wgGr3":18,"wgLk":217}}</v>
      </c>
      <c r="AC43">
        <v>42</v>
      </c>
      <c r="AD43">
        <v>236</v>
      </c>
    </row>
    <row r="44" spans="1:30">
      <c r="A44">
        <v>21</v>
      </c>
      <c r="B44">
        <v>1</v>
      </c>
      <c r="C44" t="str">
        <f ca="1">VLOOKUP(RANDBETWEEN(1,COUNTA(Z:Z)-1),Z:AA,2,0)</f>
        <v>Actor2015m</v>
      </c>
      <c r="D44" t="str">
        <f>IF(ISBLANK(F44),"",
IFERROR(VLOOKUP(F44,[2]ActorTable!$A:$H,MATCH("이름참고",[2]ActorTable!$1:$1,0),0),"캐릭터없음"))</f>
        <v>슬로니카</v>
      </c>
      <c r="E44" t="str">
        <f t="shared" si="8"/>
        <v/>
      </c>
      <c r="F44" t="s">
        <v>376</v>
      </c>
      <c r="G44">
        <v>3</v>
      </c>
      <c r="H44">
        <v>6</v>
      </c>
      <c r="I44">
        <v>0</v>
      </c>
      <c r="J44">
        <v>0</v>
      </c>
      <c r="K44">
        <v>15</v>
      </c>
      <c r="L44">
        <v>0</v>
      </c>
      <c r="M44">
        <v>0</v>
      </c>
      <c r="N44">
        <v>0</v>
      </c>
      <c r="O44">
        <v>0</v>
      </c>
      <c r="P44">
        <v>0</v>
      </c>
      <c r="Q44">
        <v>18</v>
      </c>
      <c r="R44">
        <v>157</v>
      </c>
      <c r="S44" t="str">
        <f>IFERROR(VLOOKUP(R44,[2]WingLookTable!$A:$B,2,0),"캐릭터없음")</f>
        <v>Wing_DustGreenPatternPatternStripeSlow</v>
      </c>
      <c r="T44">
        <f ca="1">VLOOKUP(RANDBETWEEN(1,COUNTA(AC:AC)-1),AC:AD,2,0)</f>
        <v>226</v>
      </c>
      <c r="U44"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v>
      </c>
      <c r="V44" t="str">
        <f t="shared" si="7"/>
        <v>{"dy":21,"sl":1,"id":"Actor3114m","stats":{"tr":3,"trp":6,"str":0,"dex":0,"int":15,"vit":0,"train":0,"wgGr0":0,"wgGr1":0,"wgGr2":0,"wgGr3":18,"wgLk":157}}</v>
      </c>
      <c r="AC44">
        <v>43</v>
      </c>
      <c r="AD44">
        <v>240</v>
      </c>
    </row>
    <row r="45" spans="1:30">
      <c r="A45">
        <v>21</v>
      </c>
      <c r="B45">
        <v>2</v>
      </c>
      <c r="C45" t="str">
        <f ca="1">VLOOKUP(RANDBETWEEN(1,COUNTA(Z:Z)-1),Z:AA,2,0)</f>
        <v>Actor2238m</v>
      </c>
      <c r="D45" t="str">
        <f>IF(ISBLANK(F45),"",
IFERROR(VLOOKUP(F45,[2]ActorTable!$A:$H,MATCH("이름참고",[2]ActorTable!$1:$1,0),0),"캐릭터없음"))</f>
        <v>헤르윈</v>
      </c>
      <c r="E45" t="str">
        <f t="shared" si="8"/>
        <v/>
      </c>
      <c r="F45" t="s">
        <v>379</v>
      </c>
      <c r="G45">
        <v>3</v>
      </c>
      <c r="H45">
        <v>6</v>
      </c>
      <c r="I45">
        <v>0</v>
      </c>
      <c r="J45">
        <v>0</v>
      </c>
      <c r="K45">
        <v>15</v>
      </c>
      <c r="L45">
        <v>0</v>
      </c>
      <c r="M45">
        <v>0</v>
      </c>
      <c r="N45">
        <v>0</v>
      </c>
      <c r="O45">
        <v>0</v>
      </c>
      <c r="P45">
        <v>0</v>
      </c>
      <c r="Q45">
        <v>18</v>
      </c>
      <c r="R45">
        <v>151</v>
      </c>
      <c r="S45" t="str">
        <f>IFERROR(VLOOKUP(R45,[2]WingLookTable!$A:$B,2,0),"캐릭터없음")</f>
        <v>Wing_DustCyanSineOtherFullFast</v>
      </c>
      <c r="T45">
        <f ca="1">VLOOKUP(RANDBETWEEN(1,COUNTA(AC:AC)-1),AC:AD,2,0)</f>
        <v>328</v>
      </c>
      <c r="U4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v>
      </c>
      <c r="V45" t="str">
        <f t="shared" si="7"/>
        <v>{"dy":21,"sl":2,"id":"Actor0007m","stats":{"tr":3,"trp":6,"str":0,"dex":0,"int":15,"vit":0,"train":0,"wgGr0":0,"wgGr1":0,"wgGr2":0,"wgGr3":18,"wgLk":151}}</v>
      </c>
      <c r="AC45">
        <v>44</v>
      </c>
      <c r="AD45">
        <v>244</v>
      </c>
    </row>
    <row r="46" spans="1:30">
      <c r="A46">
        <v>22</v>
      </c>
      <c r="B46">
        <v>1</v>
      </c>
      <c r="C46" t="str">
        <f ca="1">VLOOKUP(RANDBETWEEN(1,COUNTA(Z:Z)-1),Z:AA,2,0)</f>
        <v>Actor0104m</v>
      </c>
      <c r="D46" t="str">
        <f>IF(ISBLANK(F46),"",
IFERROR(VLOOKUP(F46,[2]ActorTable!$A:$H,MATCH("이름참고",[2]ActorTable!$1:$1,0),0),"캐릭터없음"))</f>
        <v>라무무</v>
      </c>
      <c r="E46" t="str">
        <f t="shared" si="8"/>
        <v/>
      </c>
      <c r="F46" t="s">
        <v>380</v>
      </c>
      <c r="G46">
        <v>3</v>
      </c>
      <c r="H46">
        <v>6</v>
      </c>
      <c r="I46">
        <v>0</v>
      </c>
      <c r="J46">
        <v>10</v>
      </c>
      <c r="K46">
        <v>5</v>
      </c>
      <c r="L46">
        <v>0</v>
      </c>
      <c r="M46">
        <v>0</v>
      </c>
      <c r="N46">
        <v>0</v>
      </c>
      <c r="O46">
        <v>0</v>
      </c>
      <c r="P46">
        <v>0</v>
      </c>
      <c r="Q46">
        <v>18</v>
      </c>
      <c r="R46">
        <v>175</v>
      </c>
      <c r="S46" t="str">
        <f>IFERROR(VLOOKUP(R46,[2]WingLookTable!$A:$B,2,0),"캐릭터없음")</f>
        <v>Wing_DustMultiSineOtherFullSlow2</v>
      </c>
      <c r="T46">
        <f ca="1">VLOOKUP(RANDBETWEEN(1,COUNTA(AC:AC)-1),AC:AD,2,0)</f>
        <v>113</v>
      </c>
      <c r="U4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v>
      </c>
      <c r="V46" t="str">
        <f t="shared" si="7"/>
        <v>{"dy":22,"sl":1,"id":"Actor3231m","stats":{"tr":3,"trp":6,"str":0,"dex":10,"int":5,"vit":0,"train":0,"wgGr0":0,"wgGr1":0,"wgGr2":0,"wgGr3":18,"wgLk":175}}</v>
      </c>
      <c r="AC46">
        <v>45</v>
      </c>
      <c r="AD46">
        <v>248</v>
      </c>
    </row>
    <row r="47" spans="1:30">
      <c r="A47">
        <v>22</v>
      </c>
      <c r="B47">
        <v>2</v>
      </c>
      <c r="C47" t="str">
        <f ca="1">VLOOKUP(RANDBETWEEN(1,COUNTA(Z:Z)-1),Z:AA,2,0)</f>
        <v>Actor2011m</v>
      </c>
      <c r="D47" t="str">
        <f>IF(ISBLANK(F47),"",
IFERROR(VLOOKUP(F47,[2]ActorTable!$A:$H,MATCH("이름참고",[2]ActorTable!$1:$1,0),0),"캐릭터없음"))</f>
        <v>프리스</v>
      </c>
      <c r="E47" t="str">
        <f t="shared" si="8"/>
        <v/>
      </c>
      <c r="F47" t="s">
        <v>381</v>
      </c>
      <c r="G47">
        <v>3</v>
      </c>
      <c r="H47">
        <v>6</v>
      </c>
      <c r="I47">
        <v>0</v>
      </c>
      <c r="J47">
        <v>0</v>
      </c>
      <c r="K47">
        <v>15</v>
      </c>
      <c r="L47">
        <v>0</v>
      </c>
      <c r="M47">
        <v>0</v>
      </c>
      <c r="N47">
        <v>0</v>
      </c>
      <c r="O47">
        <v>0</v>
      </c>
      <c r="P47">
        <v>0</v>
      </c>
      <c r="Q47">
        <v>18</v>
      </c>
      <c r="R47">
        <v>268</v>
      </c>
      <c r="S47" t="str">
        <f>IFERROR(VLOOKUP(R47,[2]WingLookTable!$A:$B,2,0),"캐릭터없음")</f>
        <v>Wing_SkySineSineFullSlow</v>
      </c>
      <c r="T47">
        <f ca="1">VLOOKUP(RANDBETWEEN(1,COUNTA(AC:AC)-1),AC:AD,2,0)</f>
        <v>256</v>
      </c>
      <c r="U47"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v>
      </c>
      <c r="V47" t="str">
        <f t="shared" si="7"/>
        <v>{"dy":22,"sl":2,"id":"Actor0125m","stats":{"tr":3,"trp":6,"str":0,"dex":0,"int":15,"vit":0,"train":0,"wgGr0":0,"wgGr1":0,"wgGr2":0,"wgGr3":18,"wgLk":268}}</v>
      </c>
      <c r="AC47">
        <v>46</v>
      </c>
      <c r="AD47">
        <v>252</v>
      </c>
    </row>
    <row r="48" spans="1:30">
      <c r="A48">
        <v>23</v>
      </c>
      <c r="B48">
        <v>1</v>
      </c>
      <c r="C48" t="str">
        <f ca="1">VLOOKUP(RANDBETWEEN(1,COUNTA(Z:Z)-1),Z:AA,2,0)</f>
        <v>Actor2120m</v>
      </c>
      <c r="D48" t="str">
        <f>IF(ISBLANK(F48),"",
IFERROR(VLOOKUP(F48,[2]ActorTable!$A:$H,MATCH("이름참고",[2]ActorTable!$1:$1,0),0),"캐릭터없음"))</f>
        <v>니엘</v>
      </c>
      <c r="E48" t="str">
        <f t="shared" si="8"/>
        <v/>
      </c>
      <c r="F48" t="s">
        <v>382</v>
      </c>
      <c r="G48">
        <v>3</v>
      </c>
      <c r="H48">
        <v>6</v>
      </c>
      <c r="I48">
        <v>0</v>
      </c>
      <c r="J48">
        <v>15</v>
      </c>
      <c r="K48">
        <v>0</v>
      </c>
      <c r="L48">
        <v>0</v>
      </c>
      <c r="M48">
        <v>0</v>
      </c>
      <c r="N48">
        <v>0</v>
      </c>
      <c r="O48">
        <v>0</v>
      </c>
      <c r="P48">
        <v>0</v>
      </c>
      <c r="Q48">
        <v>18</v>
      </c>
      <c r="R48">
        <v>229</v>
      </c>
      <c r="S48" t="str">
        <f>IFERROR(VLOOKUP(R48,[2]WingLookTable!$A:$B,2,0),"캐릭터없음")</f>
        <v>Wing_MultiOtherOtherOtherFast</v>
      </c>
      <c r="T48">
        <f ca="1">VLOOKUP(RANDBETWEEN(1,COUNTA(AC:AC)-1),AC:AD,2,0)</f>
        <v>184</v>
      </c>
      <c r="U48"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v>
      </c>
      <c r="V48" t="str">
        <f t="shared" si="7"/>
        <v>{"dy":23,"sl":1,"id":"Actor2238m","stats":{"tr":3,"trp":6,"str":0,"dex":15,"int":0,"vit":0,"train":0,"wgGr0":0,"wgGr1":0,"wgGr2":0,"wgGr3":18,"wgLk":229}}</v>
      </c>
      <c r="AC48">
        <v>47</v>
      </c>
      <c r="AD48">
        <v>256</v>
      </c>
    </row>
    <row r="49" spans="1:30">
      <c r="A49">
        <v>23</v>
      </c>
      <c r="B49">
        <v>2</v>
      </c>
      <c r="C49" t="str">
        <f ca="1">VLOOKUP(RANDBETWEEN(1,COUNTA(Z:Z)-1),Z:AA,2,0)</f>
        <v>Actor3114m</v>
      </c>
      <c r="D49" t="str">
        <f>IF(ISBLANK(F49),"",
IFERROR(VLOOKUP(F49,[2]ActorTable!$A:$H,MATCH("이름참고",[2]ActorTable!$1:$1,0),0),"캐릭터없음"))</f>
        <v>케이저</v>
      </c>
      <c r="E49" t="str">
        <f t="shared" si="8"/>
        <v/>
      </c>
      <c r="F49" t="s">
        <v>388</v>
      </c>
      <c r="G49">
        <v>3</v>
      </c>
      <c r="H49">
        <v>6</v>
      </c>
      <c r="I49">
        <v>0</v>
      </c>
      <c r="J49">
        <v>0</v>
      </c>
      <c r="K49">
        <v>15</v>
      </c>
      <c r="L49">
        <v>0</v>
      </c>
      <c r="M49">
        <v>0</v>
      </c>
      <c r="N49">
        <v>0</v>
      </c>
      <c r="O49">
        <v>0</v>
      </c>
      <c r="P49">
        <v>0</v>
      </c>
      <c r="Q49">
        <v>18</v>
      </c>
      <c r="R49">
        <v>202</v>
      </c>
      <c r="S49" t="str">
        <f>IFERROR(VLOOKUP(R49,[2]WingLookTable!$A:$B,2,0),"캐릭터없음")</f>
        <v>Wing_FireOtherSineFullFast</v>
      </c>
      <c r="T49">
        <f ca="1">VLOOKUP(RANDBETWEEN(1,COUNTA(AC:AC)-1),AC:AD,2,0)</f>
        <v>151</v>
      </c>
      <c r="U49"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v>
      </c>
      <c r="V49" t="str">
        <f t="shared" si="7"/>
        <v>{"dy":23,"sl":2,"id":"Actor0113m","stats":{"tr":3,"trp":6,"str":0,"dex":0,"int":15,"vit":0,"train":0,"wgGr0":0,"wgGr1":0,"wgGr2":0,"wgGr3":18,"wgLk":202}}</v>
      </c>
      <c r="AC49">
        <v>48</v>
      </c>
      <c r="AD49">
        <v>260</v>
      </c>
    </row>
    <row r="50" spans="1:30">
      <c r="A50">
        <v>24</v>
      </c>
      <c r="B50">
        <v>1</v>
      </c>
      <c r="C50" t="str">
        <f ca="1">VLOOKUP(RANDBETWEEN(1,COUNTA(Z:Z)-1),Z:AA,2,0)</f>
        <v>Actor0201m</v>
      </c>
      <c r="D50" t="str">
        <f>IF(ISBLANK(F50),"",
IFERROR(VLOOKUP(F50,[2]ActorTable!$A:$H,MATCH("이름참고",[2]ActorTable!$1:$1,0),0),"캐릭터없음"))</f>
        <v>클레타</v>
      </c>
      <c r="E50" t="str">
        <f t="shared" si="8"/>
        <v/>
      </c>
      <c r="F50" t="s">
        <v>383</v>
      </c>
      <c r="G50">
        <v>3</v>
      </c>
      <c r="H50">
        <v>6</v>
      </c>
      <c r="I50">
        <v>0</v>
      </c>
      <c r="J50">
        <v>5</v>
      </c>
      <c r="K50">
        <v>10</v>
      </c>
      <c r="L50">
        <v>0</v>
      </c>
      <c r="M50">
        <v>0</v>
      </c>
      <c r="N50">
        <v>0</v>
      </c>
      <c r="O50">
        <v>0</v>
      </c>
      <c r="P50">
        <v>0</v>
      </c>
      <c r="Q50">
        <v>18</v>
      </c>
      <c r="R50">
        <v>294</v>
      </c>
      <c r="S50" t="str">
        <f>IFERROR(VLOOKUP(R50,[2]WingLookTable!$A:$B,2,0),"캐릭터없음")</f>
        <v>Wing_BlueOtherFullOtherSlow</v>
      </c>
      <c r="T50">
        <f ca="1">VLOOKUP(RANDBETWEEN(1,COUNTA(AC:AC)-1),AC:AD,2,0)</f>
        <v>240</v>
      </c>
      <c r="U50"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v>
      </c>
      <c r="V50" t="str">
        <f t="shared" si="7"/>
        <v>{"dy":24,"sl":1,"id":"Actor0240m","stats":{"tr":3,"trp":6,"str":0,"dex":5,"int":10,"vit":0,"train":0,"wgGr0":0,"wgGr1":0,"wgGr2":0,"wgGr3":18,"wgLk":294}}</v>
      </c>
      <c r="AC50">
        <v>49</v>
      </c>
      <c r="AD50">
        <v>264</v>
      </c>
    </row>
    <row r="51" spans="1:30">
      <c r="A51">
        <v>24</v>
      </c>
      <c r="B51">
        <v>2</v>
      </c>
      <c r="C51" t="str">
        <f ca="1">VLOOKUP(RANDBETWEEN(1,COUNTA(Z:Z)-1),Z:AA,2,0)</f>
        <v>Actor3114m</v>
      </c>
      <c r="D51" t="str">
        <f>IF(ISBLANK(F51),"",
IFERROR(VLOOKUP(F51,[2]ActorTable!$A:$H,MATCH("이름참고",[2]ActorTable!$1:$1,0),0),"캐릭터없음"))</f>
        <v>클라크</v>
      </c>
      <c r="E51" t="str">
        <f t="shared" si="8"/>
        <v/>
      </c>
      <c r="F51" t="s">
        <v>387</v>
      </c>
      <c r="G51">
        <v>3</v>
      </c>
      <c r="H51">
        <v>6</v>
      </c>
      <c r="I51">
        <v>0</v>
      </c>
      <c r="J51">
        <v>0</v>
      </c>
      <c r="K51">
        <v>15</v>
      </c>
      <c r="L51">
        <v>0</v>
      </c>
      <c r="M51">
        <v>0</v>
      </c>
      <c r="N51">
        <v>0</v>
      </c>
      <c r="O51">
        <v>0</v>
      </c>
      <c r="P51">
        <v>0</v>
      </c>
      <c r="Q51">
        <v>18</v>
      </c>
      <c r="R51">
        <v>252</v>
      </c>
      <c r="S51" t="str">
        <f>IFERROR(VLOOKUP(R51,[2]WingLookTable!$A:$B,2,0),"캐릭터없음")</f>
        <v>Wing_RedSineFullOtherFast</v>
      </c>
      <c r="T51">
        <f ca="1">VLOOKUP(RANDBETWEEN(1,COUNTA(AC:AC)-1),AC:AD,2,0)</f>
        <v>324</v>
      </c>
      <c r="U51"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v>
      </c>
      <c r="V51" t="str">
        <f t="shared" si="7"/>
        <v>{"dy":24,"sl":2,"id":"Actor2011m","stats":{"tr":3,"trp":6,"str":0,"dex":0,"int":15,"vit":0,"train":0,"wgGr0":0,"wgGr1":0,"wgGr2":0,"wgGr3":18,"wgLk":252}}</v>
      </c>
      <c r="AC51">
        <v>50</v>
      </c>
      <c r="AD51">
        <v>268</v>
      </c>
    </row>
    <row r="52" spans="1:30">
      <c r="A52">
        <v>25</v>
      </c>
      <c r="B52">
        <v>1</v>
      </c>
      <c r="C52" t="str">
        <f ca="1">VLOOKUP(RANDBETWEEN(1,COUNTA(Z:Z)-1),Z:AA,2,0)</f>
        <v>Actor1109m</v>
      </c>
      <c r="D52" t="str">
        <f>IF(ISBLANK(F52),"",
IFERROR(VLOOKUP(F52,[2]ActorTable!$A:$H,MATCH("이름참고",[2]ActorTable!$1:$1,0),0),"캐릭터없음"))</f>
        <v>프로토27</v>
      </c>
      <c r="E52" t="str">
        <f t="shared" si="8"/>
        <v/>
      </c>
      <c r="F52" t="s">
        <v>377</v>
      </c>
      <c r="G52">
        <v>3</v>
      </c>
      <c r="H52">
        <v>6</v>
      </c>
      <c r="I52">
        <v>15</v>
      </c>
      <c r="J52">
        <v>0</v>
      </c>
      <c r="K52">
        <v>0</v>
      </c>
      <c r="L52">
        <v>0</v>
      </c>
      <c r="M52">
        <v>0</v>
      </c>
      <c r="N52">
        <v>0</v>
      </c>
      <c r="O52">
        <v>0</v>
      </c>
      <c r="P52">
        <v>0</v>
      </c>
      <c r="Q52">
        <v>18</v>
      </c>
      <c r="R52">
        <v>166</v>
      </c>
      <c r="S52" t="str">
        <f>IFERROR(VLOOKUP(R52,[2]WingLookTable!$A:$B,2,0),"캐릭터없음")</f>
        <v>Wing_DustMultiNoisePatternFullFast</v>
      </c>
      <c r="T52">
        <f ca="1">VLOOKUP(RANDBETWEEN(1,COUNTA(AC:AC)-1),AC:AD,2,0)</f>
        <v>199</v>
      </c>
      <c r="U52"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v>
      </c>
      <c r="V52" t="str">
        <f t="shared" si="7"/>
        <v>{"dy":25,"sl":1,"id":"Actor1216m","stats":{"tr":3,"trp":6,"str":15,"dex":0,"int":0,"vit":0,"train":0,"wgGr0":0,"wgGr1":0,"wgGr2":0,"wgGr3":18,"wgLk":166}}</v>
      </c>
      <c r="AC52">
        <v>51</v>
      </c>
      <c r="AD52">
        <v>272</v>
      </c>
    </row>
    <row r="53" spans="1:30">
      <c r="A53">
        <v>25</v>
      </c>
      <c r="B53">
        <v>2</v>
      </c>
      <c r="C53" t="str">
        <f ca="1">VLOOKUP(RANDBETWEEN(1,COUNTA(Z:Z)-1),Z:AA,2,0)</f>
        <v>Actor0104m</v>
      </c>
      <c r="D53" t="str">
        <f>IF(ISBLANK(F53),"",
IFERROR(VLOOKUP(F53,[2]ActorTable!$A:$H,MATCH("이름참고",[2]ActorTable!$1:$1,0),0),"캐릭터없음"))</f>
        <v>무테이</v>
      </c>
      <c r="E53" t="str">
        <f t="shared" si="8"/>
        <v/>
      </c>
      <c r="F53" t="s">
        <v>384</v>
      </c>
      <c r="G53">
        <v>3</v>
      </c>
      <c r="H53">
        <v>6</v>
      </c>
      <c r="I53">
        <v>0</v>
      </c>
      <c r="J53">
        <v>0</v>
      </c>
      <c r="K53">
        <v>15</v>
      </c>
      <c r="L53">
        <v>0</v>
      </c>
      <c r="M53">
        <v>0</v>
      </c>
      <c r="N53">
        <v>0</v>
      </c>
      <c r="O53">
        <v>0</v>
      </c>
      <c r="P53">
        <v>0</v>
      </c>
      <c r="Q53">
        <v>18</v>
      </c>
      <c r="R53">
        <v>315</v>
      </c>
      <c r="S53" t="str">
        <f>IFERROR(VLOOKUP(R53,[2]WingLookTable!$A:$B,2,0),"캐릭터없음")</f>
        <v>Wing_DustMultiNoiseOtherOtherSlow</v>
      </c>
      <c r="T53">
        <f ca="1">VLOOKUP(RANDBETWEEN(1,COUNTA(AC:AC)-1),AC:AD,2,0)</f>
        <v>229</v>
      </c>
      <c r="U53"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v>
      </c>
      <c r="V53" t="str">
        <f t="shared" si="7"/>
        <v>{"dy":25,"sl":2,"id":"Actor3021m","stats":{"tr":3,"trp":6,"str":0,"dex":0,"int":15,"vit":0,"train":0,"wgGr0":0,"wgGr1":0,"wgGr2":0,"wgGr3":18,"wgLk":315}}</v>
      </c>
      <c r="AC53">
        <v>52</v>
      </c>
      <c r="AD53">
        <v>276</v>
      </c>
    </row>
    <row r="54" spans="1:30">
      <c r="A54">
        <v>26</v>
      </c>
      <c r="B54">
        <v>1</v>
      </c>
      <c r="C54" t="str">
        <f ca="1">VLOOKUP(RANDBETWEEN(1,COUNTA(Z:Z)-1),Z:AA,2,0)</f>
        <v>Actor2010m</v>
      </c>
      <c r="D54" t="str">
        <f>IF(ISBLANK(F54),"",
IFERROR(VLOOKUP(F54,[2]ActorTable!$A:$H,MATCH("이름참고",[2]ActorTable!$1:$1,0),0),"캐릭터없음"))</f>
        <v>닉스</v>
      </c>
      <c r="E54" t="str">
        <f t="shared" si="8"/>
        <v/>
      </c>
      <c r="F54" t="s">
        <v>385</v>
      </c>
      <c r="G54">
        <v>3</v>
      </c>
      <c r="H54">
        <v>6</v>
      </c>
      <c r="I54">
        <v>0</v>
      </c>
      <c r="J54">
        <v>0</v>
      </c>
      <c r="K54">
        <v>15</v>
      </c>
      <c r="L54">
        <v>0</v>
      </c>
      <c r="M54">
        <v>0</v>
      </c>
      <c r="N54">
        <v>0</v>
      </c>
      <c r="O54">
        <v>0</v>
      </c>
      <c r="P54">
        <v>0</v>
      </c>
      <c r="Q54">
        <v>18</v>
      </c>
      <c r="R54">
        <v>369</v>
      </c>
      <c r="S54" t="str">
        <f>IFERROR(VLOOKUP(R54,[2]WingLookTable!$A:$B,2,0),"캐릭터없음")</f>
        <v>Wing_SkyLightningSineOtherFast</v>
      </c>
      <c r="T54">
        <f ca="1">VLOOKUP(RANDBETWEEN(1,COUNTA(AC:AC)-1),AC:AD,2,0)</f>
        <v>205</v>
      </c>
      <c r="U54"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v>
      </c>
      <c r="V54" t="str">
        <f t="shared" si="7"/>
        <v>{"dy":26,"sl":1,"id":"Actor1109m","stats":{"tr":3,"trp":6,"str":0,"dex":0,"int":15,"vit":0,"train":0,"wgGr0":0,"wgGr1":0,"wgGr2":0,"wgGr3":18,"wgLk":369}}</v>
      </c>
      <c r="AC54">
        <v>53</v>
      </c>
      <c r="AD54">
        <v>280</v>
      </c>
    </row>
    <row r="55" spans="1:30">
      <c r="A55">
        <v>26</v>
      </c>
      <c r="B55">
        <v>2</v>
      </c>
      <c r="C55" t="str">
        <f ca="1">VLOOKUP(RANDBETWEEN(1,COUNTA(Z:Z)-1),Z:AA,2,0)</f>
        <v>Actor3022m</v>
      </c>
      <c r="D55" t="str">
        <f>IF(ISBLANK(F55),"",
IFERROR(VLOOKUP(F55,[2]ActorTable!$A:$H,MATCH("이름참고",[2]ActorTable!$1:$1,0),0),"캐릭터없음"))</f>
        <v>그루퍼스</v>
      </c>
      <c r="E55" t="str">
        <f t="shared" si="8"/>
        <v/>
      </c>
      <c r="F55" t="s">
        <v>386</v>
      </c>
      <c r="G55">
        <v>3</v>
      </c>
      <c r="H55">
        <v>6</v>
      </c>
      <c r="I55">
        <v>0</v>
      </c>
      <c r="J55">
        <v>15</v>
      </c>
      <c r="K55">
        <v>0</v>
      </c>
      <c r="L55">
        <v>0</v>
      </c>
      <c r="M55">
        <v>0</v>
      </c>
      <c r="N55">
        <v>0</v>
      </c>
      <c r="O55">
        <v>0</v>
      </c>
      <c r="P55">
        <v>0</v>
      </c>
      <c r="Q55">
        <v>18</v>
      </c>
      <c r="R55">
        <v>160</v>
      </c>
      <c r="S55" t="str">
        <f>IFERROR(VLOOKUP(R55,[2]WingLookTable!$A:$B,2,0),"캐릭터없음")</f>
        <v>Wing_DustGreenSineFullOtherFast</v>
      </c>
      <c r="T55">
        <f ca="1">VLOOKUP(RANDBETWEEN(1,COUNTA(AC:AC)-1),AC:AD,2,0)</f>
        <v>272</v>
      </c>
      <c r="U5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v>
      </c>
      <c r="V55" t="str">
        <f t="shared" si="7"/>
        <v>{"dy":26,"sl":2,"id":"Actor2010m","stats":{"tr":3,"trp":6,"str":0,"dex":15,"int":0,"vit":0,"train":0,"wgGr0":0,"wgGr1":0,"wgGr2":0,"wgGr3":18,"wgLk":160}}</v>
      </c>
      <c r="AC55">
        <v>54</v>
      </c>
      <c r="AD55">
        <v>284</v>
      </c>
    </row>
    <row r="56" spans="1:30">
      <c r="A56">
        <v>27</v>
      </c>
      <c r="B56">
        <v>1</v>
      </c>
      <c r="C56" t="str">
        <f ca="1">VLOOKUP(RANDBETWEEN(1,COUNTA(Z:Z)-1),Z:AA,2,0)</f>
        <v>Actor0240m</v>
      </c>
      <c r="D56" t="str">
        <f>IF(ISBLANK(F56),"",
IFERROR(VLOOKUP(F56,[2]ActorTable!$A:$H,MATCH("이름참고",[2]ActorTable!$1:$1,0),0),"캐릭터없음"))</f>
        <v>오비우스</v>
      </c>
      <c r="E56" t="str">
        <f t="shared" si="8"/>
        <v/>
      </c>
      <c r="F56" t="s">
        <v>419</v>
      </c>
      <c r="G56">
        <v>3</v>
      </c>
      <c r="H56">
        <v>6</v>
      </c>
      <c r="I56">
        <v>0</v>
      </c>
      <c r="J56">
        <v>0</v>
      </c>
      <c r="K56">
        <v>15</v>
      </c>
      <c r="L56">
        <v>0</v>
      </c>
      <c r="M56">
        <v>0</v>
      </c>
      <c r="N56">
        <v>0</v>
      </c>
      <c r="O56">
        <v>0</v>
      </c>
      <c r="P56">
        <v>0</v>
      </c>
      <c r="Q56">
        <v>18</v>
      </c>
      <c r="R56">
        <v>226</v>
      </c>
      <c r="S56" t="str">
        <f>IFERROR(VLOOKUP(R56,[2]WingLookTable!$A:$B,2,0),"캐릭터없음")</f>
        <v>Wing_MultiOtherNoiseFullFast</v>
      </c>
      <c r="T56">
        <f ca="1">VLOOKUP(RANDBETWEEN(1,COUNTA(AC:AC)-1),AC:AD,2,0)</f>
        <v>129</v>
      </c>
      <c r="U56"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v>
      </c>
      <c r="V56" t="str">
        <f t="shared" si="7"/>
        <v>{"dy":27,"sl":1,"id":"Actor1141m","stats":{"tr":3,"trp":6,"str":0,"dex":0,"int":15,"vit":0,"train":0,"wgGr0":0,"wgGr1":0,"wgGr2":0,"wgGr3":18,"wgLk":226}}</v>
      </c>
      <c r="AC56">
        <v>55</v>
      </c>
      <c r="AD56">
        <v>288</v>
      </c>
    </row>
    <row r="57" spans="1:30">
      <c r="A57">
        <v>27</v>
      </c>
      <c r="B57">
        <v>2</v>
      </c>
      <c r="C57" t="str">
        <f ca="1">VLOOKUP(RANDBETWEEN(1,COUNTA(Z:Z)-1),Z:AA,2,0)</f>
        <v>Actor2015m</v>
      </c>
      <c r="D57" t="str">
        <f>IF(ISBLANK(F57),"",
IFERROR(VLOOKUP(F57,[2]ActorTable!$A:$H,MATCH("이름참고",[2]ActorTable!$1:$1,0),0),"캐릭터없음"))</f>
        <v>소하</v>
      </c>
      <c r="E57" t="str">
        <f t="shared" si="8"/>
        <v/>
      </c>
      <c r="F57" t="s">
        <v>420</v>
      </c>
      <c r="G57">
        <v>3</v>
      </c>
      <c r="H57">
        <v>6</v>
      </c>
      <c r="I57">
        <v>0</v>
      </c>
      <c r="J57">
        <v>15</v>
      </c>
      <c r="K57">
        <v>0</v>
      </c>
      <c r="L57">
        <v>0</v>
      </c>
      <c r="M57">
        <v>0</v>
      </c>
      <c r="N57">
        <v>0</v>
      </c>
      <c r="O57">
        <v>0</v>
      </c>
      <c r="P57">
        <v>0</v>
      </c>
      <c r="Q57">
        <v>18</v>
      </c>
      <c r="R57">
        <v>190</v>
      </c>
      <c r="S57" t="str">
        <f>IFERROR(VLOOKUP(R57,[2]WingLookTable!$A:$B,2,0),"캐릭터없음")</f>
        <v>Wing_DustYellowNoisePatternStripeSlow</v>
      </c>
      <c r="T57">
        <f ca="1">VLOOKUP(RANDBETWEEN(1,COUNTA(AC:AC)-1),AC:AD,2,0)</f>
        <v>244</v>
      </c>
      <c r="U57"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v>
      </c>
      <c r="V57" t="str">
        <f t="shared" si="7"/>
        <v>{"dy":27,"sl":2,"id":"Actor1002m","stats":{"tr":3,"trp":6,"str":0,"dex":15,"int":0,"vit":0,"train":0,"wgGr0":0,"wgGr1":0,"wgGr2":0,"wgGr3":18,"wgLk":190}}</v>
      </c>
      <c r="AC57">
        <v>56</v>
      </c>
      <c r="AD57">
        <v>291</v>
      </c>
    </row>
    <row r="58" spans="1:30">
      <c r="A58">
        <v>28</v>
      </c>
      <c r="B58">
        <v>1</v>
      </c>
      <c r="C58" t="str">
        <f ca="1">VLOOKUP(RANDBETWEEN(1,COUNTA(Z:Z)-1),Z:AA,2,0)</f>
        <v>Actor3114m</v>
      </c>
      <c r="D58" t="str">
        <f>IF(ISBLANK(F58),"",
IFERROR(VLOOKUP(F58,[2]ActorTable!$A:$H,MATCH("이름참고",[2]ActorTable!$1:$1,0),0),"캐릭터없음"))</f>
        <v>프로토27</v>
      </c>
      <c r="E58" t="str">
        <f t="shared" si="8"/>
        <v/>
      </c>
      <c r="F58" t="s">
        <v>425</v>
      </c>
      <c r="G58">
        <v>3</v>
      </c>
      <c r="H58">
        <v>6</v>
      </c>
      <c r="I58">
        <v>15</v>
      </c>
      <c r="J58">
        <v>0</v>
      </c>
      <c r="K58">
        <v>0</v>
      </c>
      <c r="L58">
        <v>0</v>
      </c>
      <c r="M58">
        <v>0</v>
      </c>
      <c r="N58">
        <v>0</v>
      </c>
      <c r="O58">
        <v>0</v>
      </c>
      <c r="P58">
        <v>0</v>
      </c>
      <c r="Q58">
        <v>18</v>
      </c>
      <c r="R58">
        <v>113</v>
      </c>
      <c r="S58" t="str">
        <f>IFERROR(VLOOKUP(R58,[2]WingLookTable!$A:$B,2,0),"캐릭터없음")</f>
        <v>Wing_BlueSineFullStripeFast</v>
      </c>
      <c r="T58">
        <f ca="1">VLOOKUP(RANDBETWEEN(1,COUNTA(AC:AC)-1),AC:AD,2,0)</f>
        <v>199</v>
      </c>
      <c r="U58"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v>
      </c>
      <c r="V58" t="str">
        <f t="shared" si="7"/>
        <v>{"dy":28,"sl":1,"id":"Actor1216m","stats":{"tr":3,"trp":6,"str":15,"dex":0,"int":0,"vit":0,"train":0,"wgGr0":0,"wgGr1":0,"wgGr2":0,"wgGr3":18,"wgLk":113}}</v>
      </c>
      <c r="AC58">
        <v>57</v>
      </c>
      <c r="AD58">
        <v>294</v>
      </c>
    </row>
    <row r="59" spans="1:30">
      <c r="A59">
        <v>28</v>
      </c>
      <c r="B59">
        <v>2</v>
      </c>
      <c r="C59" t="str">
        <f ca="1">VLOOKUP(RANDBETWEEN(1,COUNTA(Z:Z)-1),Z:AA,2,0)</f>
        <v>Actor0104m</v>
      </c>
      <c r="D59" t="str">
        <f>IF(ISBLANK(F59),"",
IFERROR(VLOOKUP(F59,[2]ActorTable!$A:$H,MATCH("이름참고",[2]ActorTable!$1:$1,0),0),"캐릭터없음"))</f>
        <v>튤린</v>
      </c>
      <c r="E59" t="str">
        <f t="shared" si="8"/>
        <v/>
      </c>
      <c r="F59" t="s">
        <v>424</v>
      </c>
      <c r="G59">
        <v>3</v>
      </c>
      <c r="H59">
        <v>6</v>
      </c>
      <c r="I59">
        <v>0</v>
      </c>
      <c r="J59">
        <v>15</v>
      </c>
      <c r="K59">
        <v>0</v>
      </c>
      <c r="L59">
        <v>0</v>
      </c>
      <c r="M59">
        <v>0</v>
      </c>
      <c r="N59">
        <v>0</v>
      </c>
      <c r="O59">
        <v>0</v>
      </c>
      <c r="P59">
        <v>0</v>
      </c>
      <c r="Q59">
        <v>18</v>
      </c>
      <c r="R59">
        <v>280</v>
      </c>
      <c r="S59" t="str">
        <f>IFERROR(VLOOKUP(R59,[2]WingLookTable!$A:$B,2,0),"캐릭터없음")</f>
        <v>Wing_YellowFullSineStripeSlow</v>
      </c>
      <c r="T59">
        <f ca="1">VLOOKUP(RANDBETWEEN(1,COUNTA(AC:AC)-1),AC:AD,2,0)</f>
        <v>199</v>
      </c>
      <c r="U59"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v>
      </c>
      <c r="V59" t="str">
        <f t="shared" si="7"/>
        <v>{"dy":28,"sl":2,"id":"Actor0037m","stats":{"tr":3,"trp":6,"str":0,"dex":15,"int":0,"vit":0,"train":0,"wgGr0":0,"wgGr1":0,"wgGr2":0,"wgGr3":18,"wgLk":280}}</v>
      </c>
      <c r="AC59">
        <v>58</v>
      </c>
      <c r="AD59">
        <v>297</v>
      </c>
    </row>
    <row r="60" spans="1:30">
      <c r="A60">
        <v>29</v>
      </c>
      <c r="B60">
        <v>1</v>
      </c>
      <c r="C60" t="str">
        <f ca="1">VLOOKUP(RANDBETWEEN(1,COUNTA(Z:Z)-1),Z:AA,2,0)</f>
        <v>Actor1109m</v>
      </c>
      <c r="D60" t="str">
        <f>IF(ISBLANK(F60),"",
IFERROR(VLOOKUP(F60,[2]ActorTable!$A:$H,MATCH("이름참고",[2]ActorTable!$1:$1,0),0),"캐릭터없음"))</f>
        <v>니엘</v>
      </c>
      <c r="E60" t="str">
        <f t="shared" si="8"/>
        <v/>
      </c>
      <c r="F60" t="s">
        <v>426</v>
      </c>
      <c r="G60">
        <v>3</v>
      </c>
      <c r="H60">
        <v>6</v>
      </c>
      <c r="I60">
        <v>0</v>
      </c>
      <c r="J60">
        <v>0</v>
      </c>
      <c r="K60">
        <v>15</v>
      </c>
      <c r="L60">
        <v>0</v>
      </c>
      <c r="M60">
        <v>0</v>
      </c>
      <c r="N60">
        <v>0</v>
      </c>
      <c r="O60">
        <v>0</v>
      </c>
      <c r="P60">
        <v>0</v>
      </c>
      <c r="Q60">
        <v>18</v>
      </c>
      <c r="R60">
        <v>211</v>
      </c>
      <c r="S60" t="str">
        <f>IFERROR(VLOOKUP(R60,[2]WingLookTable!$A:$B,2,0),"캐릭터없음")</f>
        <v>Wing_FireSinePatternFullSlow</v>
      </c>
      <c r="T60">
        <f ca="1">VLOOKUP(RANDBETWEEN(1,COUNTA(AC:AC)-1),AC:AD,2,0)</f>
        <v>223</v>
      </c>
      <c r="U60"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v>
      </c>
      <c r="V60" t="str">
        <f t="shared" si="7"/>
        <v>{"dy":29,"sl":1,"id":"Actor2238m","stats":{"tr":3,"trp":6,"str":0,"dex":0,"int":15,"vit":0,"train":0,"wgGr0":0,"wgGr1":0,"wgGr2":0,"wgGr3":18,"wgLk":211}}</v>
      </c>
      <c r="AC60">
        <v>59</v>
      </c>
      <c r="AD60">
        <v>300</v>
      </c>
    </row>
    <row r="61" spans="1:30">
      <c r="A61">
        <v>29</v>
      </c>
      <c r="B61">
        <v>2</v>
      </c>
      <c r="C61" t="str">
        <f ca="1">VLOOKUP(RANDBETWEEN(1,COUNTA(Z:Z)-1),Z:AA,2,0)</f>
        <v>Actor2103m</v>
      </c>
      <c r="D61" t="str">
        <f>IF(ISBLANK(F61),"",
IFERROR(VLOOKUP(F61,[2]ActorTable!$A:$H,MATCH("이름참고",[2]ActorTable!$1:$1,0),0),"캐릭터없음"))</f>
        <v>테이슨</v>
      </c>
      <c r="E61" t="str">
        <f t="shared" si="8"/>
        <v/>
      </c>
      <c r="F61" t="s">
        <v>423</v>
      </c>
      <c r="G61">
        <v>3</v>
      </c>
      <c r="H61">
        <v>6</v>
      </c>
      <c r="I61">
        <v>0</v>
      </c>
      <c r="J61">
        <v>15</v>
      </c>
      <c r="K61">
        <v>0</v>
      </c>
      <c r="L61">
        <v>0</v>
      </c>
      <c r="M61">
        <v>0</v>
      </c>
      <c r="N61">
        <v>0</v>
      </c>
      <c r="O61">
        <v>0</v>
      </c>
      <c r="P61">
        <v>0</v>
      </c>
      <c r="Q61">
        <v>18</v>
      </c>
      <c r="R61">
        <v>340</v>
      </c>
      <c r="S61" t="str">
        <f>IFERROR(VLOOKUP(R61,[2]WingLookTable!$A:$B,2,0),"캐릭터없음")</f>
        <v>Wing_DustRedStripeFullOtherSlow</v>
      </c>
      <c r="T61">
        <f ca="1">VLOOKUP(RANDBETWEEN(1,COUNTA(AC:AC)-1),AC:AD,2,0)</f>
        <v>336</v>
      </c>
      <c r="U61"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v>
      </c>
      <c r="V61" t="str">
        <f t="shared" si="7"/>
        <v>{"dy":29,"sl":2,"id":"Actor1108m","stats":{"tr":3,"trp":6,"str":0,"dex":15,"int":0,"vit":0,"train":0,"wgGr0":0,"wgGr1":0,"wgGr2":0,"wgGr3":18,"wgLk":340}}</v>
      </c>
      <c r="AC61">
        <v>60</v>
      </c>
      <c r="AD61">
        <v>303</v>
      </c>
    </row>
    <row r="62" spans="1:30">
      <c r="A62">
        <v>30</v>
      </c>
      <c r="B62">
        <v>1</v>
      </c>
      <c r="C62" t="str">
        <f ca="1">VLOOKUP(RANDBETWEEN(1,COUNTA(Z:Z)-1),Z:AA,2,0)</f>
        <v>Actor0240m</v>
      </c>
      <c r="D62" t="str">
        <f>IF(ISBLANK(F62),"",
IFERROR(VLOOKUP(F62,[2]ActorTable!$A:$H,MATCH("이름참고",[2]ActorTable!$1:$1,0),0),"캐릭터없음"))</f>
        <v>카츄진</v>
      </c>
      <c r="E62" t="str">
        <f t="shared" si="8"/>
        <v/>
      </c>
      <c r="F62" t="s">
        <v>431</v>
      </c>
      <c r="G62">
        <v>3</v>
      </c>
      <c r="H62">
        <v>6</v>
      </c>
      <c r="I62">
        <v>0</v>
      </c>
      <c r="J62">
        <v>15</v>
      </c>
      <c r="K62">
        <v>0</v>
      </c>
      <c r="L62">
        <v>0</v>
      </c>
      <c r="M62">
        <v>0</v>
      </c>
      <c r="N62">
        <v>0</v>
      </c>
      <c r="O62">
        <v>0</v>
      </c>
      <c r="P62">
        <v>0</v>
      </c>
      <c r="Q62">
        <v>18</v>
      </c>
      <c r="R62">
        <v>187</v>
      </c>
      <c r="S62" t="str">
        <f>IFERROR(VLOOKUP(R62,[2]WingLookTable!$A:$B,2,0),"캐릭터없음")</f>
        <v>Wing_DustPurpleSinePatternFullFast</v>
      </c>
      <c r="T62">
        <f ca="1">VLOOKUP(RANDBETWEEN(1,COUNTA(AC:AC)-1),AC:AD,2,0)</f>
        <v>291</v>
      </c>
      <c r="U62"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v>
      </c>
      <c r="V62" t="str">
        <f t="shared" si="7"/>
        <v>{"dy":30,"sl":1,"id":"Actor3117m","stats":{"tr":3,"trp":6,"str":0,"dex":15,"int":0,"vit":0,"train":0,"wgGr0":0,"wgGr1":0,"wgGr2":0,"wgGr3":18,"wgLk":187}}</v>
      </c>
      <c r="AC62">
        <v>61</v>
      </c>
      <c r="AD62">
        <v>306</v>
      </c>
    </row>
    <row r="63" spans="1:30">
      <c r="A63">
        <v>30</v>
      </c>
      <c r="B63">
        <v>2</v>
      </c>
      <c r="C63" t="str">
        <f ca="1">VLOOKUP(RANDBETWEEN(1,COUNTA(Z:Z)-1),Z:AA,2,0)</f>
        <v>Actor1002m</v>
      </c>
      <c r="D63" t="str">
        <f>IF(ISBLANK(F63),"",
IFERROR(VLOOKUP(F63,[2]ActorTable!$A:$H,MATCH("이름참고",[2]ActorTable!$1:$1,0),0),"캐릭터없음"))</f>
        <v>딘즈</v>
      </c>
      <c r="E63" t="str">
        <f t="shared" si="8"/>
        <v/>
      </c>
      <c r="F63" t="s">
        <v>430</v>
      </c>
      <c r="G63">
        <v>3</v>
      </c>
      <c r="H63">
        <v>6</v>
      </c>
      <c r="I63">
        <v>0</v>
      </c>
      <c r="J63">
        <v>5</v>
      </c>
      <c r="K63">
        <v>10</v>
      </c>
      <c r="L63">
        <v>0</v>
      </c>
      <c r="M63">
        <v>0</v>
      </c>
      <c r="N63">
        <v>0</v>
      </c>
      <c r="O63">
        <v>0</v>
      </c>
      <c r="P63">
        <v>0</v>
      </c>
      <c r="Q63">
        <v>18</v>
      </c>
      <c r="R63">
        <v>291</v>
      </c>
      <c r="S63" t="str">
        <f>IFERROR(VLOOKUP(R63,[2]WingLookTable!$A:$B,2,0),"캐릭터없음")</f>
        <v>Wing_BlackNoiseSineOtherSlow</v>
      </c>
      <c r="T63">
        <f ca="1">VLOOKUP(RANDBETWEEN(1,COUNTA(AC:AC)-1),AC:AD,2,0)</f>
        <v>199</v>
      </c>
      <c r="U63"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v>
      </c>
      <c r="V63" t="str">
        <f t="shared" si="7"/>
        <v>{"dy":30,"sl":2,"id":"Actor3022m","stats":{"tr":3,"trp":6,"str":0,"dex":5,"int":10,"vit":0,"train":0,"wgGr0":0,"wgGr1":0,"wgGr2":0,"wgGr3":18,"wgLk":291}}</v>
      </c>
      <c r="AC63">
        <v>62</v>
      </c>
      <c r="AD63">
        <v>309</v>
      </c>
    </row>
    <row r="64" spans="1:30">
      <c r="A64">
        <v>31</v>
      </c>
      <c r="B64">
        <v>1</v>
      </c>
      <c r="C64" t="str">
        <f ca="1">VLOOKUP(RANDBETWEEN(1,COUNTA(Z:Z)-1),Z:AA,2,0)</f>
        <v>Actor2120m</v>
      </c>
      <c r="D64" t="str">
        <f>IF(ISBLANK(F64),"",
IFERROR(VLOOKUP(F64,[2]ActorTable!$A:$H,MATCH("이름참고",[2]ActorTable!$1:$1,0),0),"캐릭터없음"))</f>
        <v>라무무</v>
      </c>
      <c r="E64" t="str">
        <f t="shared" si="8"/>
        <v/>
      </c>
      <c r="F64" t="s">
        <v>429</v>
      </c>
      <c r="G64">
        <v>3</v>
      </c>
      <c r="H64">
        <v>6</v>
      </c>
      <c r="I64">
        <v>0</v>
      </c>
      <c r="J64">
        <v>0</v>
      </c>
      <c r="K64">
        <v>15</v>
      </c>
      <c r="L64">
        <v>0</v>
      </c>
      <c r="M64">
        <v>0</v>
      </c>
      <c r="N64">
        <v>0</v>
      </c>
      <c r="O64">
        <v>0</v>
      </c>
      <c r="P64">
        <v>0</v>
      </c>
      <c r="Q64">
        <v>18</v>
      </c>
      <c r="R64">
        <v>223</v>
      </c>
      <c r="S64" t="str">
        <f>IFERROR(VLOOKUP(R64,[2]WingLookTable!$A:$B,2,0),"캐릭터없음")</f>
        <v>Wing_MultiFullOtherFullFast</v>
      </c>
      <c r="T64">
        <f ca="1">VLOOKUP(RANDBETWEEN(1,COUNTA(AC:AC)-1),AC:AD,2,0)</f>
        <v>236</v>
      </c>
      <c r="U64"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v>
      </c>
      <c r="V64" t="str">
        <f t="shared" si="7"/>
        <v>{"dy":31,"sl":1,"id":"Actor3231m","stats":{"tr":3,"trp":6,"str":0,"dex":0,"int":15,"vit":0,"train":0,"wgGr0":0,"wgGr1":0,"wgGr2":0,"wgGr3":18,"wgLk":223}}</v>
      </c>
      <c r="AC64">
        <v>63</v>
      </c>
      <c r="AD64">
        <v>312</v>
      </c>
    </row>
    <row r="65" spans="1:30">
      <c r="A65">
        <v>31</v>
      </c>
      <c r="B65">
        <v>2</v>
      </c>
      <c r="C65" t="str">
        <f ca="1">VLOOKUP(RANDBETWEEN(1,COUNTA(Z:Z)-1),Z:AA,2,0)</f>
        <v>Actor3022m</v>
      </c>
      <c r="D65" t="str">
        <f>IF(ISBLANK(F65),"",
IFERROR(VLOOKUP(F65,[2]ActorTable!$A:$H,MATCH("이름참고",[2]ActorTable!$1:$1,0),0),"캐릭터없음"))</f>
        <v>프리스</v>
      </c>
      <c r="E65" t="str">
        <f t="shared" si="8"/>
        <v/>
      </c>
      <c r="F65" t="s">
        <v>436</v>
      </c>
      <c r="G65">
        <v>3</v>
      </c>
      <c r="H65">
        <v>6</v>
      </c>
      <c r="I65">
        <v>8</v>
      </c>
      <c r="J65">
        <v>0</v>
      </c>
      <c r="K65">
        <v>0</v>
      </c>
      <c r="L65">
        <v>7</v>
      </c>
      <c r="M65">
        <v>0</v>
      </c>
      <c r="N65">
        <v>0</v>
      </c>
      <c r="O65">
        <v>0</v>
      </c>
      <c r="P65">
        <v>0</v>
      </c>
      <c r="Q65">
        <v>18</v>
      </c>
      <c r="R65">
        <v>268</v>
      </c>
      <c r="S65" t="str">
        <f>IFERROR(VLOOKUP(R65,[2]WingLookTable!$A:$B,2,0),"캐릭터없음")</f>
        <v>Wing_SkySineSineFullSlow</v>
      </c>
      <c r="T65">
        <f ca="1">VLOOKUP(RANDBETWEEN(1,COUNTA(AC:AC)-1),AC:AD,2,0)</f>
        <v>133</v>
      </c>
      <c r="U65" t="str">
        <f t="shared" ca="1" si="1"/>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0104m","stats":{"tr":3,"trp":6,"str":5,"dex":0,"int":10,"vit":0,"train":0,"wgGr0":0,"wgGr1":0,"wgGr2":0,"wgGr3":18,"wgLk":145}},{"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dy":31,"sl":2,"id":"Actor0125m","stats":{"tr":3,"trp":6,"str":8,"dex":0,"int":0,"vit":7,"train":0,"wgGr0":0,"wgGr1":0,"wgGr2":0,"wgGr3":18,"wgLk":268}}</v>
      </c>
      <c r="V65" t="str">
        <f t="shared" si="7"/>
        <v>{"dy":31,"sl":2,"id":"Actor0125m","stats":{"tr":3,"trp":6,"str":8,"dex":0,"int":0,"vit":7,"train":0,"wgGr0":0,"wgGr1":0,"wgGr2":0,"wgGr3":18,"wgLk":268}}</v>
      </c>
      <c r="AC65">
        <v>64</v>
      </c>
      <c r="AD65">
        <v>315</v>
      </c>
    </row>
    <row r="66" spans="1:30">
      <c r="AC66">
        <v>65</v>
      </c>
      <c r="AD66">
        <v>318</v>
      </c>
    </row>
    <row r="67" spans="1:30">
      <c r="AC67">
        <v>66</v>
      </c>
      <c r="AD67">
        <v>321</v>
      </c>
    </row>
    <row r="68" spans="1:30">
      <c r="AC68">
        <v>67</v>
      </c>
      <c r="AD68">
        <v>324</v>
      </c>
    </row>
    <row r="69" spans="1:30">
      <c r="AC69">
        <v>68</v>
      </c>
      <c r="AD69">
        <v>328</v>
      </c>
    </row>
    <row r="70" spans="1:30">
      <c r="AC70">
        <v>69</v>
      </c>
      <c r="AD70">
        <v>332</v>
      </c>
    </row>
    <row r="71" spans="1:30">
      <c r="AC71">
        <v>70</v>
      </c>
      <c r="AD71">
        <v>336</v>
      </c>
    </row>
    <row r="72" spans="1:30">
      <c r="AC72">
        <v>71</v>
      </c>
      <c r="AD72">
        <v>340</v>
      </c>
    </row>
    <row r="73" spans="1:30">
      <c r="AC73">
        <v>72</v>
      </c>
      <c r="AD73">
        <v>344</v>
      </c>
    </row>
    <row r="74" spans="1:30">
      <c r="AC74">
        <v>73</v>
      </c>
      <c r="AD74">
        <v>348</v>
      </c>
    </row>
    <row r="75" spans="1:30">
      <c r="AC75">
        <v>74</v>
      </c>
      <c r="AD75">
        <v>352</v>
      </c>
    </row>
    <row r="76" spans="1:30">
      <c r="AC76">
        <v>75</v>
      </c>
      <c r="AD76">
        <v>356</v>
      </c>
    </row>
    <row r="77" spans="1:30">
      <c r="AC77">
        <v>76</v>
      </c>
      <c r="AD77">
        <v>360</v>
      </c>
    </row>
    <row r="78" spans="1:30">
      <c r="AC78">
        <v>77</v>
      </c>
      <c r="AD78">
        <v>363</v>
      </c>
    </row>
    <row r="79" spans="1:30">
      <c r="AC79">
        <v>78</v>
      </c>
      <c r="AD79">
        <v>366</v>
      </c>
    </row>
    <row r="80" spans="1:30">
      <c r="AC80">
        <v>79</v>
      </c>
      <c r="AD80">
        <v>369</v>
      </c>
    </row>
    <row r="81" spans="29:30">
      <c r="AC81">
        <v>80</v>
      </c>
      <c r="AD81">
        <v>372</v>
      </c>
    </row>
  </sheetData>
  <sortState xmlns:xlrd2="http://schemas.microsoft.com/office/spreadsheetml/2017/richdata2" ref="Z2:AA32">
    <sortCondition ref="Z2:Z32"/>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448</v>
      </c>
      <c r="B5">
        <v>175</v>
      </c>
      <c r="C5" t="s">
        <v>446</v>
      </c>
      <c r="D5" t="s">
        <v>447</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229</v>
      </c>
      <c r="C2" s="1">
        <v>0.99</v>
      </c>
      <c r="D2" s="1">
        <v>1200</v>
      </c>
      <c r="E2">
        <v>15</v>
      </c>
    </row>
    <row r="3" spans="1:6">
      <c r="A3" t="s">
        <v>16</v>
      </c>
      <c r="B3" t="s">
        <v>231</v>
      </c>
      <c r="C3" s="1">
        <v>4.99</v>
      </c>
      <c r="D3" s="1">
        <v>5900</v>
      </c>
      <c r="E3">
        <v>85</v>
      </c>
    </row>
    <row r="4" spans="1:6">
      <c r="A4" t="s">
        <v>17</v>
      </c>
      <c r="B4" t="s">
        <v>233</v>
      </c>
      <c r="C4" s="1">
        <v>9.99</v>
      </c>
      <c r="D4" s="1">
        <v>12000</v>
      </c>
      <c r="E4">
        <v>180</v>
      </c>
      <c r="F4" t="s">
        <v>21</v>
      </c>
    </row>
    <row r="5" spans="1:6">
      <c r="A5" t="s">
        <v>18</v>
      </c>
      <c r="B5" t="s">
        <v>234</v>
      </c>
      <c r="C5" s="1">
        <v>19.989999999999998</v>
      </c>
      <c r="D5" s="1">
        <v>25000</v>
      </c>
      <c r="E5">
        <v>390</v>
      </c>
    </row>
    <row r="6" spans="1:6">
      <c r="A6" t="s">
        <v>19</v>
      </c>
      <c r="B6" t="s">
        <v>230</v>
      </c>
      <c r="C6" s="1">
        <v>49.99</v>
      </c>
      <c r="D6" s="1">
        <v>65000</v>
      </c>
      <c r="E6">
        <v>1050</v>
      </c>
    </row>
    <row r="7" spans="1:6">
      <c r="A7" t="s">
        <v>20</v>
      </c>
      <c r="B7" t="s">
        <v>232</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235</v>
      </c>
      <c r="C2">
        <v>30</v>
      </c>
      <c r="D2">
        <v>9500</v>
      </c>
    </row>
    <row r="3" spans="1:6">
      <c r="A3" t="s">
        <v>7</v>
      </c>
      <c r="B3" t="s">
        <v>236</v>
      </c>
      <c r="C3">
        <v>140</v>
      </c>
      <c r="D3">
        <v>48000</v>
      </c>
      <c r="E3" t="s">
        <v>10</v>
      </c>
      <c r="F3">
        <v>8</v>
      </c>
    </row>
    <row r="4" spans="1:6">
      <c r="A4" t="s">
        <v>8</v>
      </c>
      <c r="B4" t="s">
        <v>237</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280</v>
      </c>
      <c r="B1" s="2" t="s">
        <v>11</v>
      </c>
      <c r="C1" s="4" t="s">
        <v>30</v>
      </c>
      <c r="D1" s="5" t="s">
        <v>29</v>
      </c>
      <c r="E1" s="3" t="s">
        <v>5</v>
      </c>
      <c r="F1" s="3" t="s">
        <v>281</v>
      </c>
    </row>
    <row r="2" spans="1:6">
      <c r="A2" t="s">
        <v>282</v>
      </c>
      <c r="B2" t="s">
        <v>284</v>
      </c>
      <c r="C2" s="1">
        <v>1.99</v>
      </c>
      <c r="D2" s="1">
        <v>2500</v>
      </c>
      <c r="F2">
        <v>1</v>
      </c>
    </row>
    <row r="3" spans="1:6">
      <c r="A3" t="s">
        <v>283</v>
      </c>
      <c r="B3" t="s">
        <v>285</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2021-08-13T14:54:09Z</dcterms:modified>
</cp:coreProperties>
</file>