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462219-C34D-4831-925D-85C385DBBA63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9" i="1"/>
  <c r="J20" i="1" s="1"/>
  <c r="L20" i="1" s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20" i="1" s="1"/>
  <c r="K20" i="1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20" i="1" s="1"/>
  <c r="H20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" i="1"/>
  <c r="O30" i="3" l="1"/>
  <c r="O29" i="3"/>
  <c r="O28" i="3"/>
  <c r="O27" i="3"/>
  <c r="O26" i="3"/>
  <c r="O25" i="3"/>
  <c r="O24" i="3"/>
  <c r="O23" i="3"/>
  <c r="O21" i="3"/>
  <c r="O20" i="3"/>
  <c r="O19" i="3"/>
  <c r="O18" i="3"/>
  <c r="O17" i="3"/>
  <c r="O16" i="3"/>
  <c r="O15" i="3"/>
  <c r="O13" i="3"/>
  <c r="O12" i="3"/>
  <c r="O11" i="3"/>
  <c r="O10" i="3"/>
  <c r="O9" i="3"/>
  <c r="O8" i="3"/>
  <c r="O6" i="3"/>
  <c r="O5" i="3"/>
  <c r="O4" i="3"/>
  <c r="O3" i="3"/>
  <c r="O2" i="3"/>
  <c r="D17" i="3" l="1"/>
  <c r="S23" i="3" l="1"/>
  <c r="S24" i="3" s="1"/>
  <c r="S25" i="3" s="1"/>
  <c r="S15" i="3"/>
  <c r="S16" i="3" s="1"/>
  <c r="S8" i="3"/>
  <c r="S9" i="3" s="1"/>
  <c r="S10" i="3" l="1"/>
  <c r="S26" i="3"/>
  <c r="S17" i="3"/>
  <c r="S11" i="3" l="1"/>
  <c r="S27" i="3"/>
  <c r="S18" i="3"/>
  <c r="S12" i="3" l="1"/>
  <c r="S28" i="3"/>
  <c r="S19" i="3"/>
  <c r="S13" i="3" l="1"/>
  <c r="S29" i="3"/>
  <c r="S20" i="3"/>
  <c r="S30" i="3" l="1"/>
  <c r="S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S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S3" i="3" l="1"/>
  <c r="L2" i="3"/>
  <c r="S4" i="3" l="1"/>
  <c r="L3" i="3"/>
  <c r="S5" i="3" l="1"/>
  <c r="L4" i="3"/>
  <c r="S6" i="3" l="1"/>
  <c r="L5" i="3"/>
  <c r="L6" i="3" l="1"/>
  <c r="L7" i="3" l="1"/>
  <c r="L8" i="3" l="1"/>
  <c r="L9" i="3" l="1"/>
  <c r="L10" i="3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1" i="3" l="1"/>
  <c r="H27" i="1"/>
  <c r="L47" i="1"/>
  <c r="K47" i="1"/>
  <c r="H47" i="1"/>
  <c r="L48" i="1"/>
  <c r="K48" i="1"/>
  <c r="H48" i="1"/>
  <c r="L52" i="1"/>
  <c r="K52" i="1"/>
  <c r="H52" i="1"/>
  <c r="L51" i="1"/>
  <c r="K51" i="1"/>
  <c r="H51" i="1"/>
  <c r="L50" i="1"/>
  <c r="K50" i="1"/>
  <c r="H50" i="1"/>
  <c r="L49" i="1"/>
  <c r="K49" i="1"/>
  <c r="H49" i="1"/>
  <c r="L46" i="1"/>
  <c r="K46" i="1"/>
  <c r="H46" i="1"/>
  <c r="L44" i="1"/>
  <c r="K44" i="1"/>
  <c r="H44" i="1"/>
  <c r="L43" i="1"/>
  <c r="K43" i="1"/>
  <c r="H43" i="1"/>
  <c r="L42" i="1"/>
  <c r="K42" i="1"/>
  <c r="H42" i="1"/>
  <c r="L41" i="1"/>
  <c r="K41" i="1"/>
  <c r="H41" i="1"/>
  <c r="L40" i="1"/>
  <c r="K40" i="1"/>
  <c r="H40" i="1"/>
  <c r="L39" i="1"/>
  <c r="K39" i="1"/>
  <c r="H39" i="1"/>
  <c r="L38" i="1"/>
  <c r="K38" i="1"/>
  <c r="H38" i="1"/>
  <c r="L37" i="1"/>
  <c r="K37" i="1"/>
  <c r="H37" i="1"/>
  <c r="K36" i="1"/>
  <c r="L36" i="1"/>
  <c r="H36" i="1"/>
  <c r="L35" i="1"/>
  <c r="K35" i="1"/>
  <c r="H35" i="1"/>
  <c r="L34" i="1"/>
  <c r="K34" i="1"/>
  <c r="H34" i="1"/>
  <c r="L33" i="1"/>
  <c r="K33" i="1"/>
  <c r="H33" i="1"/>
  <c r="L32" i="1"/>
  <c r="K32" i="1"/>
  <c r="H32" i="1"/>
  <c r="L31" i="1"/>
  <c r="K31" i="1"/>
  <c r="H31" i="1"/>
  <c r="L30" i="1"/>
  <c r="K30" i="1"/>
  <c r="H30" i="1"/>
  <c r="L45" i="1"/>
  <c r="K45" i="1"/>
  <c r="H45" i="1"/>
  <c r="L29" i="1"/>
  <c r="K29" i="1"/>
  <c r="H29" i="1"/>
  <c r="L28" i="1"/>
  <c r="K28" i="1"/>
  <c r="H28" i="1"/>
  <c r="L12" i="3" l="1"/>
  <c r="L15" i="1"/>
  <c r="K15" i="1"/>
  <c r="L14" i="1"/>
  <c r="K14" i="1"/>
  <c r="H15" i="1"/>
  <c r="L13" i="3" l="1"/>
  <c r="H14" i="1"/>
  <c r="L14" i="3" l="1"/>
  <c r="L15" i="3" l="1"/>
  <c r="L27" i="1"/>
  <c r="L26" i="1"/>
  <c r="L25" i="1"/>
  <c r="L24" i="1"/>
  <c r="L23" i="1"/>
  <c r="L22" i="1"/>
  <c r="L21" i="1"/>
  <c r="L19" i="1"/>
  <c r="L18" i="1"/>
  <c r="L17" i="1"/>
  <c r="L16" i="1"/>
  <c r="K27" i="1"/>
  <c r="K26" i="1"/>
  <c r="K25" i="1"/>
  <c r="K24" i="1"/>
  <c r="K23" i="1"/>
  <c r="K22" i="1"/>
  <c r="K21" i="1"/>
  <c r="K19" i="1"/>
  <c r="K18" i="1"/>
  <c r="K17" i="1"/>
  <c r="K16" i="1"/>
  <c r="H25" i="1"/>
  <c r="H23" i="1"/>
  <c r="H22" i="1"/>
  <c r="H21" i="1"/>
  <c r="H19" i="1"/>
  <c r="H26" i="1"/>
  <c r="H24" i="1"/>
  <c r="L16" i="3" l="1"/>
  <c r="Z2" i="2"/>
  <c r="Y2" i="2"/>
  <c r="X2" i="2"/>
  <c r="S2" i="2"/>
  <c r="R2" i="2"/>
  <c r="Q2" i="2"/>
  <c r="D2" i="2"/>
  <c r="E2" i="2"/>
  <c r="L17" i="3" l="1"/>
  <c r="L13" i="1"/>
  <c r="L12" i="1"/>
  <c r="L11" i="1"/>
  <c r="L10" i="1"/>
  <c r="L9" i="1"/>
  <c r="K13" i="1"/>
  <c r="L8" i="1"/>
  <c r="L7" i="1"/>
  <c r="L6" i="1"/>
  <c r="L5" i="1"/>
  <c r="L4" i="1"/>
  <c r="L3" i="1"/>
  <c r="L2" i="1"/>
  <c r="K2" i="1"/>
  <c r="K3" i="1"/>
  <c r="K4" i="1"/>
  <c r="K5" i="1"/>
  <c r="K6" i="1"/>
  <c r="K7" i="1"/>
  <c r="K8" i="1"/>
  <c r="K9" i="1"/>
  <c r="K10" i="1"/>
  <c r="K11" i="1"/>
  <c r="K12" i="1"/>
  <c r="H18" i="1"/>
  <c r="H17" i="1"/>
  <c r="H16" i="1"/>
  <c r="H13" i="1"/>
  <c r="H12" i="1"/>
  <c r="H11" i="1"/>
  <c r="H10" i="1"/>
  <c r="H9" i="1"/>
  <c r="H8" i="1"/>
  <c r="H7" i="1"/>
  <c r="H6" i="1"/>
  <c r="H5" i="1"/>
  <c r="H4" i="1"/>
  <c r="H3" i="1"/>
  <c r="H2" i="1"/>
  <c r="L18" i="3" l="1"/>
  <c r="F2" i="2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L19" i="3" l="1"/>
  <c r="M19" i="3" s="1"/>
  <c r="C17" i="3"/>
  <c r="T8" i="3"/>
  <c r="T16" i="3"/>
  <c r="T15" i="3"/>
  <c r="T25" i="3"/>
  <c r="T9" i="3"/>
  <c r="T24" i="3"/>
  <c r="T23" i="3"/>
  <c r="T17" i="3"/>
  <c r="T10" i="3"/>
  <c r="T26" i="3"/>
  <c r="T11" i="3"/>
  <c r="T18" i="3"/>
  <c r="T27" i="3"/>
  <c r="T12" i="3"/>
  <c r="T28" i="3"/>
  <c r="T19" i="3"/>
  <c r="T29" i="3"/>
  <c r="T20" i="3"/>
  <c r="T13" i="3"/>
  <c r="T21" i="3"/>
  <c r="T30" i="3"/>
  <c r="T2" i="3"/>
  <c r="T3" i="3"/>
  <c r="T4" i="3"/>
  <c r="T5" i="3"/>
  <c r="T6" i="3"/>
  <c r="M2" i="3"/>
  <c r="M13" i="3"/>
  <c r="M5" i="3"/>
  <c r="M15" i="3"/>
  <c r="M4" i="3"/>
  <c r="M12" i="3"/>
  <c r="M11" i="3"/>
  <c r="M16" i="3"/>
  <c r="M18" i="3"/>
  <c r="M10" i="3"/>
  <c r="M17" i="3"/>
  <c r="M8" i="3"/>
  <c r="M7" i="3"/>
  <c r="M3" i="3"/>
  <c r="M6" i="3"/>
  <c r="M14" i="3"/>
  <c r="M9" i="3"/>
  <c r="L20" i="3" l="1"/>
  <c r="J2" i="2"/>
  <c r="L2" i="2"/>
  <c r="K2" i="2"/>
  <c r="L21" i="3" l="1"/>
  <c r="M20" i="3"/>
  <c r="L22" i="3" l="1"/>
  <c r="M21" i="3"/>
  <c r="L23" i="3" l="1"/>
  <c r="M22" i="3"/>
  <c r="L24" i="3" l="1"/>
  <c r="M23" i="3"/>
  <c r="L25" i="3" l="1"/>
  <c r="M24" i="3"/>
  <c r="L26" i="3" l="1"/>
  <c r="M25" i="3"/>
  <c r="L27" i="3" l="1"/>
  <c r="M26" i="3"/>
  <c r="L28" i="3" l="1"/>
  <c r="M27" i="3"/>
  <c r="L29" i="3" l="1"/>
  <c r="M28" i="3"/>
  <c r="L30" i="3" l="1"/>
  <c r="M29" i="3"/>
  <c r="L31" i="3" l="1"/>
  <c r="M30" i="3"/>
  <c r="L32" i="3" l="1"/>
  <c r="M31" i="3"/>
  <c r="L33" i="3" l="1"/>
  <c r="M32" i="3"/>
  <c r="L34" i="3" l="1"/>
  <c r="M33" i="3"/>
  <c r="L35" i="3" l="1"/>
  <c r="M34" i="3"/>
  <c r="L36" i="3" l="1"/>
  <c r="M35" i="3"/>
  <c r="L37" i="3" l="1"/>
  <c r="M36" i="3"/>
  <c r="L38" i="3" l="1"/>
  <c r="M37" i="3"/>
  <c r="L39" i="3" l="1"/>
  <c r="M38" i="3"/>
  <c r="L40" i="3" l="1"/>
  <c r="M39" i="3"/>
  <c r="L41" i="3" l="1"/>
  <c r="M40" i="3"/>
  <c r="L42" i="3" l="1"/>
  <c r="M41" i="3"/>
  <c r="L43" i="3" l="1"/>
  <c r="M42" i="3"/>
  <c r="L44" i="3" l="1"/>
  <c r="M43" i="3"/>
  <c r="L45" i="3" l="1"/>
  <c r="M44" i="3"/>
  <c r="L46" i="3" l="1"/>
  <c r="M45" i="3"/>
  <c r="L47" i="3" l="1"/>
  <c r="M46" i="3"/>
  <c r="L48" i="3" l="1"/>
  <c r="M47" i="3"/>
  <c r="L49" i="3" l="1"/>
  <c r="M48" i="3"/>
  <c r="L50" i="3" l="1"/>
  <c r="M49" i="3"/>
  <c r="L51" i="3" l="1"/>
  <c r="M50" i="3"/>
  <c r="M5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Q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<sst xmlns="http://schemas.openxmlformats.org/spreadsheetml/2006/main" count="181" uniqueCount="146">
  <si>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</si>
  <si>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</si>
  <si>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</si>
  <si>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</si>
  <si>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</si>
  <si>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</si>
  <si>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</si>
  <si>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</si>
  <si>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</si>
  <si>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</si>
  <si>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</si>
  <si>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</si>
  <si>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</si>
  <si>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</si>
  <si>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</si>
  <si>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</si>
  <si>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</si>
  <si>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</si>
  <si>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</si>
  <si>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</si>
  <si>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</si>
  <si>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</si>
  <si>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</si>
  <si>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</si>
  <si>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</si>
  <si>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</si>
  <si>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</si>
  <si>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</si>
  <si>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</si>
  <si>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</si>
  <si>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</si>
  <si>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</si>
  <si>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</si>
  <si>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</si>
  <si>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</si>
  <si>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</si>
  <si>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</si>
  <si>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</si>
  <si>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</si>
  <si>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</si>
  <si>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</si>
  <si>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</si>
  <si>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</si>
  <si>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</si>
  <si>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</si>
  <si>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</si>
  <si>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</si>
  <si>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</si>
  <si>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</si>
  <si>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</si>
  <si>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</si>
  <si>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</si>
  <si>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</si>
  <si>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</si>
  <si>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</si>
  <si>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</si>
  <si>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</si>
  <si>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</si>
  <si>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</si>
  <si>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</si>
  <si>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</si>
  <si>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</si>
  <si>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</si>
  <si>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</si>
  <si>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</si>
  <si>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</si>
  <si>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</si>
  <si>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</si>
  <si>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</si>
  <si>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</si>
  <si>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</si>
  <si>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</si>
  <si>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</si>
  <si>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</si>
  <si>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</si>
  <si>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</si>
  <si>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</si>
  <si>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</si>
  <si>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</si>
  <si>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</si>
  <si>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</si>
  <si>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</si>
  <si>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</si>
  <si>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</si>
  <si>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</si>
  <si>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</si>
  <si>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</si>
  <si>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</si>
  <si>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</si>
  <si>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</si>
  <si>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</si>
  <si>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</si>
  <si>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</si>
  <si>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</si>
  <si>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</si>
  <si>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</si>
  <si>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</si>
  <si>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</si>
  <si>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</si>
  <si>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</si>
  <si>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</si>
  <si>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</si>
  <si>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</si>
  <si>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</si>
  <si>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</si>
  <si>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</si>
  <si>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</si>
  <si>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</si>
  <si>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</si>
  <si>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</si>
  <si>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</si>
  <si>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</si>
  <si>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</si>
  <si>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</si>
  <si>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</si>
  <si>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</si>
  <si>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</si>
  <si>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</si>
  <si>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</si>
  <si>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</si>
  <si>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</si>
  <si>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</si>
  <si>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</si>
  <si>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</si>
  <si>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</si>
  <si>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</si>
  <si>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</si>
  <si>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</si>
  <si>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</si>
  <si>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</si>
  <si>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</si>
  <si>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</si>
  <si>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</si>
  <si>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</si>
  <si>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</si>
  <si>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</si>
  <si>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</si>
  <si>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</si>
  <si>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</si>
  <si>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</si>
  <si>
    <t>Effect6_Collision_D, Effect6_Collision_D2, MagicSphere_12_D</t>
    <phoneticPr fontId="1" type="noConversion"/>
  </si>
  <si>
    <t>챕터</t>
    <phoneticPr fontId="1" type="noConversion"/>
  </si>
  <si>
    <t>아이디</t>
    <phoneticPr fontId="1" type="noConversion"/>
  </si>
  <si>
    <t>MonsterThroughForGanfaul</t>
    <phoneticPr fontId="1" type="noConversion"/>
  </si>
  <si>
    <t>Actor001</t>
    <phoneticPr fontId="1" type="noConversion"/>
  </si>
  <si>
    <t>배리여부참고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</si>
</sst>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BossName_SlimeRabbit</v>
          </cell>
          <cell r="B274" t="str">
            <v>초록 토끼귀 슬라임</v>
          </cell>
          <cell r="C274" t="str">
            <v>Green Rabbit Slime</v>
          </cell>
        </row>
        <row r="275">
          <cell r="A275" t="str">
            <v>BossName_SlimeRabbit_Red</v>
          </cell>
          <cell r="B275" t="str">
            <v>붉은 토끼귀 슬라임</v>
          </cell>
          <cell r="C275" t="str">
            <v>Red Rabbit Slime</v>
          </cell>
        </row>
        <row r="276">
          <cell r="A276" t="str">
            <v>BossName_TerribleStump_Purple</v>
          </cell>
          <cell r="B276" t="str">
            <v>나무귀신</v>
          </cell>
          <cell r="C276" t="str">
            <v>Terrible Stump</v>
          </cell>
        </row>
        <row r="277">
          <cell r="A277" t="str">
            <v>BossName_PolygonalMetalon_Red</v>
          </cell>
          <cell r="B277" t="str">
            <v>외뿔 풍뎅이</v>
          </cell>
          <cell r="C277" t="str">
            <v>In progress of translating…(277)</v>
          </cell>
        </row>
        <row r="278">
          <cell r="A278" t="str">
            <v>BossName_SpiritKing</v>
          </cell>
          <cell r="B278" t="str">
            <v>스피릿 킹</v>
          </cell>
          <cell r="C278" t="str">
            <v>Spirit King</v>
          </cell>
        </row>
        <row r="279">
          <cell r="A279" t="str">
            <v>BossDesc_SlimeRabbit</v>
          </cell>
          <cell r="B279" t="str">
            <v>친구들을 계속 불러내는 슬라임 무리입니다. 광역 공격을 할 수 있는 {0} 등 캐릭터를 사용하세요!</v>
          </cell>
          <cell r="C279" t="str">
            <v>In progress of translating…(279)</v>
          </cell>
        </row>
        <row r="280">
          <cell r="A280" t="str">
            <v>BossDesc_SlimeRabbit_Red</v>
          </cell>
          <cell r="B280" t="str">
            <v>좀 더 공격적인 슬라임 무리입니다. 광역 공격을 할 수 있는 {0} 등 캐릭터를 사용하세요!</v>
          </cell>
          <cell r="C280" t="str">
            <v>In progress of translating…(280)</v>
          </cell>
        </row>
        <row r="281">
          <cell r="A281" t="str">
            <v>BossDesc_TerribleStump_Purple</v>
          </cell>
          <cell r="B281" t="str">
            <v>화가 단단히 난 듯한 나무 귀신입니다. {0} 등 단일 개체에게 강한 캐릭터로 저지하세요!</v>
          </cell>
          <cell r="C281" t="str">
            <v>In progress of translating…(281)</v>
          </cell>
        </row>
        <row r="282">
          <cell r="A282" t="str">
            <v>BossDesc_PolygonalMetalon_Red</v>
          </cell>
          <cell r="B282" t="str">
            <v>뿔에 찔리면 매우 아플 것 같네요. {0} 등 단일 개체에게 강한 캐릭터로 저지하세요!</v>
          </cell>
          <cell r="C282" t="str">
            <v>In progress of translating…(282)</v>
          </cell>
        </row>
        <row r="283">
          <cell r="A283" t="str">
            <v>BossDesc_SpiritKing</v>
          </cell>
          <cell r="B283" t="str">
            <v>무시무시한 눈빛과 거대한 몸집을 가진 스피릿 킹입니다. {0} 등 큰 개체에게 공격할 수 있는 캐릭터를 써보세요!</v>
          </cell>
          <cell r="C283" t="str">
            <v>In progress of translating…(283)</v>
          </cell>
        </row>
        <row r="284">
          <cell r="A284" t="str">
            <v>PenaltyUIName_One</v>
          </cell>
          <cell r="B284" t="str">
            <v>&lt;color=#FF0000&gt;{0}&lt;/color&gt; 계열 캐릭터의 &lt;color=#FF0000&gt;대미지 피해 {1}배&lt;/color&gt;</v>
          </cell>
          <cell r="C284" t="str">
            <v>In progress of translating…(284)</v>
          </cell>
        </row>
        <row r="285">
          <cell r="A285" t="str">
            <v>PenaltyUIMind_One</v>
          </cell>
          <cell r="B285" t="str">
            <v>던전의 으스스한 기운으로 &lt;color=#FF0000&gt;{0}&lt;/color&gt; 계열이 &lt;color=#FF0000&gt;더 많은 대미지&lt;/color&gt;를 입게 됩니다</v>
          </cell>
          <cell r="C285" t="str">
            <v>In progress of translating…(285)</v>
          </cell>
        </row>
        <row r="286">
          <cell r="A286" t="str">
            <v>PenaltyUIRepre_OneOfTwo</v>
          </cell>
          <cell r="B286" t="str">
            <v>&lt;color=#FF0000&gt;{0}&lt;/color&gt; 또는 &lt;color=#FF0000&gt;{1}&lt;/color&gt; 계열 캐릭터의 &lt;color=#FF0000&gt;대미지 피해 {2}배&lt;/color&gt;</v>
          </cell>
          <cell r="C286" t="str">
            <v>In progress of translating…(286)</v>
          </cell>
        </row>
        <row r="287">
          <cell r="A287" t="str">
            <v>PenaltyUIName_Two</v>
          </cell>
          <cell r="B287" t="str">
            <v>&lt;color=#FF0000&gt;{0}&lt;/color&gt;, &lt;color=#FF0000&gt;{1}&lt;/color&gt; 계열 캐릭터의 &lt;color=#FF0000&gt;대미지 피해 {2}배&lt;/color&gt;</v>
          </cell>
          <cell r="C287" t="str">
            <v>In progress of translating…(287)</v>
          </cell>
        </row>
        <row r="288">
          <cell r="A288" t="str">
            <v>PenaltyUIMind_Two</v>
          </cell>
          <cell r="B288" t="str">
            <v>던전의 으스스한 기운으로 &lt;color=#FF0000&gt;{0}&lt;/color&gt;, &lt;color=#FF0000&gt;{1}&lt;/color&gt; 계열이 &lt;color=#FF0000&gt;더 많은 대미지&lt;/color&gt;를 입게 됩니다</v>
          </cell>
          <cell r="C288" t="str">
            <v>In progress of translating…(288)</v>
          </cell>
        </row>
        <row r="289">
          <cell r="A289" t="str">
            <v>PenaltyUIRepre_TwoOfFour</v>
          </cell>
          <cell r="B289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89" t="str">
            <v>In progress of translating…(289)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U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hidden="1" customWidth="1" outlineLevel="1"/>
    <col min="5" max="5" width="9" collapsed="1"/>
    <col min="6" max="6" width="9" hidden="1" customWidth="1" outlineLevel="1"/>
    <col min="7" max="7" width="9" collapsed="1"/>
    <col min="8" max="12" width="9" hidden="1" customWidth="1" outlineLevel="1"/>
    <col min="13" max="13" width="5.125" hidden="1" customWidth="1" outlineLevel="1"/>
    <col min="14" max="14" width="9" collapsed="1"/>
    <col min="15" max="16" width="0" hidden="1" customWidth="1" outlineLevel="1"/>
    <col min="17" max="17" width="9" hidden="1" customWidth="1" outlineLevel="1"/>
    <col min="18" max="18" width="8.125" hidden="1" customWidth="1" outlineLevel="1"/>
    <col min="19" max="19" width="9" hidden="1" customWidth="1" outlineLevel="1"/>
    <col min="20" max="20" width="5.125" hidden="1" customWidth="1" outlineLevel="1"/>
    <col min="21" max="21" width="9" collapsed="1"/>
  </cols>
  <sheetData>
    <row r="1" spans="1:20" ht="27" customHeight="1" x14ac:dyDescent="0.3">
      <c r="A1" t="s">
        <v>1</v>
      </c>
      <c r="B1" t="s">
        <v>21</v>
      </c>
      <c r="C1" t="s">
        <v>22</v>
      </c>
      <c r="D1" t="s">
        <v>135</v>
      </c>
      <c r="F1" t="s">
        <v>132</v>
      </c>
      <c r="H1" t="s">
        <v>128</v>
      </c>
      <c r="I1" t="s">
        <v>130</v>
      </c>
      <c r="J1" t="s">
        <v>133</v>
      </c>
      <c r="K1" t="s">
        <v>131</v>
      </c>
      <c r="L1" t="s">
        <v>134</v>
      </c>
      <c r="M1" t="s">
        <v>136</v>
      </c>
      <c r="O1" t="s">
        <v>142</v>
      </c>
      <c r="P1" t="s">
        <v>141</v>
      </c>
      <c r="Q1" t="s">
        <v>137</v>
      </c>
      <c r="R1" t="s">
        <v>131</v>
      </c>
      <c r="S1" t="s">
        <v>134</v>
      </c>
      <c r="T1" t="s">
        <v>136</v>
      </c>
    </row>
    <row r="2" spans="1:20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ca="1">I2*$F$2+J2*OFFSET($F$8,INT(($H2+9)/10)-1,0)</f>
        <v>25</v>
      </c>
      <c r="L2">
        <f ca="1">IF(ISNUMBER(L1),L1,0)+K2</f>
        <v>25</v>
      </c>
      <c r="M2">
        <f t="shared" ref="M2:M33" ca="1" si="2">VLOOKUP($L2,$C:$D,MATCH($D$1,$C$1:$D$1,0),1)</f>
        <v>2</v>
      </c>
      <c r="O2" t="str">
        <f>P2&amp;"_"&amp;Q2</f>
        <v>7_1</v>
      </c>
      <c r="P2">
        <v>7</v>
      </c>
      <c r="Q2">
        <v>1</v>
      </c>
      <c r="R2">
        <v>60</v>
      </c>
      <c r="S2">
        <f>IF(ISNUMBER(S1),S1,0)+R2</f>
        <v>60</v>
      </c>
      <c r="T2">
        <f>VLOOKUP($S2,$C:$D,MATCH($D$1,$C$1:$D$1,0),1)</f>
        <v>3</v>
      </c>
    </row>
    <row r="3" spans="1:20" x14ac:dyDescent="0.3">
      <c r="A3">
        <v>2</v>
      </c>
      <c r="B3">
        <v>19</v>
      </c>
      <c r="C3">
        <f t="shared" ref="C3:C17" si="3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4">IF(MOD($H3,10)=0,1,0)</f>
        <v>0</v>
      </c>
      <c r="K3">
        <f t="shared" ref="K3:K34" ca="1" si="5">I3*$F$2+J3*OFFSET($F$8,INT(($H3+9)/10)-1,0)</f>
        <v>25</v>
      </c>
      <c r="L3">
        <f t="shared" ref="L3:L51" ca="1" si="6">IF(ISNUMBER(L2),L2,0)+K3</f>
        <v>50</v>
      </c>
      <c r="M3">
        <f t="shared" ca="1" si="2"/>
        <v>3</v>
      </c>
      <c r="O3" t="str">
        <f t="shared" ref="O3:O6" si="7">P3&amp;"_"&amp;Q3</f>
        <v>7_2</v>
      </c>
      <c r="P3">
        <v>7</v>
      </c>
      <c r="Q3">
        <v>2</v>
      </c>
      <c r="R3">
        <v>190</v>
      </c>
      <c r="S3">
        <f t="shared" ref="S3:S6" si="8">IF(ISNUMBER(S2),S2,0)+R3</f>
        <v>250</v>
      </c>
      <c r="T3">
        <f>VLOOKUP($S3,$C:$D,MATCH($D$1,$C$1:$D$1,0),1)</f>
        <v>6</v>
      </c>
    </row>
    <row r="4" spans="1:20" x14ac:dyDescent="0.3">
      <c r="A4">
        <v>3</v>
      </c>
      <c r="B4">
        <v>29</v>
      </c>
      <c r="C4">
        <f t="shared" si="3"/>
        <v>48</v>
      </c>
      <c r="D4">
        <f t="shared" si="0"/>
        <v>3</v>
      </c>
      <c r="F4" t="s">
        <v>139</v>
      </c>
      <c r="H4">
        <v>3</v>
      </c>
      <c r="I4">
        <f t="shared" si="1"/>
        <v>5</v>
      </c>
      <c r="J4">
        <f t="shared" si="4"/>
        <v>0</v>
      </c>
      <c r="K4">
        <f t="shared" ca="1" si="5"/>
        <v>25</v>
      </c>
      <c r="L4">
        <f t="shared" ca="1" si="6"/>
        <v>75</v>
      </c>
      <c r="M4">
        <f t="shared" ca="1" si="2"/>
        <v>3</v>
      </c>
      <c r="O4" t="str">
        <f t="shared" si="7"/>
        <v>7_3</v>
      </c>
      <c r="P4">
        <v>7</v>
      </c>
      <c r="Q4">
        <v>3</v>
      </c>
      <c r="R4">
        <v>640</v>
      </c>
      <c r="S4">
        <f t="shared" si="8"/>
        <v>890</v>
      </c>
      <c r="T4">
        <f>VLOOKUP($S4,$C:$D,MATCH($D$1,$C$1:$D$1,0),1)</f>
        <v>9</v>
      </c>
    </row>
    <row r="5" spans="1:20" x14ac:dyDescent="0.3">
      <c r="A5">
        <v>4</v>
      </c>
      <c r="B5">
        <v>44</v>
      </c>
      <c r="C5">
        <f t="shared" si="3"/>
        <v>92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4"/>
        <v>0</v>
      </c>
      <c r="K5">
        <f t="shared" ca="1" si="5"/>
        <v>25</v>
      </c>
      <c r="L5">
        <f t="shared" ca="1" si="6"/>
        <v>100</v>
      </c>
      <c r="M5">
        <f t="shared" ca="1" si="2"/>
        <v>4</v>
      </c>
      <c r="O5" t="str">
        <f t="shared" si="7"/>
        <v>7_4</v>
      </c>
      <c r="P5">
        <v>7</v>
      </c>
      <c r="Q5">
        <v>4</v>
      </c>
      <c r="R5">
        <v>1300</v>
      </c>
      <c r="S5">
        <f t="shared" si="8"/>
        <v>2190</v>
      </c>
      <c r="T5">
        <f>VLOOKUP($S5,$C:$D,MATCH($D$1,$C$1:$D$1,0),1)</f>
        <v>13</v>
      </c>
    </row>
    <row r="6" spans="1:20" x14ac:dyDescent="0.3">
      <c r="A6">
        <v>5</v>
      </c>
      <c r="B6">
        <v>52</v>
      </c>
      <c r="C6">
        <f t="shared" si="3"/>
        <v>144</v>
      </c>
      <c r="D6">
        <f t="shared" si="0"/>
        <v>5</v>
      </c>
      <c r="H6">
        <v>5</v>
      </c>
      <c r="I6">
        <f t="shared" si="1"/>
        <v>0</v>
      </c>
      <c r="J6">
        <f t="shared" si="4"/>
        <v>0</v>
      </c>
      <c r="K6">
        <f t="shared" ca="1" si="5"/>
        <v>0</v>
      </c>
      <c r="L6">
        <f t="shared" ca="1" si="6"/>
        <v>100</v>
      </c>
      <c r="M6">
        <f t="shared" ca="1" si="2"/>
        <v>4</v>
      </c>
      <c r="O6" t="str">
        <f t="shared" si="7"/>
        <v>7_5</v>
      </c>
      <c r="P6">
        <v>7</v>
      </c>
      <c r="Q6">
        <v>5</v>
      </c>
      <c r="R6">
        <v>1600</v>
      </c>
      <c r="S6">
        <f t="shared" si="8"/>
        <v>3790</v>
      </c>
      <c r="T6">
        <f>VLOOKUP($S6,$C:$D,MATCH($D$1,$C$1:$D$1,0),1)</f>
        <v>16</v>
      </c>
    </row>
    <row r="7" spans="1:20" x14ac:dyDescent="0.3">
      <c r="A7">
        <v>6</v>
      </c>
      <c r="B7">
        <v>98</v>
      </c>
      <c r="C7">
        <f t="shared" si="3"/>
        <v>242</v>
      </c>
      <c r="D7">
        <f t="shared" si="0"/>
        <v>6</v>
      </c>
      <c r="F7" t="s">
        <v>129</v>
      </c>
      <c r="H7">
        <v>6</v>
      </c>
      <c r="I7">
        <f t="shared" si="1"/>
        <v>5</v>
      </c>
      <c r="J7">
        <f t="shared" si="4"/>
        <v>0</v>
      </c>
      <c r="K7">
        <f t="shared" ca="1" si="5"/>
        <v>25</v>
      </c>
      <c r="L7">
        <f t="shared" ca="1" si="6"/>
        <v>125</v>
      </c>
      <c r="M7">
        <f t="shared" ca="1" si="2"/>
        <v>4</v>
      </c>
    </row>
    <row r="8" spans="1:20" x14ac:dyDescent="0.3">
      <c r="A8">
        <v>7</v>
      </c>
      <c r="B8">
        <v>166</v>
      </c>
      <c r="C8">
        <f t="shared" si="3"/>
        <v>408</v>
      </c>
      <c r="D8">
        <f t="shared" si="0"/>
        <v>7</v>
      </c>
      <c r="F8">
        <v>100</v>
      </c>
      <c r="H8">
        <v>7</v>
      </c>
      <c r="I8">
        <f t="shared" si="1"/>
        <v>5</v>
      </c>
      <c r="J8">
        <f t="shared" si="4"/>
        <v>0</v>
      </c>
      <c r="K8">
        <f t="shared" ca="1" si="5"/>
        <v>25</v>
      </c>
      <c r="L8">
        <f t="shared" ca="1" si="6"/>
        <v>150</v>
      </c>
      <c r="M8">
        <f t="shared" ca="1" si="2"/>
        <v>5</v>
      </c>
      <c r="O8" t="str">
        <f t="shared" ref="O8:O13" si="9">P8&amp;"_"&amp;Q8</f>
        <v>14_1</v>
      </c>
      <c r="P8">
        <v>14</v>
      </c>
      <c r="Q8">
        <v>1</v>
      </c>
      <c r="R8">
        <v>50</v>
      </c>
      <c r="S8">
        <f>IF(ISNUMBER(S7),S7,0)+R8</f>
        <v>50</v>
      </c>
      <c r="T8">
        <f t="shared" ref="T8:T30" si="10">VLOOKUP($S8,$C:$D,MATCH($D$1,$C$1:$D$1,0),1)</f>
        <v>3</v>
      </c>
    </row>
    <row r="9" spans="1:20" x14ac:dyDescent="0.3">
      <c r="A9">
        <v>8</v>
      </c>
      <c r="B9">
        <v>186</v>
      </c>
      <c r="C9">
        <f t="shared" si="3"/>
        <v>594</v>
      </c>
      <c r="D9">
        <f t="shared" si="0"/>
        <v>8</v>
      </c>
      <c r="F9">
        <v>200</v>
      </c>
      <c r="H9">
        <v>8</v>
      </c>
      <c r="I9">
        <f t="shared" si="1"/>
        <v>5</v>
      </c>
      <c r="J9">
        <f t="shared" si="4"/>
        <v>0</v>
      </c>
      <c r="K9">
        <f t="shared" ca="1" si="5"/>
        <v>25</v>
      </c>
      <c r="L9">
        <f t="shared" ca="1" si="6"/>
        <v>175</v>
      </c>
      <c r="M9">
        <f t="shared" ca="1" si="2"/>
        <v>5</v>
      </c>
      <c r="O9" t="str">
        <f t="shared" si="9"/>
        <v>14_2</v>
      </c>
      <c r="P9">
        <v>14</v>
      </c>
      <c r="Q9">
        <v>2</v>
      </c>
      <c r="R9">
        <v>230</v>
      </c>
      <c r="S9">
        <f t="shared" ref="S9:S13" si="11">IF(ISNUMBER(S8),S8,0)+R9</f>
        <v>280</v>
      </c>
      <c r="T9">
        <f t="shared" si="10"/>
        <v>6</v>
      </c>
    </row>
    <row r="10" spans="1:20" x14ac:dyDescent="0.3">
      <c r="A10">
        <v>9</v>
      </c>
      <c r="B10">
        <v>198</v>
      </c>
      <c r="C10">
        <f t="shared" si="3"/>
        <v>792</v>
      </c>
      <c r="D10">
        <f t="shared" si="0"/>
        <v>9</v>
      </c>
      <c r="F10">
        <v>300</v>
      </c>
      <c r="H10">
        <v>9</v>
      </c>
      <c r="I10">
        <f t="shared" si="1"/>
        <v>5</v>
      </c>
      <c r="J10">
        <f t="shared" si="4"/>
        <v>0</v>
      </c>
      <c r="K10">
        <f t="shared" ca="1" si="5"/>
        <v>25</v>
      </c>
      <c r="L10">
        <f t="shared" ca="1" si="6"/>
        <v>200</v>
      </c>
      <c r="M10">
        <f t="shared" ca="1" si="2"/>
        <v>5</v>
      </c>
      <c r="O10" t="str">
        <f t="shared" si="9"/>
        <v>14_3</v>
      </c>
      <c r="P10">
        <v>14</v>
      </c>
      <c r="Q10">
        <v>3</v>
      </c>
      <c r="R10">
        <v>460</v>
      </c>
      <c r="S10">
        <f t="shared" si="11"/>
        <v>740</v>
      </c>
      <c r="T10">
        <f t="shared" si="10"/>
        <v>8</v>
      </c>
    </row>
    <row r="11" spans="1:20" x14ac:dyDescent="0.3">
      <c r="A11">
        <v>10</v>
      </c>
      <c r="B11">
        <v>263</v>
      </c>
      <c r="C11">
        <f t="shared" si="3"/>
        <v>1055</v>
      </c>
      <c r="D11">
        <f t="shared" si="0"/>
        <v>10</v>
      </c>
      <c r="F11">
        <v>400</v>
      </c>
      <c r="H11">
        <v>10</v>
      </c>
      <c r="I11">
        <f t="shared" si="1"/>
        <v>0</v>
      </c>
      <c r="J11">
        <f t="shared" si="4"/>
        <v>1</v>
      </c>
      <c r="K11">
        <f t="shared" ca="1" si="5"/>
        <v>100</v>
      </c>
      <c r="L11">
        <f t="shared" ca="1" si="6"/>
        <v>300</v>
      </c>
      <c r="M11">
        <f t="shared" ca="1" si="2"/>
        <v>6</v>
      </c>
      <c r="O11" t="str">
        <f t="shared" si="9"/>
        <v>14_4</v>
      </c>
      <c r="P11">
        <v>14</v>
      </c>
      <c r="Q11">
        <v>4</v>
      </c>
      <c r="R11">
        <v>900</v>
      </c>
      <c r="S11">
        <f t="shared" si="11"/>
        <v>1640</v>
      </c>
      <c r="T11">
        <f t="shared" si="10"/>
        <v>12</v>
      </c>
    </row>
    <row r="12" spans="1:20" x14ac:dyDescent="0.3">
      <c r="A12">
        <v>11</v>
      </c>
      <c r="B12">
        <v>287</v>
      </c>
      <c r="C12">
        <f t="shared" si="3"/>
        <v>1342</v>
      </c>
      <c r="D12">
        <f t="shared" si="0"/>
        <v>11</v>
      </c>
      <c r="H12">
        <v>11</v>
      </c>
      <c r="I12">
        <f t="shared" si="1"/>
        <v>10</v>
      </c>
      <c r="J12">
        <f t="shared" si="4"/>
        <v>0</v>
      </c>
      <c r="K12">
        <f t="shared" ca="1" si="5"/>
        <v>50</v>
      </c>
      <c r="L12">
        <f t="shared" ca="1" si="6"/>
        <v>350</v>
      </c>
      <c r="M12">
        <f t="shared" ca="1" si="2"/>
        <v>6</v>
      </c>
      <c r="O12" t="str">
        <f t="shared" si="9"/>
        <v>14_5</v>
      </c>
      <c r="P12">
        <v>14</v>
      </c>
      <c r="Q12">
        <v>5</v>
      </c>
      <c r="R12">
        <v>1100</v>
      </c>
      <c r="S12">
        <f t="shared" si="11"/>
        <v>2740</v>
      </c>
      <c r="T12">
        <f t="shared" si="10"/>
        <v>14</v>
      </c>
    </row>
    <row r="13" spans="1:20" x14ac:dyDescent="0.3">
      <c r="A13">
        <v>12</v>
      </c>
      <c r="B13">
        <v>298</v>
      </c>
      <c r="C13">
        <f t="shared" si="3"/>
        <v>1640</v>
      </c>
      <c r="D13">
        <f t="shared" si="0"/>
        <v>12</v>
      </c>
      <c r="H13">
        <v>12</v>
      </c>
      <c r="I13">
        <f t="shared" si="1"/>
        <v>10</v>
      </c>
      <c r="J13">
        <f t="shared" si="4"/>
        <v>0</v>
      </c>
      <c r="K13">
        <f t="shared" ca="1" si="5"/>
        <v>50</v>
      </c>
      <c r="L13">
        <f t="shared" ca="1" si="6"/>
        <v>400</v>
      </c>
      <c r="M13">
        <f t="shared" ca="1" si="2"/>
        <v>6</v>
      </c>
      <c r="O13" t="str">
        <f t="shared" si="9"/>
        <v>14_6</v>
      </c>
      <c r="P13">
        <v>14</v>
      </c>
      <c r="Q13">
        <v>6</v>
      </c>
      <c r="R13">
        <v>1240</v>
      </c>
      <c r="S13">
        <f t="shared" si="11"/>
        <v>3980</v>
      </c>
      <c r="T13">
        <f t="shared" si="10"/>
        <v>16</v>
      </c>
    </row>
    <row r="14" spans="1:20" x14ac:dyDescent="0.3">
      <c r="A14">
        <v>13</v>
      </c>
      <c r="B14">
        <v>361</v>
      </c>
      <c r="C14">
        <f t="shared" si="3"/>
        <v>2001</v>
      </c>
      <c r="D14">
        <f t="shared" si="0"/>
        <v>13</v>
      </c>
      <c r="H14">
        <v>13</v>
      </c>
      <c r="I14">
        <f t="shared" si="1"/>
        <v>10</v>
      </c>
      <c r="J14">
        <f t="shared" si="4"/>
        <v>0</v>
      </c>
      <c r="K14">
        <f t="shared" ca="1" si="5"/>
        <v>50</v>
      </c>
      <c r="L14">
        <f t="shared" ca="1" si="6"/>
        <v>450</v>
      </c>
      <c r="M14">
        <f t="shared" ca="1" si="2"/>
        <v>7</v>
      </c>
    </row>
    <row r="15" spans="1:20" x14ac:dyDescent="0.3">
      <c r="A15">
        <v>14</v>
      </c>
      <c r="B15">
        <v>392</v>
      </c>
      <c r="C15">
        <f t="shared" si="3"/>
        <v>2393</v>
      </c>
      <c r="D15">
        <f t="shared" si="0"/>
        <v>14</v>
      </c>
      <c r="H15">
        <v>14</v>
      </c>
      <c r="I15">
        <f t="shared" si="1"/>
        <v>10</v>
      </c>
      <c r="J15">
        <f t="shared" si="4"/>
        <v>0</v>
      </c>
      <c r="K15">
        <f t="shared" ca="1" si="5"/>
        <v>50</v>
      </c>
      <c r="L15">
        <f t="shared" ca="1" si="6"/>
        <v>500</v>
      </c>
      <c r="M15">
        <f t="shared" ca="1" si="2"/>
        <v>7</v>
      </c>
      <c r="O15" t="str">
        <f t="shared" ref="O15:O21" si="12">P15&amp;"_"&amp;Q15</f>
        <v>21_1</v>
      </c>
      <c r="P15">
        <v>21</v>
      </c>
      <c r="Q15">
        <v>1</v>
      </c>
      <c r="R15">
        <v>35</v>
      </c>
      <c r="S15">
        <f>IF(ISNUMBER(S14),S14,0)+R15</f>
        <v>35</v>
      </c>
      <c r="T15">
        <f t="shared" si="10"/>
        <v>2</v>
      </c>
    </row>
    <row r="16" spans="1:20" x14ac:dyDescent="0.3">
      <c r="A16">
        <v>15</v>
      </c>
      <c r="B16">
        <v>399</v>
      </c>
      <c r="C16">
        <f t="shared" si="3"/>
        <v>2792</v>
      </c>
      <c r="D16">
        <f t="shared" si="0"/>
        <v>15</v>
      </c>
      <c r="H16">
        <v>15</v>
      </c>
      <c r="I16">
        <f t="shared" si="1"/>
        <v>0</v>
      </c>
      <c r="J16">
        <f t="shared" si="4"/>
        <v>0</v>
      </c>
      <c r="K16">
        <f t="shared" ca="1" si="5"/>
        <v>0</v>
      </c>
      <c r="L16">
        <f t="shared" ca="1" si="6"/>
        <v>500</v>
      </c>
      <c r="M16">
        <f t="shared" ca="1" si="2"/>
        <v>7</v>
      </c>
      <c r="O16" t="str">
        <f t="shared" si="12"/>
        <v>21_2</v>
      </c>
      <c r="P16">
        <v>21</v>
      </c>
      <c r="Q16">
        <v>2</v>
      </c>
      <c r="R16">
        <v>135</v>
      </c>
      <c r="S16">
        <f t="shared" ref="S16:S20" si="13">IF(ISNUMBER(S15),S15,0)+R16</f>
        <v>170</v>
      </c>
      <c r="T16">
        <f t="shared" si="10"/>
        <v>5</v>
      </c>
    </row>
    <row r="17" spans="1:20" x14ac:dyDescent="0.3">
      <c r="A17">
        <v>16</v>
      </c>
      <c r="B17">
        <v>871</v>
      </c>
      <c r="C17">
        <f t="shared" si="3"/>
        <v>3663</v>
      </c>
      <c r="D17">
        <f t="shared" si="0"/>
        <v>16</v>
      </c>
      <c r="H17">
        <v>16</v>
      </c>
      <c r="I17">
        <f t="shared" si="1"/>
        <v>10</v>
      </c>
      <c r="J17">
        <f t="shared" si="4"/>
        <v>0</v>
      </c>
      <c r="K17">
        <f t="shared" ca="1" si="5"/>
        <v>50</v>
      </c>
      <c r="L17">
        <f t="shared" ca="1" si="6"/>
        <v>550</v>
      </c>
      <c r="M17">
        <f t="shared" ca="1" si="2"/>
        <v>7</v>
      </c>
      <c r="O17" t="str">
        <f t="shared" si="12"/>
        <v>21_3</v>
      </c>
      <c r="P17">
        <v>21</v>
      </c>
      <c r="Q17">
        <v>3</v>
      </c>
      <c r="R17">
        <v>260</v>
      </c>
      <c r="S17">
        <f t="shared" si="13"/>
        <v>430</v>
      </c>
      <c r="T17">
        <f t="shared" si="10"/>
        <v>7</v>
      </c>
    </row>
    <row r="18" spans="1:20" hidden="1" outlineLevel="1" x14ac:dyDescent="0.3">
      <c r="H18">
        <v>17</v>
      </c>
      <c r="I18">
        <f t="shared" si="1"/>
        <v>10</v>
      </c>
      <c r="J18">
        <f t="shared" si="4"/>
        <v>0</v>
      </c>
      <c r="K18">
        <f t="shared" ca="1" si="5"/>
        <v>50</v>
      </c>
      <c r="L18">
        <f t="shared" ca="1" si="6"/>
        <v>600</v>
      </c>
      <c r="M18">
        <f t="shared" ca="1" si="2"/>
        <v>8</v>
      </c>
      <c r="O18" t="str">
        <f t="shared" si="12"/>
        <v>21_4</v>
      </c>
      <c r="P18">
        <v>21</v>
      </c>
      <c r="Q18">
        <v>4</v>
      </c>
      <c r="R18">
        <v>400</v>
      </c>
      <c r="S18">
        <f t="shared" si="13"/>
        <v>830</v>
      </c>
      <c r="T18">
        <f t="shared" si="10"/>
        <v>9</v>
      </c>
    </row>
    <row r="19" spans="1:20" hidden="1" outlineLevel="1" x14ac:dyDescent="0.3">
      <c r="H19">
        <v>18</v>
      </c>
      <c r="I19">
        <f t="shared" si="1"/>
        <v>10</v>
      </c>
      <c r="J19">
        <f t="shared" si="4"/>
        <v>0</v>
      </c>
      <c r="K19">
        <f t="shared" ca="1" si="5"/>
        <v>50</v>
      </c>
      <c r="L19">
        <f t="shared" ca="1" si="6"/>
        <v>650</v>
      </c>
      <c r="M19">
        <f t="shared" ca="1" si="2"/>
        <v>8</v>
      </c>
      <c r="O19" t="str">
        <f t="shared" si="12"/>
        <v>21_5</v>
      </c>
      <c r="P19">
        <v>21</v>
      </c>
      <c r="Q19">
        <v>5</v>
      </c>
      <c r="R19">
        <v>900</v>
      </c>
      <c r="S19">
        <f t="shared" si="13"/>
        <v>1730</v>
      </c>
      <c r="T19">
        <f t="shared" si="10"/>
        <v>12</v>
      </c>
    </row>
    <row r="20" spans="1:20" hidden="1" outlineLevel="1" x14ac:dyDescent="0.3">
      <c r="H20">
        <v>19</v>
      </c>
      <c r="I20">
        <f t="shared" si="1"/>
        <v>10</v>
      </c>
      <c r="J20">
        <f t="shared" si="4"/>
        <v>0</v>
      </c>
      <c r="K20">
        <f t="shared" ca="1" si="5"/>
        <v>50</v>
      </c>
      <c r="L20">
        <f t="shared" ca="1" si="6"/>
        <v>700</v>
      </c>
      <c r="M20">
        <f t="shared" ca="1" si="2"/>
        <v>8</v>
      </c>
      <c r="O20" t="str">
        <f t="shared" si="12"/>
        <v>21_6</v>
      </c>
      <c r="P20">
        <v>21</v>
      </c>
      <c r="Q20">
        <v>6</v>
      </c>
      <c r="R20">
        <v>700</v>
      </c>
      <c r="S20">
        <f t="shared" si="13"/>
        <v>2430</v>
      </c>
      <c r="T20">
        <f t="shared" si="10"/>
        <v>14</v>
      </c>
    </row>
    <row r="21" spans="1:20" hidden="1" outlineLevel="1" x14ac:dyDescent="0.3">
      <c r="H21">
        <v>20</v>
      </c>
      <c r="I21">
        <f t="shared" si="1"/>
        <v>0</v>
      </c>
      <c r="J21">
        <f t="shared" si="4"/>
        <v>1</v>
      </c>
      <c r="K21">
        <f t="shared" ca="1" si="5"/>
        <v>200</v>
      </c>
      <c r="L21">
        <f t="shared" ca="1" si="6"/>
        <v>900</v>
      </c>
      <c r="M21">
        <f t="shared" ca="1" si="2"/>
        <v>9</v>
      </c>
      <c r="O21" t="str">
        <f t="shared" si="12"/>
        <v>21_7</v>
      </c>
      <c r="P21">
        <v>21</v>
      </c>
      <c r="Q21">
        <v>7</v>
      </c>
      <c r="R21">
        <v>1400</v>
      </c>
      <c r="S21">
        <f t="shared" ref="S21" si="14">IF(ISNUMBER(S20),S20,0)+R21</f>
        <v>3830</v>
      </c>
      <c r="T21">
        <f t="shared" si="10"/>
        <v>16</v>
      </c>
    </row>
    <row r="22" spans="1:20" hidden="1" outlineLevel="1" x14ac:dyDescent="0.3">
      <c r="H22">
        <v>21</v>
      </c>
      <c r="I22">
        <f t="shared" si="1"/>
        <v>15</v>
      </c>
      <c r="J22">
        <f t="shared" si="4"/>
        <v>0</v>
      </c>
      <c r="K22">
        <f t="shared" ca="1" si="5"/>
        <v>75</v>
      </c>
      <c r="L22">
        <f t="shared" ca="1" si="6"/>
        <v>975</v>
      </c>
      <c r="M22">
        <f t="shared" ca="1" si="2"/>
        <v>9</v>
      </c>
    </row>
    <row r="23" spans="1:20" hidden="1" outlineLevel="1" x14ac:dyDescent="0.3">
      <c r="H23">
        <v>22</v>
      </c>
      <c r="I23">
        <f t="shared" si="1"/>
        <v>15</v>
      </c>
      <c r="J23">
        <f t="shared" si="4"/>
        <v>0</v>
      </c>
      <c r="K23">
        <f t="shared" ca="1" si="5"/>
        <v>75</v>
      </c>
      <c r="L23">
        <f t="shared" ca="1" si="6"/>
        <v>1050</v>
      </c>
      <c r="M23">
        <f t="shared" ca="1" si="2"/>
        <v>9</v>
      </c>
      <c r="O23" t="str">
        <f t="shared" ref="O23:O30" si="15">P23&amp;"_"&amp;Q23</f>
        <v>28_1</v>
      </c>
      <c r="P23">
        <v>28</v>
      </c>
      <c r="Q23">
        <v>1</v>
      </c>
      <c r="R23">
        <v>24</v>
      </c>
      <c r="S23">
        <f>IF(ISNUMBER(S22),S22,0)+R23</f>
        <v>24</v>
      </c>
      <c r="T23">
        <f t="shared" si="10"/>
        <v>2</v>
      </c>
    </row>
    <row r="24" spans="1:20" hidden="1" outlineLevel="1" x14ac:dyDescent="0.3">
      <c r="H24">
        <v>23</v>
      </c>
      <c r="I24">
        <f t="shared" si="1"/>
        <v>15</v>
      </c>
      <c r="J24">
        <f t="shared" si="4"/>
        <v>0</v>
      </c>
      <c r="K24">
        <f t="shared" ca="1" si="5"/>
        <v>75</v>
      </c>
      <c r="L24">
        <f t="shared" ca="1" si="6"/>
        <v>1125</v>
      </c>
      <c r="M24">
        <f t="shared" ca="1" si="2"/>
        <v>10</v>
      </c>
      <c r="O24" t="str">
        <f t="shared" si="15"/>
        <v>28_2</v>
      </c>
      <c r="P24">
        <v>28</v>
      </c>
      <c r="Q24">
        <v>2</v>
      </c>
      <c r="R24">
        <v>76</v>
      </c>
      <c r="S24">
        <f t="shared" ref="S24:S29" si="16">IF(ISNUMBER(S23),S23,0)+R24</f>
        <v>100</v>
      </c>
      <c r="T24">
        <f t="shared" si="10"/>
        <v>4</v>
      </c>
    </row>
    <row r="25" spans="1:20" hidden="1" outlineLevel="1" x14ac:dyDescent="0.3">
      <c r="H25">
        <v>24</v>
      </c>
      <c r="I25">
        <f t="shared" si="1"/>
        <v>15</v>
      </c>
      <c r="J25">
        <f t="shared" si="4"/>
        <v>0</v>
      </c>
      <c r="K25">
        <f t="shared" ca="1" si="5"/>
        <v>75</v>
      </c>
      <c r="L25">
        <f t="shared" ca="1" si="6"/>
        <v>1200</v>
      </c>
      <c r="M25">
        <f t="shared" ca="1" si="2"/>
        <v>10</v>
      </c>
      <c r="O25" t="str">
        <f t="shared" si="15"/>
        <v>28_3</v>
      </c>
      <c r="P25">
        <v>28</v>
      </c>
      <c r="Q25">
        <v>3</v>
      </c>
      <c r="R25">
        <v>172</v>
      </c>
      <c r="S25">
        <f t="shared" si="16"/>
        <v>272</v>
      </c>
      <c r="T25">
        <f t="shared" si="10"/>
        <v>6</v>
      </c>
    </row>
    <row r="26" spans="1:20" hidden="1" outlineLevel="1" x14ac:dyDescent="0.3">
      <c r="H26">
        <v>25</v>
      </c>
      <c r="I26">
        <f t="shared" si="1"/>
        <v>0</v>
      </c>
      <c r="J26">
        <f t="shared" si="4"/>
        <v>0</v>
      </c>
      <c r="K26">
        <f t="shared" ca="1" si="5"/>
        <v>0</v>
      </c>
      <c r="L26">
        <f t="shared" ca="1" si="6"/>
        <v>1200</v>
      </c>
      <c r="M26">
        <f t="shared" ca="1" si="2"/>
        <v>10</v>
      </c>
      <c r="O26" t="str">
        <f t="shared" si="15"/>
        <v>28_4</v>
      </c>
      <c r="P26">
        <v>28</v>
      </c>
      <c r="Q26">
        <v>4</v>
      </c>
      <c r="R26">
        <v>428</v>
      </c>
      <c r="S26">
        <f t="shared" si="16"/>
        <v>700</v>
      </c>
      <c r="T26">
        <f t="shared" si="10"/>
        <v>8</v>
      </c>
    </row>
    <row r="27" spans="1:20" hidden="1" outlineLevel="1" x14ac:dyDescent="0.3">
      <c r="H27">
        <v>26</v>
      </c>
      <c r="I27">
        <f t="shared" si="1"/>
        <v>15</v>
      </c>
      <c r="J27">
        <f t="shared" si="4"/>
        <v>0</v>
      </c>
      <c r="K27">
        <f t="shared" ca="1" si="5"/>
        <v>75</v>
      </c>
      <c r="L27">
        <f t="shared" ca="1" si="6"/>
        <v>1275</v>
      </c>
      <c r="M27">
        <f t="shared" ca="1" si="2"/>
        <v>10</v>
      </c>
      <c r="O27" t="str">
        <f t="shared" si="15"/>
        <v>28_5</v>
      </c>
      <c r="P27">
        <v>28</v>
      </c>
      <c r="Q27">
        <v>5</v>
      </c>
      <c r="R27">
        <v>250</v>
      </c>
      <c r="S27">
        <f t="shared" si="16"/>
        <v>950</v>
      </c>
      <c r="T27">
        <f t="shared" si="10"/>
        <v>9</v>
      </c>
    </row>
    <row r="28" spans="1:20" hidden="1" outlineLevel="1" x14ac:dyDescent="0.3">
      <c r="H28">
        <v>27</v>
      </c>
      <c r="I28">
        <f t="shared" si="1"/>
        <v>15</v>
      </c>
      <c r="J28">
        <f t="shared" si="4"/>
        <v>0</v>
      </c>
      <c r="K28">
        <f t="shared" ca="1" si="5"/>
        <v>75</v>
      </c>
      <c r="L28">
        <f t="shared" ca="1" si="6"/>
        <v>1350</v>
      </c>
      <c r="M28">
        <f t="shared" ca="1" si="2"/>
        <v>11</v>
      </c>
      <c r="O28" t="str">
        <f t="shared" si="15"/>
        <v>28_6</v>
      </c>
      <c r="P28">
        <v>28</v>
      </c>
      <c r="Q28">
        <v>6</v>
      </c>
      <c r="R28">
        <v>400</v>
      </c>
      <c r="S28">
        <f t="shared" si="16"/>
        <v>1350</v>
      </c>
      <c r="T28">
        <f t="shared" si="10"/>
        <v>11</v>
      </c>
    </row>
    <row r="29" spans="1:20" hidden="1" outlineLevel="1" x14ac:dyDescent="0.3">
      <c r="H29">
        <v>28</v>
      </c>
      <c r="I29">
        <f t="shared" si="1"/>
        <v>15</v>
      </c>
      <c r="J29">
        <f t="shared" si="4"/>
        <v>0</v>
      </c>
      <c r="K29">
        <f t="shared" ca="1" si="5"/>
        <v>75</v>
      </c>
      <c r="L29">
        <f t="shared" ca="1" si="6"/>
        <v>1425</v>
      </c>
      <c r="M29">
        <f t="shared" ca="1" si="2"/>
        <v>11</v>
      </c>
      <c r="O29" t="str">
        <f t="shared" si="15"/>
        <v>28_7</v>
      </c>
      <c r="P29">
        <v>28</v>
      </c>
      <c r="Q29">
        <v>7</v>
      </c>
      <c r="R29">
        <v>680</v>
      </c>
      <c r="S29">
        <f t="shared" si="16"/>
        <v>2030</v>
      </c>
      <c r="T29">
        <f t="shared" si="10"/>
        <v>13</v>
      </c>
    </row>
    <row r="30" spans="1:20" hidden="1" outlineLevel="1" x14ac:dyDescent="0.3">
      <c r="H30">
        <v>29</v>
      </c>
      <c r="I30">
        <f t="shared" si="1"/>
        <v>15</v>
      </c>
      <c r="J30">
        <f t="shared" si="4"/>
        <v>0</v>
      </c>
      <c r="K30">
        <f t="shared" ca="1" si="5"/>
        <v>75</v>
      </c>
      <c r="L30">
        <f t="shared" ca="1" si="6"/>
        <v>1500</v>
      </c>
      <c r="M30">
        <f t="shared" ca="1" si="2"/>
        <v>11</v>
      </c>
      <c r="O30" t="str">
        <f t="shared" si="15"/>
        <v>28_8</v>
      </c>
      <c r="P30">
        <v>28</v>
      </c>
      <c r="Q30">
        <v>8</v>
      </c>
      <c r="R30">
        <v>1800</v>
      </c>
      <c r="S30">
        <f t="shared" ref="S30" si="17">IF(ISNUMBER(S29),S29,0)+R30</f>
        <v>3830</v>
      </c>
      <c r="T30">
        <f t="shared" si="10"/>
        <v>16</v>
      </c>
    </row>
    <row r="31" spans="1:20" hidden="1" outlineLevel="1" x14ac:dyDescent="0.3">
      <c r="H31">
        <v>30</v>
      </c>
      <c r="I31">
        <f t="shared" si="1"/>
        <v>0</v>
      </c>
      <c r="J31">
        <f t="shared" si="4"/>
        <v>1</v>
      </c>
      <c r="K31">
        <f t="shared" ca="1" si="5"/>
        <v>300</v>
      </c>
      <c r="L31">
        <f t="shared" ca="1" si="6"/>
        <v>1800</v>
      </c>
      <c r="M31">
        <f t="shared" ca="1" si="2"/>
        <v>12</v>
      </c>
    </row>
    <row r="32" spans="1:20" hidden="1" outlineLevel="1" x14ac:dyDescent="0.3">
      <c r="H32">
        <v>31</v>
      </c>
      <c r="I32">
        <f t="shared" si="1"/>
        <v>20</v>
      </c>
      <c r="J32">
        <f t="shared" si="4"/>
        <v>0</v>
      </c>
      <c r="K32">
        <f t="shared" ca="1" si="5"/>
        <v>100</v>
      </c>
      <c r="L32">
        <f t="shared" ca="1" si="6"/>
        <v>1900</v>
      </c>
      <c r="M32">
        <f t="shared" ca="1" si="2"/>
        <v>12</v>
      </c>
    </row>
    <row r="33" spans="8:13" hidden="1" outlineLevel="1" x14ac:dyDescent="0.3">
      <c r="H33">
        <v>32</v>
      </c>
      <c r="I33">
        <f t="shared" si="1"/>
        <v>20</v>
      </c>
      <c r="J33">
        <f t="shared" si="4"/>
        <v>0</v>
      </c>
      <c r="K33">
        <f t="shared" ca="1" si="5"/>
        <v>100</v>
      </c>
      <c r="L33">
        <f t="shared" ca="1" si="6"/>
        <v>2000</v>
      </c>
      <c r="M33">
        <f t="shared" ca="1" si="2"/>
        <v>12</v>
      </c>
    </row>
    <row r="34" spans="8:13" hidden="1" outlineLevel="1" x14ac:dyDescent="0.3">
      <c r="H34">
        <v>33</v>
      </c>
      <c r="I34">
        <f t="shared" si="1"/>
        <v>20</v>
      </c>
      <c r="J34">
        <f t="shared" si="4"/>
        <v>0</v>
      </c>
      <c r="K34">
        <f t="shared" ca="1" si="5"/>
        <v>100</v>
      </c>
      <c r="L34">
        <f t="shared" ca="1" si="6"/>
        <v>2100</v>
      </c>
      <c r="M34">
        <f t="shared" ref="M34:M51" ca="1" si="18">VLOOKUP($L34,$C:$D,MATCH($D$1,$C$1:$D$1,0),1)</f>
        <v>13</v>
      </c>
    </row>
    <row r="35" spans="8:13" hidden="1" outlineLevel="1" x14ac:dyDescent="0.3">
      <c r="H35">
        <v>34</v>
      </c>
      <c r="I35">
        <f t="shared" si="1"/>
        <v>20</v>
      </c>
      <c r="J35">
        <f t="shared" si="4"/>
        <v>0</v>
      </c>
      <c r="K35">
        <f t="shared" ref="K35:K51" ca="1" si="19">I35*$F$2+J35*OFFSET($F$8,INT(($H35+9)/10)-1,0)</f>
        <v>100</v>
      </c>
      <c r="L35">
        <f t="shared" ca="1" si="6"/>
        <v>2200</v>
      </c>
      <c r="M35">
        <f t="shared" ca="1" si="18"/>
        <v>13</v>
      </c>
    </row>
    <row r="36" spans="8:13" hidden="1" outlineLevel="1" x14ac:dyDescent="0.3">
      <c r="H36">
        <v>35</v>
      </c>
      <c r="I36">
        <f t="shared" si="1"/>
        <v>0</v>
      </c>
      <c r="J36">
        <f t="shared" si="4"/>
        <v>0</v>
      </c>
      <c r="K36">
        <f t="shared" ca="1" si="19"/>
        <v>0</v>
      </c>
      <c r="L36">
        <f t="shared" ca="1" si="6"/>
        <v>2200</v>
      </c>
      <c r="M36">
        <f t="shared" ca="1" si="18"/>
        <v>13</v>
      </c>
    </row>
    <row r="37" spans="8:13" hidden="1" outlineLevel="1" x14ac:dyDescent="0.3">
      <c r="H37">
        <v>36</v>
      </c>
      <c r="I37">
        <f t="shared" si="1"/>
        <v>20</v>
      </c>
      <c r="J37">
        <f t="shared" si="4"/>
        <v>0</v>
      </c>
      <c r="K37">
        <f t="shared" ca="1" si="19"/>
        <v>100</v>
      </c>
      <c r="L37">
        <f t="shared" ca="1" si="6"/>
        <v>2300</v>
      </c>
      <c r="M37">
        <f t="shared" ca="1" si="18"/>
        <v>13</v>
      </c>
    </row>
    <row r="38" spans="8:13" collapsed="1" x14ac:dyDescent="0.3">
      <c r="H38">
        <v>37</v>
      </c>
      <c r="I38">
        <f t="shared" si="1"/>
        <v>20</v>
      </c>
      <c r="J38">
        <f t="shared" si="4"/>
        <v>0</v>
      </c>
      <c r="K38">
        <f t="shared" ca="1" si="19"/>
        <v>100</v>
      </c>
      <c r="L38">
        <f t="shared" ca="1" si="6"/>
        <v>2400</v>
      </c>
      <c r="M38">
        <f t="shared" ca="1" si="18"/>
        <v>14</v>
      </c>
    </row>
    <row r="39" spans="8:13" x14ac:dyDescent="0.3">
      <c r="H39">
        <v>38</v>
      </c>
      <c r="I39">
        <f t="shared" si="1"/>
        <v>20</v>
      </c>
      <c r="J39">
        <f t="shared" si="4"/>
        <v>0</v>
      </c>
      <c r="K39">
        <f t="shared" ca="1" si="19"/>
        <v>100</v>
      </c>
      <c r="L39">
        <f t="shared" ca="1" si="6"/>
        <v>2500</v>
      </c>
      <c r="M39">
        <f t="shared" ca="1" si="18"/>
        <v>14</v>
      </c>
    </row>
    <row r="40" spans="8:13" x14ac:dyDescent="0.3">
      <c r="H40">
        <v>39</v>
      </c>
      <c r="I40">
        <f t="shared" si="1"/>
        <v>20</v>
      </c>
      <c r="J40">
        <f t="shared" si="4"/>
        <v>0</v>
      </c>
      <c r="K40">
        <f t="shared" ca="1" si="19"/>
        <v>100</v>
      </c>
      <c r="L40">
        <f t="shared" ca="1" si="6"/>
        <v>2600</v>
      </c>
      <c r="M40">
        <f t="shared" ca="1" si="18"/>
        <v>14</v>
      </c>
    </row>
    <row r="41" spans="8:13" x14ac:dyDescent="0.3">
      <c r="H41">
        <v>40</v>
      </c>
      <c r="I41">
        <f t="shared" si="1"/>
        <v>0</v>
      </c>
      <c r="J41">
        <f t="shared" si="4"/>
        <v>1</v>
      </c>
      <c r="K41">
        <f t="shared" ca="1" si="19"/>
        <v>400</v>
      </c>
      <c r="L41">
        <f t="shared" ca="1" si="6"/>
        <v>3000</v>
      </c>
      <c r="M41">
        <f t="shared" ca="1" si="18"/>
        <v>15</v>
      </c>
    </row>
    <row r="42" spans="8:13" x14ac:dyDescent="0.3">
      <c r="H42">
        <v>41</v>
      </c>
      <c r="I42">
        <f t="shared" si="1"/>
        <v>25</v>
      </c>
      <c r="J42">
        <f t="shared" si="4"/>
        <v>0</v>
      </c>
      <c r="K42">
        <f t="shared" ca="1" si="19"/>
        <v>125</v>
      </c>
      <c r="L42">
        <f t="shared" ca="1" si="6"/>
        <v>3125</v>
      </c>
      <c r="M42">
        <f t="shared" ca="1" si="18"/>
        <v>15</v>
      </c>
    </row>
    <row r="43" spans="8:13" x14ac:dyDescent="0.3">
      <c r="H43">
        <v>42</v>
      </c>
      <c r="I43">
        <f t="shared" si="1"/>
        <v>25</v>
      </c>
      <c r="J43">
        <f t="shared" si="4"/>
        <v>0</v>
      </c>
      <c r="K43">
        <f t="shared" ca="1" si="19"/>
        <v>125</v>
      </c>
      <c r="L43">
        <f t="shared" ca="1" si="6"/>
        <v>3250</v>
      </c>
      <c r="M43">
        <f t="shared" ca="1" si="18"/>
        <v>15</v>
      </c>
    </row>
    <row r="44" spans="8:13" x14ac:dyDescent="0.3">
      <c r="H44">
        <v>43</v>
      </c>
      <c r="I44">
        <f t="shared" si="1"/>
        <v>25</v>
      </c>
      <c r="J44">
        <f t="shared" si="4"/>
        <v>0</v>
      </c>
      <c r="K44">
        <f t="shared" ca="1" si="19"/>
        <v>125</v>
      </c>
      <c r="L44">
        <f t="shared" ca="1" si="6"/>
        <v>3375</v>
      </c>
      <c r="M44">
        <f t="shared" ca="1" si="18"/>
        <v>15</v>
      </c>
    </row>
    <row r="45" spans="8:13" x14ac:dyDescent="0.3">
      <c r="H45">
        <v>44</v>
      </c>
      <c r="I45">
        <f t="shared" si="1"/>
        <v>25</v>
      </c>
      <c r="J45">
        <f t="shared" si="4"/>
        <v>0</v>
      </c>
      <c r="K45">
        <f t="shared" ca="1" si="19"/>
        <v>125</v>
      </c>
      <c r="L45">
        <f t="shared" ca="1" si="6"/>
        <v>3500</v>
      </c>
      <c r="M45">
        <f t="shared" ca="1" si="18"/>
        <v>15</v>
      </c>
    </row>
    <row r="46" spans="8:13" x14ac:dyDescent="0.3">
      <c r="H46">
        <v>45</v>
      </c>
      <c r="I46">
        <f t="shared" si="1"/>
        <v>0</v>
      </c>
      <c r="J46">
        <f t="shared" si="4"/>
        <v>0</v>
      </c>
      <c r="K46">
        <f t="shared" ca="1" si="19"/>
        <v>0</v>
      </c>
      <c r="L46">
        <f t="shared" ca="1" si="6"/>
        <v>3500</v>
      </c>
      <c r="M46">
        <f t="shared" ca="1" si="18"/>
        <v>15</v>
      </c>
    </row>
    <row r="47" spans="8:13" x14ac:dyDescent="0.3">
      <c r="H47">
        <v>46</v>
      </c>
      <c r="I47">
        <f t="shared" si="1"/>
        <v>25</v>
      </c>
      <c r="J47">
        <f t="shared" si="4"/>
        <v>0</v>
      </c>
      <c r="K47">
        <f t="shared" ca="1" si="19"/>
        <v>125</v>
      </c>
      <c r="L47">
        <f t="shared" ca="1" si="6"/>
        <v>3625</v>
      </c>
      <c r="M47">
        <f t="shared" ca="1" si="18"/>
        <v>15</v>
      </c>
    </row>
    <row r="48" spans="8:13" x14ac:dyDescent="0.3">
      <c r="H48">
        <v>47</v>
      </c>
      <c r="I48">
        <f t="shared" si="1"/>
        <v>25</v>
      </c>
      <c r="J48">
        <f t="shared" si="4"/>
        <v>0</v>
      </c>
      <c r="K48">
        <f t="shared" ca="1" si="19"/>
        <v>125</v>
      </c>
      <c r="L48">
        <f t="shared" ca="1" si="6"/>
        <v>3750</v>
      </c>
      <c r="M48">
        <f t="shared" ca="1" si="18"/>
        <v>16</v>
      </c>
    </row>
    <row r="49" spans="8:13" x14ac:dyDescent="0.3">
      <c r="H49">
        <v>48</v>
      </c>
      <c r="I49">
        <f t="shared" si="1"/>
        <v>25</v>
      </c>
      <c r="J49">
        <f t="shared" si="4"/>
        <v>0</v>
      </c>
      <c r="K49">
        <f t="shared" ca="1" si="19"/>
        <v>125</v>
      </c>
      <c r="L49">
        <f t="shared" ca="1" si="6"/>
        <v>3875</v>
      </c>
      <c r="M49">
        <f t="shared" ca="1" si="18"/>
        <v>16</v>
      </c>
    </row>
    <row r="50" spans="8:13" x14ac:dyDescent="0.3">
      <c r="H50">
        <v>49</v>
      </c>
      <c r="I50">
        <f t="shared" si="1"/>
        <v>25</v>
      </c>
      <c r="J50">
        <f t="shared" si="4"/>
        <v>0</v>
      </c>
      <c r="K50">
        <f t="shared" ca="1" si="19"/>
        <v>125</v>
      </c>
      <c r="L50">
        <f t="shared" ca="1" si="6"/>
        <v>4000</v>
      </c>
      <c r="M50">
        <f t="shared" ca="1" si="18"/>
        <v>16</v>
      </c>
    </row>
    <row r="51" spans="8:13" x14ac:dyDescent="0.3">
      <c r="H51">
        <v>50</v>
      </c>
      <c r="I51">
        <f t="shared" ref="I51" si="20">IF(MOD($H51,5)=0,0,(INT(($H51-1)/10)+1)*$F$5)</f>
        <v>0</v>
      </c>
      <c r="J51">
        <f t="shared" si="4"/>
        <v>1</v>
      </c>
      <c r="K51">
        <f t="shared" ca="1" si="19"/>
        <v>0</v>
      </c>
      <c r="L51">
        <f t="shared" ca="1" si="6"/>
        <v>4000</v>
      </c>
      <c r="M51">
        <f t="shared" ca="1" si="18"/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Q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5.625" style="1" customWidth="1"/>
    <col min="2" max="2" width="4.75" style="1" hidden="1" customWidth="1" outlineLevel="1"/>
    <col min="3" max="3" width="22.875" style="1" customWidth="1" collapsed="1"/>
    <col min="4" max="5" width="10.625" style="1" customWidth="1"/>
    <col min="6" max="6" width="10.625" style="1" hidden="1" customWidth="1" outlineLevel="1"/>
    <col min="7" max="7" width="31.25" style="1" customWidth="1" collapsed="1"/>
    <col min="8" max="8" width="13.25" style="1" hidden="1" customWidth="1" outlineLevel="1"/>
    <col min="9" max="9" width="22.875" style="1" customWidth="1" collapsed="1"/>
    <col min="10" max="10" width="19.625" style="1" customWidth="1"/>
    <col min="11" max="11" width="16" style="1" hidden="1" customWidth="1" outlineLevel="1"/>
    <col min="12" max="12" width="30.375" style="1" hidden="1" customWidth="1" outlineLevel="1"/>
    <col min="13" max="13" width="7.375" style="1" customWidth="1" collapsed="1"/>
    <col min="14" max="14" width="31" style="1" customWidth="1"/>
    <col min="15" max="15" width="17.125" style="1" customWidth="1"/>
    <col min="16" max="16" width="17.125" style="1" hidden="1" customWidth="1" outlineLevel="1"/>
    <col min="17" max="17" width="18.875" style="1" customWidth="1" collapsed="1"/>
    <col min="18" max="16384" width="9" style="1"/>
  </cols>
  <sheetData>
    <row r="1" spans="1:17" ht="27" customHeight="1" x14ac:dyDescent="0.3">
      <c r="A1" s="1" t="s">
        <v>0</v>
      </c>
      <c r="B1" s="1" t="s">
        <v>145</v>
      </c>
      <c r="C1" s="1" t="s">
        <v>138</v>
      </c>
      <c r="D1" s="1" t="s">
        <v>19</v>
      </c>
      <c r="E1" s="1" t="s">
        <v>20</v>
      </c>
      <c r="F1" s="1" t="s">
        <v>120</v>
      </c>
      <c r="G1" s="1" t="s">
        <v>5</v>
      </c>
      <c r="H1" s="1" t="s">
        <v>15</v>
      </c>
      <c r="I1" s="1" t="s">
        <v>2</v>
      </c>
      <c r="J1" s="1" t="s">
        <v>3</v>
      </c>
      <c r="K1" s="1" t="s">
        <v>6</v>
      </c>
      <c r="L1" s="1" t="s">
        <v>7</v>
      </c>
      <c r="M1" t="s">
        <v>28</v>
      </c>
      <c r="N1" t="s">
        <v>27</v>
      </c>
      <c r="O1" s="1" t="s">
        <v>23</v>
      </c>
      <c r="P1" s="1" t="s">
        <v>24</v>
      </c>
      <c r="Q1" s="1" t="s">
        <v>30</v>
      </c>
    </row>
    <row r="2" spans="1:17" x14ac:dyDescent="0.3">
      <c r="A2" s="1" t="s">
        <v>33</v>
      </c>
      <c r="B2" s="1">
        <v>0</v>
      </c>
      <c r="C2" s="1" t="s">
        <v>34</v>
      </c>
      <c r="D2" s="1" t="b">
        <v>0</v>
      </c>
      <c r="E2" s="1">
        <v>21</v>
      </c>
      <c r="F2" s="1">
        <f>IF(D2,"",E2/SUMIF(D:D,D2,E:E))</f>
        <v>9.6774193548387094E-2</v>
      </c>
      <c r="G2" s="1" t="str">
        <f>IF($B2=0,"LP_"&amp;$A2,G1)</f>
        <v>LP_Atk</v>
      </c>
      <c r="H2" s="1" t="str">
        <f>IF(ISBLANK(G2),"",
IF(ISERROR(FIND(",",G2)),
  IF(ISERROR(VLOOKUP(G2,[1]AffectorValueTable!$A:$A,1,0)),"어펙터밸류없음",
  ""),
IF(ISERROR(FIND(",",G2,FIND(",",G2)+1)),
  IF(OR(ISERROR(VLOOKUP(LEFT(G2,FIND(",",G2)-1),[1]AffectorValueTable!$A:$A,1,0)),ISERROR(VLOOKUP(TRIM(MID(G2,FIND(",",G2)+1,999)),[1]AffectorValueTable!$A:$A,1,0))),"어펙터밸류없음",
  ""),
IF(ISERROR(FIND(",",G2,FIND(",",G2,FIND(",",G2)+1)+1)),
  IF(OR(ISERROR(VLOOKUP(LEFT(G2,FIND(",",G2)-1),[1]AffectorValueTable!$A:$A,1,0)),ISERROR(VLOOKUP(TRIM(MID(G2,FIND(",",G2)+1,FIND(",",G2,FIND(",",G2)+1)-FIND(",",G2)-1)),[1]AffectorValueTable!$A:$A,1,0)),ISERROR(VLOOKUP(TRIM(MID(G2,FIND(",",G2,FIND(",",G2)+1)+1,999)),[1]AffectorValueTable!$A:$A,1,0))),"어펙터밸류없음",
  ""),
IF(ISERROR(FIND(",",G2,FIND(",",G2,FIND(",",G2,FIND(",",G2)+1)+1)+1)),
  IF(OR(ISERROR(VLOOKUP(LEFT(G2,FIND(",",G2)-1),[1]AffectorValueTable!$A:$A,1,0)),ISERROR(VLOOKUP(TRIM(MID(G2,FIND(",",G2)+1,FIND(",",G2,FIND(",",G2)+1)-FIND(",",G2)-1)),[1]AffectorValueTable!$A:$A,1,0)),ISERROR(VLOOKUP(TRIM(MID(G2,FIND(",",G2,FIND(",",G2)+1)+1,FIND(",",G2,FIND(",",G2,FIND(",",G2)+1)+1)-FIND(",",G2,FIND(",",G2)+1)-1)),[1]AffectorValueTable!$A:$A,1,0)),ISERROR(VLOOKUP(TRIM(MID(G2,FIND(",",G2,FIND(",",G2,FIND(",",G2)+1)+1)+1,999)),[1]AffectorValueTable!$A:$A,1,0))),"어펙터밸류없음",
  ""),
)))))</f>
        <v/>
      </c>
      <c r="I2" s="1" t="str">
        <f>IF($B2=0,"LevelPackUIName_"&amp;$A2,I1)</f>
        <v>LevelPackUIName_Atk</v>
      </c>
      <c r="J2" s="1" t="str">
        <f>IF($B2=0,"LevelPackUIDesc_"&amp;$A2,J1)</f>
        <v>LevelPackUIDesc_Atk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</v>
      </c>
      <c r="L2" s="1" t="str">
        <f>IF(ISBLANK(J2),"",
IFERROR(VLOOKUP(J2,[2]StringTable!$1:$1048576,MATCH([2]StringTable!$B$1,[2]StringTable!$1:$1,0),0),
IFERROR(VLOOKUP(J2,[2]InApkStringTable!$1:$1048576,MATCH([2]InApkStringTable!$B$1,[2]InApkStringTable!$1:$1,0),0),
"스트링없음")))</f>
        <v>공격력이 증가합니다</v>
      </c>
      <c r="M2" s="1">
        <v>9</v>
      </c>
      <c r="N2" s="1" t="b">
        <v>0</v>
      </c>
    </row>
    <row r="3" spans="1:17" x14ac:dyDescent="0.3">
      <c r="A3" s="1" t="s">
        <v>35</v>
      </c>
      <c r="B3" s="1">
        <v>0</v>
      </c>
      <c r="C3" s="1" t="s">
        <v>34</v>
      </c>
      <c r="D3" s="1" t="b">
        <v>1</v>
      </c>
      <c r="E3" s="1">
        <v>1</v>
      </c>
      <c r="F3" s="1" t="str">
        <f>IF(D3,"",E3/SUMIF(D:D,D3,E:E))</f>
        <v/>
      </c>
      <c r="G3" s="1" t="str">
        <f t="shared" ref="G3:G52" si="0">IF($B3=0,"LP_"&amp;$A3,G2)</f>
        <v>LP_AtkBetter</v>
      </c>
      <c r="H3" s="1" t="str">
        <f>IF(ISBLANK(G3),"",
IF(ISERROR(FIND(",",G3)),
  IF(ISERROR(VLOOKUP(G3,[1]AffectorValueTable!$A:$A,1,0)),"어펙터밸류없음",
  ""),
IF(ISERROR(FIND(",",G3,FIND(",",G3)+1)),
  IF(OR(ISERROR(VLOOKUP(LEFT(G3,FIND(",",G3)-1),[1]AffectorValueTable!$A:$A,1,0)),ISERROR(VLOOKUP(TRIM(MID(G3,FIND(",",G3)+1,999)),[1]AffectorValueTable!$A:$A,1,0))),"어펙터밸류없음",
  ""),
IF(ISERROR(FIND(",",G3,FIND(",",G3,FIND(",",G3)+1)+1)),
  IF(OR(ISERROR(VLOOKUP(LEFT(G3,FIND(",",G3)-1),[1]AffectorValueTable!$A:$A,1,0)),ISERROR(VLOOKUP(TRIM(MID(G3,FIND(",",G3)+1,FIND(",",G3,FIND(",",G3)+1)-FIND(",",G3)-1)),[1]AffectorValueTable!$A:$A,1,0)),ISERROR(VLOOKUP(TRIM(MID(G3,FIND(",",G3,FIND(",",G3)+1)+1,999)),[1]AffectorValueTable!$A:$A,1,0))),"어펙터밸류없음",
  ""),
IF(ISERROR(FIND(",",G3,FIND(",",G3,FIND(",",G3,FIND(",",G3)+1)+1)+1)),
  IF(OR(ISERROR(VLOOKUP(LEFT(G3,FIND(",",G3)-1),[1]AffectorValueTable!$A:$A,1,0)),ISERROR(VLOOKUP(TRIM(MID(G3,FIND(",",G3)+1,FIND(",",G3,FIND(",",G3)+1)-FIND(",",G3)-1)),[1]AffectorValueTable!$A:$A,1,0)),ISERROR(VLOOKUP(TRIM(MID(G3,FIND(",",G3,FIND(",",G3)+1)+1,FIND(",",G3,FIND(",",G3,FIND(",",G3)+1)+1)-FIND(",",G3,FIND(",",G3)+1)-1)),[1]AffectorValueTable!$A:$A,1,0)),ISERROR(VLOOKUP(TRIM(MID(G3,FIND(",",G3,FIND(",",G3,FIND(",",G3)+1)+1)+1,999)),[1]AffectorValueTable!$A:$A,1,0))),"어펙터밸류없음",
  ""),
)))))</f>
        <v/>
      </c>
      <c r="I3" s="1" t="str">
        <f t="shared" ref="I3:I52" si="1">IF($B3=0,"LevelPackUIName_"&amp;$A3,I2)</f>
        <v>LevelPackUIName_AtkBetter</v>
      </c>
      <c r="J3" s="1" t="str">
        <f t="shared" ref="J3:J52" si="2">IF($B3=0,"LevelPackUIDesc_"&amp;$A3,J2)</f>
        <v>LevelPackUIDesc_AtkBetter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&lt;color=#FFC080&gt;상급&lt;/color&gt; 공격력</v>
      </c>
      <c r="L3" s="1" t="str">
        <f>IF(ISBLANK(J3),"",
IFERROR(VLOOKUP(J3,[2]StringTable!$1:$1048576,MATCH([2]StringTable!$B$1,[2]StringTable!$1:$1,0),0),
IFERROR(VLOOKUP(J3,[2]InApkStringTable!$1:$1048576,MATCH([2]InApkStringTable!$B$1,[2]InApkStringTable!$1:$1,0),0),
"스트링없음")))</f>
        <v>공격력이 많이 증가합니다</v>
      </c>
      <c r="M3" s="1">
        <v>9</v>
      </c>
      <c r="N3" s="1" t="b">
        <v>0</v>
      </c>
      <c r="O3" s="1" t="s">
        <v>32</v>
      </c>
    </row>
    <row r="4" spans="1:17" x14ac:dyDescent="0.3">
      <c r="A4" s="1" t="s">
        <v>36</v>
      </c>
      <c r="B4" s="1">
        <v>0</v>
      </c>
      <c r="C4" s="1" t="s">
        <v>37</v>
      </c>
      <c r="D4" s="1" t="b">
        <v>1</v>
      </c>
      <c r="E4" s="1">
        <v>1</v>
      </c>
      <c r="F4" s="1" t="str">
        <f>IF(D4,"",E4/SUMIF(D:D,D4,E:E))</f>
        <v/>
      </c>
      <c r="G4" s="1" t="str">
        <f t="shared" si="0"/>
        <v>LP_AtkBest</v>
      </c>
      <c r="H4" s="1" t="str">
        <f>IF(ISBLANK(G4),"",
IF(ISERROR(FIND(",",G4)),
  IF(ISERROR(VLOOKUP(G4,[1]AffectorValueTable!$A:$A,1,0)),"어펙터밸류없음",
  ""),
IF(ISERROR(FIND(",",G4,FIND(",",G4)+1)),
  IF(OR(ISERROR(VLOOKUP(LEFT(G4,FIND(",",G4)-1),[1]AffectorValueTable!$A:$A,1,0)),ISERROR(VLOOKUP(TRIM(MID(G4,FIND(",",G4)+1,999)),[1]AffectorValueTable!$A:$A,1,0))),"어펙터밸류없음",
  ""),
IF(ISERROR(FIND(",",G4,FIND(",",G4,FIND(",",G4)+1)+1)),
  IF(OR(ISERROR(VLOOKUP(LEFT(G4,FIND(",",G4)-1),[1]AffectorValueTable!$A:$A,1,0)),ISERROR(VLOOKUP(TRIM(MID(G4,FIND(",",G4)+1,FIND(",",G4,FIND(",",G4)+1)-FIND(",",G4)-1)),[1]AffectorValueTable!$A:$A,1,0)),ISERROR(VLOOKUP(TRIM(MID(G4,FIND(",",G4,FIND(",",G4)+1)+1,999)),[1]AffectorValueTable!$A:$A,1,0))),"어펙터밸류없음",
  ""),
IF(ISERROR(FIND(",",G4,FIND(",",G4,FIND(",",G4,FIND(",",G4)+1)+1)+1)),
  IF(OR(ISERROR(VLOOKUP(LEFT(G4,FIND(",",G4)-1),[1]AffectorValueTable!$A:$A,1,0)),ISERROR(VLOOKUP(TRIM(MID(G4,FIND(",",G4)+1,FIND(",",G4,FIND(",",G4)+1)-FIND(",",G4)-1)),[1]AffectorValueTable!$A:$A,1,0)),ISERROR(VLOOKUP(TRIM(MID(G4,FIND(",",G4,FIND(",",G4)+1)+1,FIND(",",G4,FIND(",",G4,FIND(",",G4)+1)+1)-FIND(",",G4,FIND(",",G4)+1)-1)),[1]AffectorValueTable!$A:$A,1,0)),ISERROR(VLOOKUP(TRIM(MID(G4,FIND(",",G4,FIND(",",G4,FIND(",",G4)+1)+1)+1,999)),[1]AffectorValueTable!$A:$A,1,0))),"어펙터밸류없음",
  ""),
)))))</f>
        <v/>
      </c>
      <c r="I4" s="1" t="str">
        <f t="shared" si="1"/>
        <v>LevelPackUIName_AtkBest</v>
      </c>
      <c r="J4" s="1" t="str">
        <f t="shared" si="2"/>
        <v>LevelPackUIDesc_AtkBest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&lt;color=#FFC080&gt;최상급&lt;/color&gt; 공격력</v>
      </c>
      <c r="L4" s="1" t="str">
        <f>IF(ISBLANK(J4),"",
IFERROR(VLOOKUP(J4,[2]StringTable!$1:$1048576,MATCH([2]StringTable!$B$1,[2]StringTable!$1:$1,0),0),
IFERROR(VLOOKUP(J4,[2]InApkStringTable!$1:$1048576,MATCH([2]InApkStringTable!$B$1,[2]InApkStringTable!$1:$1,0),0),
"스트링없음")))</f>
        <v>공격력이 매우 많이 증가합니다</v>
      </c>
      <c r="M4" s="1">
        <v>3</v>
      </c>
      <c r="N4" s="1" t="b">
        <v>0</v>
      </c>
      <c r="O4" s="1" t="s">
        <v>26</v>
      </c>
    </row>
    <row r="5" spans="1:17" x14ac:dyDescent="0.3">
      <c r="A5" s="1" t="s">
        <v>38</v>
      </c>
      <c r="B5" s="1">
        <v>0</v>
      </c>
      <c r="C5" s="1" t="s">
        <v>39</v>
      </c>
      <c r="D5" s="1" t="b">
        <v>0</v>
      </c>
      <c r="E5" s="1">
        <v>14</v>
      </c>
      <c r="F5" s="1">
        <f>IF(D5,"",E5/SUMIF(D:D,D5,E:E))</f>
        <v>6.4516129032258063E-2</v>
      </c>
      <c r="G5" s="1" t="str">
        <f t="shared" si="0"/>
        <v>LP_AtkSpeed</v>
      </c>
      <c r="H5" s="1" t="str">
        <f>IF(ISBLANK(G5),"",
IF(ISERROR(FIND(",",G5)),
  IF(ISERROR(VLOOKUP(G5,[1]AffectorValueTable!$A:$A,1,0)),"어펙터밸류없음",
  ""),
IF(ISERROR(FIND(",",G5,FIND(",",G5)+1)),
  IF(OR(ISERROR(VLOOKUP(LEFT(G5,FIND(",",G5)-1),[1]AffectorValueTable!$A:$A,1,0)),ISERROR(VLOOKUP(TRIM(MID(G5,FIND(",",G5)+1,999)),[1]AffectorValueTable!$A:$A,1,0))),"어펙터밸류없음",
  ""),
IF(ISERROR(FIND(",",G5,FIND(",",G5,FIND(",",G5)+1)+1)),
  IF(OR(ISERROR(VLOOKUP(LEFT(G5,FIND(",",G5)-1),[1]AffectorValueTable!$A:$A,1,0)),ISERROR(VLOOKUP(TRIM(MID(G5,FIND(",",G5)+1,FIND(",",G5,FIND(",",G5)+1)-FIND(",",G5)-1)),[1]AffectorValueTable!$A:$A,1,0)),ISERROR(VLOOKUP(TRIM(MID(G5,FIND(",",G5,FIND(",",G5)+1)+1,999)),[1]AffectorValueTable!$A:$A,1,0))),"어펙터밸류없음",
  ""),
IF(ISERROR(FIND(",",G5,FIND(",",G5,FIND(",",G5,FIND(",",G5)+1)+1)+1)),
  IF(OR(ISERROR(VLOOKUP(LEFT(G5,FIND(",",G5)-1),[1]AffectorValueTable!$A:$A,1,0)),ISERROR(VLOOKUP(TRIM(MID(G5,FIND(",",G5)+1,FIND(",",G5,FIND(",",G5)+1)-FIND(",",G5)-1)),[1]AffectorValueTable!$A:$A,1,0)),ISERROR(VLOOKUP(TRIM(MID(G5,FIND(",",G5,FIND(",",G5)+1)+1,FIND(",",G5,FIND(",",G5,FIND(",",G5)+1)+1)-FIND(",",G5,FIND(",",G5)+1)-1)),[1]AffectorValueTable!$A:$A,1,0)),ISERROR(VLOOKUP(TRIM(MID(G5,FIND(",",G5,FIND(",",G5,FIND(",",G5)+1)+1)+1,999)),[1]AffectorValueTable!$A:$A,1,0))),"어펙터밸류없음",
  ""),
)))))</f>
        <v/>
      </c>
      <c r="I5" s="1" t="str">
        <f t="shared" si="1"/>
        <v>LevelPackUIName_AtkSpeed</v>
      </c>
      <c r="J5" s="1" t="str">
        <f t="shared" si="2"/>
        <v>LevelPackUIDesc_AtkSpeed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</v>
      </c>
      <c r="L5" s="1" t="str">
        <f>IF(ISBLANK(J5),"",
IFERROR(VLOOKUP(J5,[2]StringTable!$1:$1048576,MATCH([2]StringTable!$B$1,[2]StringTable!$1:$1,0),0),
IFERROR(VLOOKUP(J5,[2]InApkStringTable!$1:$1048576,MATCH([2]InApkStringTable!$B$1,[2]InApkStringTable!$1:$1,0),0),
"스트링없음")))</f>
        <v>공격 속도가 증가합니다</v>
      </c>
      <c r="M5" s="1">
        <v>9</v>
      </c>
      <c r="N5" s="1" t="b">
        <v>0</v>
      </c>
    </row>
    <row r="6" spans="1:17" x14ac:dyDescent="0.3">
      <c r="A6" s="1" t="s">
        <v>40</v>
      </c>
      <c r="B6" s="1">
        <v>0</v>
      </c>
      <c r="C6" s="1" t="s">
        <v>39</v>
      </c>
      <c r="D6" s="1" t="b">
        <v>1</v>
      </c>
      <c r="E6" s="1">
        <v>1</v>
      </c>
      <c r="F6" s="1" t="str">
        <f>IF(D6,"",E6/SUMIF(D:D,D6,E:E))</f>
        <v/>
      </c>
      <c r="G6" s="1" t="str">
        <f t="shared" si="0"/>
        <v>LP_AtkSpeedBetter</v>
      </c>
      <c r="H6" s="1" t="str">
        <f>IF(ISBLANK(G6),"",
IF(ISERROR(FIND(",",G6)),
  IF(ISERROR(VLOOKUP(G6,[1]AffectorValueTable!$A:$A,1,0)),"어펙터밸류없음",
  ""),
IF(ISERROR(FIND(",",G6,FIND(",",G6)+1)),
  IF(OR(ISERROR(VLOOKUP(LEFT(G6,FIND(",",G6)-1),[1]AffectorValueTable!$A:$A,1,0)),ISERROR(VLOOKUP(TRIM(MID(G6,FIND(",",G6)+1,999)),[1]AffectorValueTable!$A:$A,1,0))),"어펙터밸류없음",
  ""),
IF(ISERROR(FIND(",",G6,FIND(",",G6,FIND(",",G6)+1)+1)),
  IF(OR(ISERROR(VLOOKUP(LEFT(G6,FIND(",",G6)-1),[1]AffectorValueTable!$A:$A,1,0)),ISERROR(VLOOKUP(TRIM(MID(G6,FIND(",",G6)+1,FIND(",",G6,FIND(",",G6)+1)-FIND(",",G6)-1)),[1]AffectorValueTable!$A:$A,1,0)),ISERROR(VLOOKUP(TRIM(MID(G6,FIND(",",G6,FIND(",",G6)+1)+1,999)),[1]AffectorValueTable!$A:$A,1,0))),"어펙터밸류없음",
  ""),
IF(ISERROR(FIND(",",G6,FIND(",",G6,FIND(",",G6,FIND(",",G6)+1)+1)+1)),
  IF(OR(ISERROR(VLOOKUP(LEFT(G6,FIND(",",G6)-1),[1]AffectorValueTable!$A:$A,1,0)),ISERROR(VLOOKUP(TRIM(MID(G6,FIND(",",G6)+1,FIND(",",G6,FIND(",",G6)+1)-FIND(",",G6)-1)),[1]AffectorValueTable!$A:$A,1,0)),ISERROR(VLOOKUP(TRIM(MID(G6,FIND(",",G6,FIND(",",G6)+1)+1,FIND(",",G6,FIND(",",G6,FIND(",",G6)+1)+1)-FIND(",",G6,FIND(",",G6)+1)-1)),[1]AffectorValueTable!$A:$A,1,0)),ISERROR(VLOOKUP(TRIM(MID(G6,FIND(",",G6,FIND(",",G6,FIND(",",G6)+1)+1)+1,999)),[1]AffectorValueTable!$A:$A,1,0))),"어펙터밸류없음",
  ""),
)))))</f>
        <v/>
      </c>
      <c r="I6" s="1" t="str">
        <f t="shared" si="1"/>
        <v>LevelPackUIName_AtkSpeedBetter</v>
      </c>
      <c r="J6" s="1" t="str">
        <f t="shared" si="2"/>
        <v>LevelPackUIDesc_AtkSpeedBetter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&lt;color=#FFC080&gt;상급&lt;/color&gt; 공격 속도</v>
      </c>
      <c r="L6" s="1" t="str">
        <f>IF(ISBLANK(J6),"",
IFERROR(VLOOKUP(J6,[2]StringTable!$1:$1048576,MATCH([2]StringTable!$B$1,[2]StringTable!$1:$1,0),0),
IFERROR(VLOOKUP(J6,[2]InApkStringTable!$1:$1048576,MATCH([2]InApkStringTable!$B$1,[2]InApkStringTable!$1:$1,0),0),
"스트링없음")))</f>
        <v>공격 속도가 많이 증가합니다</v>
      </c>
      <c r="M6" s="1">
        <v>9</v>
      </c>
      <c r="N6" s="1" t="b">
        <v>0</v>
      </c>
      <c r="O6" s="1" t="s">
        <v>31</v>
      </c>
    </row>
    <row r="7" spans="1:17" x14ac:dyDescent="0.3">
      <c r="A7" s="1" t="s">
        <v>41</v>
      </c>
      <c r="B7" s="1">
        <v>0</v>
      </c>
      <c r="C7" s="1" t="s">
        <v>42</v>
      </c>
      <c r="D7" s="1" t="b">
        <v>1</v>
      </c>
      <c r="E7" s="1">
        <v>1</v>
      </c>
      <c r="F7" s="1" t="str">
        <f>IF(D7,"",E7/SUMIF(D:D,D7,E:E))</f>
        <v/>
      </c>
      <c r="G7" s="1" t="str">
        <f t="shared" si="0"/>
        <v>LP_AtkSpeedBest</v>
      </c>
      <c r="H7" s="1" t="str">
        <f>IF(ISBLANK(G7),"",
IF(ISERROR(FIND(",",G7)),
  IF(ISERROR(VLOOKUP(G7,[1]AffectorValueTable!$A:$A,1,0)),"어펙터밸류없음",
  ""),
IF(ISERROR(FIND(",",G7,FIND(",",G7)+1)),
  IF(OR(ISERROR(VLOOKUP(LEFT(G7,FIND(",",G7)-1),[1]AffectorValueTable!$A:$A,1,0)),ISERROR(VLOOKUP(TRIM(MID(G7,FIND(",",G7)+1,999)),[1]AffectorValueTable!$A:$A,1,0))),"어펙터밸류없음",
  ""),
IF(ISERROR(FIND(",",G7,FIND(",",G7,FIND(",",G7)+1)+1)),
  IF(OR(ISERROR(VLOOKUP(LEFT(G7,FIND(",",G7)-1),[1]AffectorValueTable!$A:$A,1,0)),ISERROR(VLOOKUP(TRIM(MID(G7,FIND(",",G7)+1,FIND(",",G7,FIND(",",G7)+1)-FIND(",",G7)-1)),[1]AffectorValueTable!$A:$A,1,0)),ISERROR(VLOOKUP(TRIM(MID(G7,FIND(",",G7,FIND(",",G7)+1)+1,999)),[1]AffectorValueTable!$A:$A,1,0))),"어펙터밸류없음",
  ""),
IF(ISERROR(FIND(",",G7,FIND(",",G7,FIND(",",G7,FIND(",",G7)+1)+1)+1)),
  IF(OR(ISERROR(VLOOKUP(LEFT(G7,FIND(",",G7)-1),[1]AffectorValueTable!$A:$A,1,0)),ISERROR(VLOOKUP(TRIM(MID(G7,FIND(",",G7)+1,FIND(",",G7,FIND(",",G7)+1)-FIND(",",G7)-1)),[1]AffectorValueTable!$A:$A,1,0)),ISERROR(VLOOKUP(TRIM(MID(G7,FIND(",",G7,FIND(",",G7)+1)+1,FIND(",",G7,FIND(",",G7,FIND(",",G7)+1)+1)-FIND(",",G7,FIND(",",G7)+1)-1)),[1]AffectorValueTable!$A:$A,1,0)),ISERROR(VLOOKUP(TRIM(MID(G7,FIND(",",G7,FIND(",",G7,FIND(",",G7)+1)+1)+1,999)),[1]AffectorValueTable!$A:$A,1,0))),"어펙터밸류없음",
  ""),
)))))</f>
        <v/>
      </c>
      <c r="I7" s="1" t="str">
        <f t="shared" si="1"/>
        <v>LevelPackUIName_AtkSpeedBest</v>
      </c>
      <c r="J7" s="1" t="str">
        <f t="shared" si="2"/>
        <v>LevelPackUIDesc_AtkSpeedBest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&lt;color=#FFC080&gt;최상급&lt;/color&gt; 공격 속도</v>
      </c>
      <c r="L7" s="1" t="str">
        <f>IF(ISBLANK(J7),"",
IFERROR(VLOOKUP(J7,[2]StringTable!$1:$1048576,MATCH([2]StringTable!$B$1,[2]StringTable!$1:$1,0),0),
IFERROR(VLOOKUP(J7,[2]InApkStringTable!$1:$1048576,MATCH([2]InApkStringTable!$B$1,[2]InApkStringTable!$1:$1,0),0),
"스트링없음")))</f>
        <v>공격 속도가 매우 많이 증가합니다</v>
      </c>
      <c r="M7" s="1">
        <v>1</v>
      </c>
      <c r="N7" s="1" t="b">
        <v>0</v>
      </c>
    </row>
    <row r="8" spans="1:17" x14ac:dyDescent="0.3">
      <c r="A8" s="1" t="s">
        <v>43</v>
      </c>
      <c r="B8" s="1">
        <v>0</v>
      </c>
      <c r="C8" s="1" t="s">
        <v>44</v>
      </c>
      <c r="D8" s="1" t="b">
        <v>0</v>
      </c>
      <c r="E8" s="1">
        <v>14</v>
      </c>
      <c r="F8" s="1">
        <f>IF(D8,"",E8/SUMIF(D:D,D8,E:E))</f>
        <v>6.4516129032258063E-2</v>
      </c>
      <c r="G8" s="1" t="str">
        <f t="shared" si="0"/>
        <v>LP_Crit</v>
      </c>
      <c r="H8" s="1" t="str">
        <f>IF(ISBLANK(G8),"",
IF(ISERROR(FIND(",",G8)),
  IF(ISERROR(VLOOKUP(G8,[1]AffectorValueTable!$A:$A,1,0)),"어펙터밸류없음",
  ""),
IF(ISERROR(FIND(",",G8,FIND(",",G8)+1)),
  IF(OR(ISERROR(VLOOKUP(LEFT(G8,FIND(",",G8)-1),[1]AffectorValueTable!$A:$A,1,0)),ISERROR(VLOOKUP(TRIM(MID(G8,FIND(",",G8)+1,999)),[1]AffectorValueTable!$A:$A,1,0))),"어펙터밸류없음",
  ""),
IF(ISERROR(FIND(",",G8,FIND(",",G8,FIND(",",G8)+1)+1)),
  IF(OR(ISERROR(VLOOKUP(LEFT(G8,FIND(",",G8)-1),[1]AffectorValueTable!$A:$A,1,0)),ISERROR(VLOOKUP(TRIM(MID(G8,FIND(",",G8)+1,FIND(",",G8,FIND(",",G8)+1)-FIND(",",G8)-1)),[1]AffectorValueTable!$A:$A,1,0)),ISERROR(VLOOKUP(TRIM(MID(G8,FIND(",",G8,FIND(",",G8)+1)+1,999)),[1]AffectorValueTable!$A:$A,1,0))),"어펙터밸류없음",
  ""),
IF(ISERROR(FIND(",",G8,FIND(",",G8,FIND(",",G8,FIND(",",G8)+1)+1)+1)),
  IF(OR(ISERROR(VLOOKUP(LEFT(G8,FIND(",",G8)-1),[1]AffectorValueTable!$A:$A,1,0)),ISERROR(VLOOKUP(TRIM(MID(G8,FIND(",",G8)+1,FIND(",",G8,FIND(",",G8)+1)-FIND(",",G8)-1)),[1]AffectorValueTable!$A:$A,1,0)),ISERROR(VLOOKUP(TRIM(MID(G8,FIND(",",G8,FIND(",",G8)+1)+1,FIND(",",G8,FIND(",",G8,FIND(",",G8)+1)+1)-FIND(",",G8,FIND(",",G8)+1)-1)),[1]AffectorValueTable!$A:$A,1,0)),ISERROR(VLOOKUP(TRIM(MID(G8,FIND(",",G8,FIND(",",G8,FIND(",",G8)+1)+1)+1,999)),[1]AffectorValueTable!$A:$A,1,0))),"어펙터밸류없음",
  ""),
)))))</f>
        <v/>
      </c>
      <c r="I8" s="1" t="str">
        <f t="shared" si="1"/>
        <v>LevelPackUIName_Crit</v>
      </c>
      <c r="J8" s="1" t="str">
        <f t="shared" si="2"/>
        <v>LevelPackUIDesc_Crit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</v>
      </c>
      <c r="L8" s="1" t="str">
        <f>IF(ISBLANK(J8),"",
IFERROR(VLOOKUP(J8,[2]StringTable!$1:$1048576,MATCH([2]StringTable!$B$1,[2]StringTable!$1:$1,0),0),
IFERROR(VLOOKUP(J8,[2]InApkStringTable!$1:$1048576,MATCH([2]InApkStringTable!$B$1,[2]InApkStringTable!$1:$1,0),0),
"스트링없음")))</f>
        <v>치명타 확률이 증가합니다</v>
      </c>
      <c r="M8" s="1">
        <v>6</v>
      </c>
      <c r="N8" s="1" t="b">
        <v>0</v>
      </c>
    </row>
    <row r="9" spans="1:17" x14ac:dyDescent="0.3">
      <c r="A9" s="1" t="s">
        <v>45</v>
      </c>
      <c r="B9" s="1">
        <v>0</v>
      </c>
      <c r="C9" s="1" t="s">
        <v>44</v>
      </c>
      <c r="D9" s="1" t="b">
        <v>1</v>
      </c>
      <c r="E9" s="1">
        <v>1</v>
      </c>
      <c r="F9" s="1" t="str">
        <f>IF(D9,"",E9/SUMIF(D:D,D9,E:E))</f>
        <v/>
      </c>
      <c r="G9" s="1" t="str">
        <f t="shared" si="0"/>
        <v>LP_CritBetter</v>
      </c>
      <c r="H9" s="1" t="str">
        <f>IF(ISBLANK(G9),"",
IF(ISERROR(FIND(",",G9)),
  IF(ISERROR(VLOOKUP(G9,[1]AffectorValueTable!$A:$A,1,0)),"어펙터밸류없음",
  ""),
IF(ISERROR(FIND(",",G9,FIND(",",G9)+1)),
  IF(OR(ISERROR(VLOOKUP(LEFT(G9,FIND(",",G9)-1),[1]AffectorValueTable!$A:$A,1,0)),ISERROR(VLOOKUP(TRIM(MID(G9,FIND(",",G9)+1,999)),[1]AffectorValueTable!$A:$A,1,0))),"어펙터밸류없음",
  ""),
IF(ISERROR(FIND(",",G9,FIND(",",G9,FIND(",",G9)+1)+1)),
  IF(OR(ISERROR(VLOOKUP(LEFT(G9,FIND(",",G9)-1),[1]AffectorValueTable!$A:$A,1,0)),ISERROR(VLOOKUP(TRIM(MID(G9,FIND(",",G9)+1,FIND(",",G9,FIND(",",G9)+1)-FIND(",",G9)-1)),[1]AffectorValueTable!$A:$A,1,0)),ISERROR(VLOOKUP(TRIM(MID(G9,FIND(",",G9,FIND(",",G9)+1)+1,999)),[1]AffectorValueTable!$A:$A,1,0))),"어펙터밸류없음",
  ""),
IF(ISERROR(FIND(",",G9,FIND(",",G9,FIND(",",G9,FIND(",",G9)+1)+1)+1)),
  IF(OR(ISERROR(VLOOKUP(LEFT(G9,FIND(",",G9)-1),[1]AffectorValueTable!$A:$A,1,0)),ISERROR(VLOOKUP(TRIM(MID(G9,FIND(",",G9)+1,FIND(",",G9,FIND(",",G9)+1)-FIND(",",G9)-1)),[1]AffectorValueTable!$A:$A,1,0)),ISERROR(VLOOKUP(TRIM(MID(G9,FIND(",",G9,FIND(",",G9)+1)+1,FIND(",",G9,FIND(",",G9,FIND(",",G9)+1)+1)-FIND(",",G9,FIND(",",G9)+1)-1)),[1]AffectorValueTable!$A:$A,1,0)),ISERROR(VLOOKUP(TRIM(MID(G9,FIND(",",G9,FIND(",",G9,FIND(",",G9)+1)+1)+1,999)),[1]AffectorValueTable!$A:$A,1,0))),"어펙터밸류없음",
  ""),
)))))</f>
        <v/>
      </c>
      <c r="I9" s="1" t="str">
        <f t="shared" si="1"/>
        <v>LevelPackUIName_CritBetter</v>
      </c>
      <c r="J9" s="1" t="str">
        <f t="shared" si="2"/>
        <v>LevelPackUIDesc_CritBetter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&lt;color=#FFC080&gt;상급&lt;/color&gt; 치명타 확률</v>
      </c>
      <c r="L9" s="1" t="str">
        <f>IF(ISBLANK(J9),"",
IFERROR(VLOOKUP(J9,[2]StringTable!$1:$1048576,MATCH([2]StringTable!$B$1,[2]StringTable!$1:$1,0),0),
IFERROR(VLOOKUP(J9,[2]InApkStringTable!$1:$1048576,MATCH([2]InApkStringTable!$B$1,[2]InApkStringTable!$1:$1,0),0),
"스트링없음")))</f>
        <v>치명타 확률이 많이 증가합니다</v>
      </c>
      <c r="M9" s="1">
        <v>3</v>
      </c>
      <c r="N9" s="1" t="b">
        <v>0</v>
      </c>
    </row>
    <row r="10" spans="1:17" x14ac:dyDescent="0.3">
      <c r="A10" s="1" t="s">
        <v>46</v>
      </c>
      <c r="B10" s="1">
        <v>0</v>
      </c>
      <c r="C10" s="1" t="s">
        <v>47</v>
      </c>
      <c r="D10" s="1" t="b">
        <v>1</v>
      </c>
      <c r="E10" s="1">
        <v>1</v>
      </c>
      <c r="F10" s="1" t="str">
        <f>IF(D10,"",E10/SUMIF(D:D,D10,E:E))</f>
        <v/>
      </c>
      <c r="G10" s="1" t="str">
        <f t="shared" si="0"/>
        <v>LP_CritBest</v>
      </c>
      <c r="H10" s="1" t="str">
        <f>IF(ISBLANK(G10),"",
IF(ISERROR(FIND(",",G10)),
  IF(ISERROR(VLOOKUP(G10,[1]AffectorValueTable!$A:$A,1,0)),"어펙터밸류없음",
  ""),
IF(ISERROR(FIND(",",G10,FIND(",",G10)+1)),
  IF(OR(ISERROR(VLOOKUP(LEFT(G10,FIND(",",G10)-1),[1]AffectorValueTable!$A:$A,1,0)),ISERROR(VLOOKUP(TRIM(MID(G10,FIND(",",G10)+1,999)),[1]AffectorValueTable!$A:$A,1,0))),"어펙터밸류없음",
  ""),
IF(ISERROR(FIND(",",G10,FIND(",",G10,FIND(",",G10)+1)+1)),
  IF(OR(ISERROR(VLOOKUP(LEFT(G10,FIND(",",G10)-1),[1]AffectorValueTable!$A:$A,1,0)),ISERROR(VLOOKUP(TRIM(MID(G10,FIND(",",G10)+1,FIND(",",G10,FIND(",",G10)+1)-FIND(",",G10)-1)),[1]AffectorValueTable!$A:$A,1,0)),ISERROR(VLOOKUP(TRIM(MID(G10,FIND(",",G10,FIND(",",G10)+1)+1,999)),[1]AffectorValueTable!$A:$A,1,0))),"어펙터밸류없음",
  ""),
IF(ISERROR(FIND(",",G10,FIND(",",G10,FIND(",",G10,FIND(",",G10)+1)+1)+1)),
  IF(OR(ISERROR(VLOOKUP(LEFT(G10,FIND(",",G10)-1),[1]AffectorValueTable!$A:$A,1,0)),ISERROR(VLOOKUP(TRIM(MID(G10,FIND(",",G10)+1,FIND(",",G10,FIND(",",G10)+1)-FIND(",",G10)-1)),[1]AffectorValueTable!$A:$A,1,0)),ISERROR(VLOOKUP(TRIM(MID(G10,FIND(",",G10,FIND(",",G10)+1)+1,FIND(",",G10,FIND(",",G10,FIND(",",G10)+1)+1)-FIND(",",G10,FIND(",",G10)+1)-1)),[1]AffectorValueTable!$A:$A,1,0)),ISERROR(VLOOKUP(TRIM(MID(G10,FIND(",",G10,FIND(",",G10,FIND(",",G10)+1)+1)+1,999)),[1]AffectorValueTable!$A:$A,1,0))),"어펙터밸류없음",
  ""),
)))))</f>
        <v/>
      </c>
      <c r="I10" s="1" t="str">
        <f t="shared" si="1"/>
        <v>LevelPackUIName_CritBest</v>
      </c>
      <c r="J10" s="1" t="str">
        <f t="shared" si="2"/>
        <v>LevelPackUIDesc_CritBest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&lt;color=#FFC080&gt;최상급&lt;/color&gt; 치명타 확률</v>
      </c>
      <c r="L10" s="1" t="str">
        <f>IF(ISBLANK(J10),"",
IFERROR(VLOOKUP(J10,[2]StringTable!$1:$1048576,MATCH([2]StringTable!$B$1,[2]StringTable!$1:$1,0),0),
IFERROR(VLOOKUP(J10,[2]InApkStringTable!$1:$1048576,MATCH([2]InApkStringTable!$B$1,[2]InApkStringTable!$1:$1,0),0),
"스트링없음")))</f>
        <v>치명타 확률이 매우 많이 증가합니다</v>
      </c>
      <c r="M10" s="1">
        <v>1</v>
      </c>
      <c r="N10" s="1" t="b">
        <v>0</v>
      </c>
    </row>
    <row r="11" spans="1:17" x14ac:dyDescent="0.3">
      <c r="A11" s="1" t="s">
        <v>48</v>
      </c>
      <c r="B11" s="1">
        <v>0</v>
      </c>
      <c r="C11" s="1" t="s">
        <v>49</v>
      </c>
      <c r="D11" s="1" t="b">
        <v>0</v>
      </c>
      <c r="E11" s="1">
        <v>14</v>
      </c>
      <c r="F11" s="1">
        <f>IF(D11,"",E11/SUMIF(D:D,D11,E:E))</f>
        <v>6.4516129032258063E-2</v>
      </c>
      <c r="G11" s="1" t="str">
        <f t="shared" si="0"/>
        <v>LP_MaxHp</v>
      </c>
      <c r="H11" s="1" t="str">
        <f>IF(ISBLANK(G11),"",
IF(ISERROR(FIND(",",G11)),
  IF(ISERROR(VLOOKUP(G11,[1]AffectorValueTable!$A:$A,1,0)),"어펙터밸류없음",
  ""),
IF(ISERROR(FIND(",",G11,FIND(",",G11)+1)),
  IF(OR(ISERROR(VLOOKUP(LEFT(G11,FIND(",",G11)-1),[1]AffectorValueTable!$A:$A,1,0)),ISERROR(VLOOKUP(TRIM(MID(G11,FIND(",",G11)+1,999)),[1]AffectorValueTable!$A:$A,1,0))),"어펙터밸류없음",
  ""),
IF(ISERROR(FIND(",",G11,FIND(",",G11,FIND(",",G11)+1)+1)),
  IF(OR(ISERROR(VLOOKUP(LEFT(G11,FIND(",",G11)-1),[1]AffectorValueTable!$A:$A,1,0)),ISERROR(VLOOKUP(TRIM(MID(G11,FIND(",",G11)+1,FIND(",",G11,FIND(",",G11)+1)-FIND(",",G11)-1)),[1]AffectorValueTable!$A:$A,1,0)),ISERROR(VLOOKUP(TRIM(MID(G11,FIND(",",G11,FIND(",",G11)+1)+1,999)),[1]AffectorValueTable!$A:$A,1,0))),"어펙터밸류없음",
  ""),
IF(ISERROR(FIND(",",G11,FIND(",",G11,FIND(",",G11,FIND(",",G11)+1)+1)+1)),
  IF(OR(ISERROR(VLOOKUP(LEFT(G11,FIND(",",G11)-1),[1]AffectorValueTable!$A:$A,1,0)),ISERROR(VLOOKUP(TRIM(MID(G11,FIND(",",G11)+1,FIND(",",G11,FIND(",",G11)+1)-FIND(",",G11)-1)),[1]AffectorValueTable!$A:$A,1,0)),ISERROR(VLOOKUP(TRIM(MID(G11,FIND(",",G11,FIND(",",G11)+1)+1,FIND(",",G11,FIND(",",G11,FIND(",",G11)+1)+1)-FIND(",",G11,FIND(",",G11)+1)-1)),[1]AffectorValueTable!$A:$A,1,0)),ISERROR(VLOOKUP(TRIM(MID(G11,FIND(",",G11,FIND(",",G11,FIND(",",G11)+1)+1)+1,999)),[1]AffectorValueTable!$A:$A,1,0))),"어펙터밸류없음",
  ""),
)))))</f>
        <v/>
      </c>
      <c r="I11" s="1" t="str">
        <f t="shared" si="1"/>
        <v>LevelPackUIName_MaxHp</v>
      </c>
      <c r="J11" s="1" t="str">
        <f t="shared" si="2"/>
        <v>LevelPackUIDesc_MaxHp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</v>
      </c>
      <c r="L11" s="1" t="str">
        <f>IF(ISBLANK(J11),"",
IFERROR(VLOOKUP(J11,[2]StringTable!$1:$1048576,MATCH([2]StringTable!$B$1,[2]StringTable!$1:$1,0),0),
IFERROR(VLOOKUP(J11,[2]InApkStringTable!$1:$1048576,MATCH([2]InApkStringTable!$B$1,[2]InApkStringTable!$1:$1,0),0),
"스트링없음")))</f>
        <v>최대 체력이 증가합니다</v>
      </c>
      <c r="M11" s="1">
        <v>9</v>
      </c>
      <c r="N11" s="1" t="b">
        <v>0</v>
      </c>
    </row>
    <row r="12" spans="1:17" x14ac:dyDescent="0.3">
      <c r="A12" s="1" t="s">
        <v>50</v>
      </c>
      <c r="B12" s="1">
        <v>0</v>
      </c>
      <c r="C12" s="1" t="s">
        <v>49</v>
      </c>
      <c r="D12" s="1" t="b">
        <v>1</v>
      </c>
      <c r="E12" s="1">
        <v>1</v>
      </c>
      <c r="F12" s="1" t="str">
        <f>IF(D12,"",E12/SUMIF(D:D,D12,E:E))</f>
        <v/>
      </c>
      <c r="G12" s="1" t="str">
        <f t="shared" si="0"/>
        <v>LP_MaxHpBetter</v>
      </c>
      <c r="H12" s="1" t="str">
        <f>IF(ISBLANK(G12),"",
IF(ISERROR(FIND(",",G12)),
  IF(ISERROR(VLOOKUP(G12,[1]AffectorValueTable!$A:$A,1,0)),"어펙터밸류없음",
  ""),
IF(ISERROR(FIND(",",G12,FIND(",",G12)+1)),
  IF(OR(ISERROR(VLOOKUP(LEFT(G12,FIND(",",G12)-1),[1]AffectorValueTable!$A:$A,1,0)),ISERROR(VLOOKUP(TRIM(MID(G12,FIND(",",G12)+1,999)),[1]AffectorValueTable!$A:$A,1,0))),"어펙터밸류없음",
  ""),
IF(ISERROR(FIND(",",G12,FIND(",",G12,FIND(",",G12)+1)+1)),
  IF(OR(ISERROR(VLOOKUP(LEFT(G12,FIND(",",G12)-1),[1]AffectorValueTable!$A:$A,1,0)),ISERROR(VLOOKUP(TRIM(MID(G12,FIND(",",G12)+1,FIND(",",G12,FIND(",",G12)+1)-FIND(",",G12)-1)),[1]AffectorValueTable!$A:$A,1,0)),ISERROR(VLOOKUP(TRIM(MID(G12,FIND(",",G12,FIND(",",G12)+1)+1,999)),[1]AffectorValueTable!$A:$A,1,0))),"어펙터밸류없음",
  ""),
IF(ISERROR(FIND(",",G12,FIND(",",G12,FIND(",",G12,FIND(",",G12)+1)+1)+1)),
  IF(OR(ISERROR(VLOOKUP(LEFT(G12,FIND(",",G12)-1),[1]AffectorValueTable!$A:$A,1,0)),ISERROR(VLOOKUP(TRIM(MID(G12,FIND(",",G12)+1,FIND(",",G12,FIND(",",G12)+1)-FIND(",",G12)-1)),[1]AffectorValueTable!$A:$A,1,0)),ISERROR(VLOOKUP(TRIM(MID(G12,FIND(",",G12,FIND(",",G12)+1)+1,FIND(",",G12,FIND(",",G12,FIND(",",G12)+1)+1)-FIND(",",G12,FIND(",",G12)+1)-1)),[1]AffectorValueTable!$A:$A,1,0)),ISERROR(VLOOKUP(TRIM(MID(G12,FIND(",",G12,FIND(",",G12,FIND(",",G12)+1)+1)+1,999)),[1]AffectorValueTable!$A:$A,1,0))),"어펙터밸류없음",
  ""),
)))))</f>
        <v/>
      </c>
      <c r="I12" s="1" t="str">
        <f t="shared" si="1"/>
        <v>LevelPackUIName_MaxHpBetter</v>
      </c>
      <c r="J12" s="1" t="str">
        <f t="shared" si="2"/>
        <v>LevelPackUIDesc_MaxHpBetter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&lt;color=#FFC080&gt;상급&lt;/color&gt; 최대 체력</v>
      </c>
      <c r="L12" s="1" t="str">
        <f>IF(ISBLANK(J12),"",
IFERROR(VLOOKUP(J12,[2]StringTable!$1:$1048576,MATCH([2]StringTable!$B$1,[2]StringTable!$1:$1,0),0),
IFERROR(VLOOKUP(J12,[2]InApkStringTable!$1:$1048576,MATCH([2]InApkStringTable!$B$1,[2]InApkStringTable!$1:$1,0),0),
"스트링없음")))</f>
        <v>최대 체력이 많이 증가합니다</v>
      </c>
      <c r="M12" s="1">
        <v>9</v>
      </c>
      <c r="N12" s="1" t="b">
        <v>0</v>
      </c>
    </row>
    <row r="13" spans="1:17" x14ac:dyDescent="0.3">
      <c r="A13" s="1" t="s">
        <v>51</v>
      </c>
      <c r="B13" s="1">
        <v>0</v>
      </c>
      <c r="C13" s="1" t="s">
        <v>52</v>
      </c>
      <c r="D13" s="1" t="b">
        <v>1</v>
      </c>
      <c r="E13" s="1">
        <v>1</v>
      </c>
      <c r="F13" s="1" t="str">
        <f>IF(D13,"",E13/SUMIF(D:D,D13,E:E))</f>
        <v/>
      </c>
      <c r="G13" s="1" t="str">
        <f t="shared" si="0"/>
        <v>LP_MaxHpBest</v>
      </c>
      <c r="H13" s="1" t="str">
        <f>IF(ISBLANK(G13),"",
IF(ISERROR(FIND(",",G13)),
  IF(ISERROR(VLOOKUP(G13,[1]AffectorValueTable!$A:$A,1,0)),"어펙터밸류없음",
  ""),
IF(ISERROR(FIND(",",G13,FIND(",",G13)+1)),
  IF(OR(ISERROR(VLOOKUP(LEFT(G13,FIND(",",G13)-1),[1]AffectorValueTable!$A:$A,1,0)),ISERROR(VLOOKUP(TRIM(MID(G13,FIND(",",G13)+1,999)),[1]AffectorValueTable!$A:$A,1,0))),"어펙터밸류없음",
  ""),
IF(ISERROR(FIND(",",G13,FIND(",",G13,FIND(",",G13)+1)+1)),
  IF(OR(ISERROR(VLOOKUP(LEFT(G13,FIND(",",G13)-1),[1]AffectorValueTable!$A:$A,1,0)),ISERROR(VLOOKUP(TRIM(MID(G13,FIND(",",G13)+1,FIND(",",G13,FIND(",",G13)+1)-FIND(",",G13)-1)),[1]AffectorValueTable!$A:$A,1,0)),ISERROR(VLOOKUP(TRIM(MID(G13,FIND(",",G13,FIND(",",G13)+1)+1,999)),[1]AffectorValueTable!$A:$A,1,0))),"어펙터밸류없음",
  ""),
IF(ISERROR(FIND(",",G13,FIND(",",G13,FIND(",",G13,FIND(",",G13)+1)+1)+1)),
  IF(OR(ISERROR(VLOOKUP(LEFT(G13,FIND(",",G13)-1),[1]AffectorValueTable!$A:$A,1,0)),ISERROR(VLOOKUP(TRIM(MID(G13,FIND(",",G13)+1,FIND(",",G13,FIND(",",G13)+1)-FIND(",",G13)-1)),[1]AffectorValueTable!$A:$A,1,0)),ISERROR(VLOOKUP(TRIM(MID(G13,FIND(",",G13,FIND(",",G13)+1)+1,FIND(",",G13,FIND(",",G13,FIND(",",G13)+1)+1)-FIND(",",G13,FIND(",",G13)+1)-1)),[1]AffectorValueTable!$A:$A,1,0)),ISERROR(VLOOKUP(TRIM(MID(G13,FIND(",",G13,FIND(",",G13,FIND(",",G13)+1)+1)+1,999)),[1]AffectorValueTable!$A:$A,1,0))),"어펙터밸류없음",
  ""),
)))))</f>
        <v/>
      </c>
      <c r="I13" s="1" t="str">
        <f t="shared" si="1"/>
        <v>LevelPackUIName_MaxHpBest</v>
      </c>
      <c r="J13" s="1" t="str">
        <f t="shared" si="2"/>
        <v>LevelPackUIDesc_MaxHpBest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&lt;color=#FFC080&gt;최상급&lt;/color&gt; 최대 체력</v>
      </c>
      <c r="L13" s="1" t="str">
        <f>IF(ISBLANK(J13),"",
IFERROR(VLOOKUP(J13,[2]StringTable!$1:$1048576,MATCH([2]StringTable!$B$1,[2]StringTable!$1:$1,0),0),
IFERROR(VLOOKUP(J13,[2]InApkStringTable!$1:$1048576,MATCH([2]InApkStringTable!$B$1,[2]InApkStringTable!$1:$1,0),0),
"스트링없음")))</f>
        <v>최대 체력이 매우 많이 증가합니다</v>
      </c>
      <c r="M13" s="1">
        <v>5</v>
      </c>
      <c r="N13" s="1" t="b">
        <v>0</v>
      </c>
    </row>
    <row r="14" spans="1:17" x14ac:dyDescent="0.3">
      <c r="A14" s="1" t="s">
        <v>53</v>
      </c>
      <c r="B14" s="1">
        <v>0</v>
      </c>
      <c r="C14" s="1" t="s">
        <v>54</v>
      </c>
      <c r="D14" s="1" t="b">
        <v>0</v>
      </c>
      <c r="E14" s="1">
        <v>7</v>
      </c>
      <c r="F14" s="1">
        <f>IF(D14,"",E14/SUMIF(D:D,D14,E:E))</f>
        <v>3.2258064516129031E-2</v>
      </c>
      <c r="G14" s="1" t="str">
        <f t="shared" si="0"/>
        <v>LP_ReduceDmgProjectile</v>
      </c>
      <c r="H14" s="1" t="str">
        <f>IF(ISBLANK(G14),"",
IF(ISERROR(FIND(",",G14)),
  IF(ISERROR(VLOOKUP(G14,[1]AffectorValueTable!$A:$A,1,0)),"어펙터밸류없음",
  ""),
IF(ISERROR(FIND(",",G14,FIND(",",G14)+1)),
  IF(OR(ISERROR(VLOOKUP(LEFT(G14,FIND(",",G14)-1),[1]AffectorValueTable!$A:$A,1,0)),ISERROR(VLOOKUP(TRIM(MID(G14,FIND(",",G14)+1,999)),[1]AffectorValueTable!$A:$A,1,0))),"어펙터밸류없음",
  ""),
IF(ISERROR(FIND(",",G14,FIND(",",G14,FIND(",",G14)+1)+1)),
  IF(OR(ISERROR(VLOOKUP(LEFT(G14,FIND(",",G14)-1),[1]AffectorValueTable!$A:$A,1,0)),ISERROR(VLOOKUP(TRIM(MID(G14,FIND(",",G14)+1,FIND(",",G14,FIND(",",G14)+1)-FIND(",",G14)-1)),[1]AffectorValueTable!$A:$A,1,0)),ISERROR(VLOOKUP(TRIM(MID(G14,FIND(",",G14,FIND(",",G14)+1)+1,999)),[1]AffectorValueTable!$A:$A,1,0))),"어펙터밸류없음",
  ""),
IF(ISERROR(FIND(",",G14,FIND(",",G14,FIND(",",G14,FIND(",",G14)+1)+1)+1)),
  IF(OR(ISERROR(VLOOKUP(LEFT(G14,FIND(",",G14)-1),[1]AffectorValueTable!$A:$A,1,0)),ISERROR(VLOOKUP(TRIM(MID(G14,FIND(",",G14)+1,FIND(",",G14,FIND(",",G14)+1)-FIND(",",G14)-1)),[1]AffectorValueTable!$A:$A,1,0)),ISERROR(VLOOKUP(TRIM(MID(G14,FIND(",",G14,FIND(",",G14)+1)+1,FIND(",",G14,FIND(",",G14,FIND(",",G14)+1)+1)-FIND(",",G14,FIND(",",G14)+1)-1)),[1]AffectorValueTable!$A:$A,1,0)),ISERROR(VLOOKUP(TRIM(MID(G14,FIND(",",G14,FIND(",",G14,FIND(",",G14)+1)+1)+1,999)),[1]AffectorValueTable!$A:$A,1,0))),"어펙터밸류없음",
  ""),
)))))</f>
        <v/>
      </c>
      <c r="I14" s="1" t="str">
        <f t="shared" si="1"/>
        <v>LevelPackUIName_ReduceDmgProjectile</v>
      </c>
      <c r="J14" s="1" t="str">
        <f t="shared" si="2"/>
        <v>LevelPackUIDesc_ReduceDmgProjectile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 대미지 감소</v>
      </c>
      <c r="L14" s="1" t="str">
        <f>IF(ISBLANK(J14),"",
IFERROR(VLOOKUP(J14,[2]StringTable!$1:$1048576,MATCH([2]StringTable!$B$1,[2]StringTable!$1:$1,0),0),
IFERROR(VLOOKUP(J14,[2]InApkStringTable!$1:$1048576,MATCH([2]InApkStringTable!$B$1,[2]InApkStringTable!$1:$1,0),0),
"스트링없음")))</f>
        <v>발사체의 대미지가 감소합니다</v>
      </c>
      <c r="M14" s="1">
        <v>9</v>
      </c>
      <c r="N14" s="1" t="b">
        <v>0</v>
      </c>
    </row>
    <row r="15" spans="1:17" x14ac:dyDescent="0.3">
      <c r="A15" s="1" t="s">
        <v>55</v>
      </c>
      <c r="B15" s="1">
        <v>0</v>
      </c>
      <c r="C15" s="1" t="s">
        <v>56</v>
      </c>
      <c r="D15" s="1" t="b">
        <v>0</v>
      </c>
      <c r="E15" s="1">
        <v>7</v>
      </c>
      <c r="F15" s="1">
        <f>IF(D15,"",E15/SUMIF(D:D,D15,E:E))</f>
        <v>3.2258064516129031E-2</v>
      </c>
      <c r="G15" s="1" t="str">
        <f t="shared" si="0"/>
        <v>LP_ReduceDmgClose</v>
      </c>
      <c r="H15" s="1" t="str">
        <f>IF(ISBLANK(G15),"",
IF(ISERROR(FIND(",",G15)),
  IF(ISERROR(VLOOKUP(G15,[1]AffectorValueTable!$A:$A,1,0)),"어펙터밸류없음",
  ""),
IF(ISERROR(FIND(",",G15,FIND(",",G15)+1)),
  IF(OR(ISERROR(VLOOKUP(LEFT(G15,FIND(",",G15)-1),[1]AffectorValueTable!$A:$A,1,0)),ISERROR(VLOOKUP(TRIM(MID(G15,FIND(",",G15)+1,999)),[1]AffectorValueTable!$A:$A,1,0))),"어펙터밸류없음",
  ""),
IF(ISERROR(FIND(",",G15,FIND(",",G15,FIND(",",G15)+1)+1)),
  IF(OR(ISERROR(VLOOKUP(LEFT(G15,FIND(",",G15)-1),[1]AffectorValueTable!$A:$A,1,0)),ISERROR(VLOOKUP(TRIM(MID(G15,FIND(",",G15)+1,FIND(",",G15,FIND(",",G15)+1)-FIND(",",G15)-1)),[1]AffectorValueTable!$A:$A,1,0)),ISERROR(VLOOKUP(TRIM(MID(G15,FIND(",",G15,FIND(",",G15)+1)+1,999)),[1]AffectorValueTable!$A:$A,1,0))),"어펙터밸류없음",
  ""),
IF(ISERROR(FIND(",",G15,FIND(",",G15,FIND(",",G15,FIND(",",G15)+1)+1)+1)),
  IF(OR(ISERROR(VLOOKUP(LEFT(G15,FIND(",",G15)-1),[1]AffectorValueTable!$A:$A,1,0)),ISERROR(VLOOKUP(TRIM(MID(G15,FIND(",",G15)+1,FIND(",",G15,FIND(",",G15)+1)-FIND(",",G15)-1)),[1]AffectorValueTable!$A:$A,1,0)),ISERROR(VLOOKUP(TRIM(MID(G15,FIND(",",G15,FIND(",",G15)+1)+1,FIND(",",G15,FIND(",",G15,FIND(",",G15)+1)+1)-FIND(",",G15,FIND(",",G15)+1)-1)),[1]AffectorValueTable!$A:$A,1,0)),ISERROR(VLOOKUP(TRIM(MID(G15,FIND(",",G15,FIND(",",G15,FIND(",",G15)+1)+1)+1,999)),[1]AffectorValueTable!$A:$A,1,0))),"어펙터밸류없음",
  ""),
)))))</f>
        <v/>
      </c>
      <c r="I15" s="1" t="str">
        <f t="shared" si="1"/>
        <v>LevelPackUIName_ReduceDmgClose</v>
      </c>
      <c r="J15" s="1" t="str">
        <f t="shared" si="2"/>
        <v>LevelPackUIDesc_ReduceDmgClose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충돌 대미지 감소</v>
      </c>
      <c r="L15" s="1" t="str">
        <f>IF(ISBLANK(J15),"",
IFERROR(VLOOKUP(J15,[2]StringTable!$1:$1048576,MATCH([2]StringTable!$B$1,[2]StringTable!$1:$1,0),0),
IFERROR(VLOOKUP(J15,[2]InApkStringTable!$1:$1048576,MATCH([2]InApkStringTable!$B$1,[2]InApkStringTable!$1:$1,0),0),
"스트링없음")))</f>
        <v>몬스터와 충돌 시 대미지가 감소합니다</v>
      </c>
      <c r="M15" s="1">
        <v>9</v>
      </c>
      <c r="N15" s="1" t="b">
        <v>0</v>
      </c>
    </row>
    <row r="16" spans="1:17" x14ac:dyDescent="0.3">
      <c r="A16" s="1" t="s">
        <v>57</v>
      </c>
      <c r="B16" s="1">
        <v>0</v>
      </c>
      <c r="C16" s="1" t="s">
        <v>58</v>
      </c>
      <c r="D16" s="1" t="b">
        <v>0</v>
      </c>
      <c r="E16" s="1">
        <v>7</v>
      </c>
      <c r="F16" s="1">
        <f>IF(D16,"",E16/SUMIF(D:D,D16,E:E))</f>
        <v>3.2258064516129031E-2</v>
      </c>
      <c r="G16" s="1" t="str">
        <f t="shared" si="0"/>
        <v>LP_ExtraGold</v>
      </c>
      <c r="H16" s="1" t="str">
        <f>IF(ISBLANK(G16),"",
IF(ISERROR(FIND(",",G16)),
  IF(ISERROR(VLOOKUP(G16,[1]AffectorValueTable!$A:$A,1,0)),"어펙터밸류없음",
  ""),
IF(ISERROR(FIND(",",G16,FIND(",",G16)+1)),
  IF(OR(ISERROR(VLOOKUP(LEFT(G16,FIND(",",G16)-1),[1]AffectorValueTable!$A:$A,1,0)),ISERROR(VLOOKUP(TRIM(MID(G16,FIND(",",G16)+1,999)),[1]AffectorValueTable!$A:$A,1,0))),"어펙터밸류없음",
  ""),
IF(ISERROR(FIND(",",G16,FIND(",",G16,FIND(",",G16)+1)+1)),
  IF(OR(ISERROR(VLOOKUP(LEFT(G16,FIND(",",G16)-1),[1]AffectorValueTable!$A:$A,1,0)),ISERROR(VLOOKUP(TRIM(MID(G16,FIND(",",G16)+1,FIND(",",G16,FIND(",",G16)+1)-FIND(",",G16)-1)),[1]AffectorValueTable!$A:$A,1,0)),ISERROR(VLOOKUP(TRIM(MID(G16,FIND(",",G16,FIND(",",G16)+1)+1,999)),[1]AffectorValueTable!$A:$A,1,0))),"어펙터밸류없음",
  ""),
IF(ISERROR(FIND(",",G16,FIND(",",G16,FIND(",",G16,FIND(",",G16)+1)+1)+1)),
  IF(OR(ISERROR(VLOOKUP(LEFT(G16,FIND(",",G16)-1),[1]AffectorValueTable!$A:$A,1,0)),ISERROR(VLOOKUP(TRIM(MID(G16,FIND(",",G16)+1,FIND(",",G16,FIND(",",G16)+1)-FIND(",",G16)-1)),[1]AffectorValueTable!$A:$A,1,0)),ISERROR(VLOOKUP(TRIM(MID(G16,FIND(",",G16,FIND(",",G16)+1)+1,FIND(",",G16,FIND(",",G16,FIND(",",G16)+1)+1)-FIND(",",G16,FIND(",",G16)+1)-1)),[1]AffectorValueTable!$A:$A,1,0)),ISERROR(VLOOKUP(TRIM(MID(G16,FIND(",",G16,FIND(",",G16,FIND(",",G16)+1)+1)+1,999)),[1]AffectorValueTable!$A:$A,1,0))),"어펙터밸류없음",
  ""),
)))))</f>
        <v/>
      </c>
      <c r="I16" s="1" t="str">
        <f t="shared" si="1"/>
        <v>LevelPackUIName_ExtraGold</v>
      </c>
      <c r="J16" s="1" t="str">
        <f t="shared" si="2"/>
        <v>LevelPackUIDesc_ExtraGold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 증가</v>
      </c>
      <c r="L16" s="1" t="str">
        <f>IF(ISBLANK(J16),"",
IFERROR(VLOOKUP(J16,[2]StringTable!$1:$1048576,MATCH([2]StringTable!$B$1,[2]StringTable!$1:$1,0),0),
IFERROR(VLOOKUP(J16,[2]InApkStringTable!$1:$1048576,MATCH([2]InApkStringTable!$B$1,[2]InApkStringTable!$1:$1,0),0),
"스트링없음")))</f>
        <v>골드 획득량이 증가합니다</v>
      </c>
      <c r="M16" s="1">
        <v>1</v>
      </c>
      <c r="N16" s="1" t="b">
        <v>0</v>
      </c>
    </row>
    <row r="17" spans="1:17" x14ac:dyDescent="0.3">
      <c r="A17" s="1" t="s">
        <v>59</v>
      </c>
      <c r="B17" s="1">
        <v>0</v>
      </c>
      <c r="C17" s="1" t="s">
        <v>60</v>
      </c>
      <c r="D17" s="1" t="b">
        <v>0</v>
      </c>
      <c r="E17" s="1">
        <v>7</v>
      </c>
      <c r="F17" s="1">
        <f>IF(D17,"",E17/SUMIF(D:D,D17,E:E))</f>
        <v>3.2258064516129031E-2</v>
      </c>
      <c r="G17" s="1" t="str">
        <f t="shared" si="0"/>
        <v>LP_ItemChanceBoost</v>
      </c>
      <c r="H17" s="1" t="str">
        <f>IF(ISBLANK(G17),"",
IF(ISERROR(FIND(",",G17)),
  IF(ISERROR(VLOOKUP(G17,[1]AffectorValueTable!$A:$A,1,0)),"어펙터밸류없음",
  ""),
IF(ISERROR(FIND(",",G17,FIND(",",G17)+1)),
  IF(OR(ISERROR(VLOOKUP(LEFT(G17,FIND(",",G17)-1),[1]AffectorValueTable!$A:$A,1,0)),ISERROR(VLOOKUP(TRIM(MID(G17,FIND(",",G17)+1,999)),[1]AffectorValueTable!$A:$A,1,0))),"어펙터밸류없음",
  ""),
IF(ISERROR(FIND(",",G17,FIND(",",G17,FIND(",",G17)+1)+1)),
  IF(OR(ISERROR(VLOOKUP(LEFT(G17,FIND(",",G17)-1),[1]AffectorValueTable!$A:$A,1,0)),ISERROR(VLOOKUP(TRIM(MID(G17,FIND(",",G17)+1,FIND(",",G17,FIND(",",G17)+1)-FIND(",",G17)-1)),[1]AffectorValueTable!$A:$A,1,0)),ISERROR(VLOOKUP(TRIM(MID(G17,FIND(",",G17,FIND(",",G17)+1)+1,999)),[1]AffectorValueTable!$A:$A,1,0))),"어펙터밸류없음",
  ""),
IF(ISERROR(FIND(",",G17,FIND(",",G17,FIND(",",G17,FIND(",",G17)+1)+1)+1)),
  IF(OR(ISERROR(VLOOKUP(LEFT(G17,FIND(",",G17)-1),[1]AffectorValueTable!$A:$A,1,0)),ISERROR(VLOOKUP(TRIM(MID(G17,FIND(",",G17)+1,FIND(",",G17,FIND(",",G17)+1)-FIND(",",G17)-1)),[1]AffectorValueTable!$A:$A,1,0)),ISERROR(VLOOKUP(TRIM(MID(G17,FIND(",",G17,FIND(",",G17)+1)+1,FIND(",",G17,FIND(",",G17,FIND(",",G17)+1)+1)-FIND(",",G17,FIND(",",G17)+1)-1)),[1]AffectorValueTable!$A:$A,1,0)),ISERROR(VLOOKUP(TRIM(MID(G17,FIND(",",G17,FIND(",",G17,FIND(",",G17)+1)+1)+1,999)),[1]AffectorValueTable!$A:$A,1,0))),"어펙터밸류없음",
  ""),
)))))</f>
        <v/>
      </c>
      <c r="I17" s="1" t="str">
        <f t="shared" si="1"/>
        <v>LevelPackUIName_ItemChanceBoost</v>
      </c>
      <c r="J17" s="1" t="str">
        <f t="shared" si="2"/>
        <v>LevelPackUIDesc_ItemChanceBoost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확률 증가</v>
      </c>
      <c r="L17" s="1" t="str">
        <f>IF(ISBLANK(J17),"",
IFERROR(VLOOKUP(J17,[2]StringTable!$1:$1048576,MATCH([2]StringTable!$B$1,[2]StringTable!$1:$1,0),0),
IFERROR(VLOOKUP(J17,[2]InApkStringTable!$1:$1048576,MATCH([2]InApkStringTable!$B$1,[2]InApkStringTable!$1:$1,0),0),
"스트링없음")))</f>
        <v>아이템 획득 확률이 증가합니다</v>
      </c>
      <c r="M17" s="1">
        <v>1</v>
      </c>
      <c r="N17" s="1" t="b">
        <v>0</v>
      </c>
    </row>
    <row r="18" spans="1:17" x14ac:dyDescent="0.3">
      <c r="A18" s="1" t="s">
        <v>61</v>
      </c>
      <c r="B18" s="1">
        <v>0</v>
      </c>
      <c r="C18" s="1" t="s">
        <v>62</v>
      </c>
      <c r="D18" s="1" t="b">
        <v>0</v>
      </c>
      <c r="E18" s="1">
        <v>7</v>
      </c>
      <c r="F18" s="1">
        <f>IF(D18,"",E18/SUMIF(D:D,D18,E:E))</f>
        <v>3.2258064516129031E-2</v>
      </c>
      <c r="G18" s="1" t="str">
        <f t="shared" si="0"/>
        <v>LP_HealChanceBoost</v>
      </c>
      <c r="H18" s="1" t="str">
        <f>IF(ISBLANK(G18),"",
IF(ISERROR(FIND(",",G18)),
  IF(ISERROR(VLOOKUP(G18,[1]AffectorValueTable!$A:$A,1,0)),"어펙터밸류없음",
  ""),
IF(ISERROR(FIND(",",G18,FIND(",",G18)+1)),
  IF(OR(ISERROR(VLOOKUP(LEFT(G18,FIND(",",G18)-1),[1]AffectorValueTable!$A:$A,1,0)),ISERROR(VLOOKUP(TRIM(MID(G18,FIND(",",G18)+1,999)),[1]AffectorValueTable!$A:$A,1,0))),"어펙터밸류없음",
  ""),
IF(ISERROR(FIND(",",G18,FIND(",",G18,FIND(",",G18)+1)+1)),
  IF(OR(ISERROR(VLOOKUP(LEFT(G18,FIND(",",G18)-1),[1]AffectorValueTable!$A:$A,1,0)),ISERROR(VLOOKUP(TRIM(MID(G18,FIND(",",G18)+1,FIND(",",G18,FIND(",",G18)+1)-FIND(",",G18)-1)),[1]AffectorValueTable!$A:$A,1,0)),ISERROR(VLOOKUP(TRIM(MID(G18,FIND(",",G18,FIND(",",G18)+1)+1,999)),[1]AffectorValueTable!$A:$A,1,0))),"어펙터밸류없음",
  ""),
IF(ISERROR(FIND(",",G18,FIND(",",G18,FIND(",",G18,FIND(",",G18)+1)+1)+1)),
  IF(OR(ISERROR(VLOOKUP(LEFT(G18,FIND(",",G18)-1),[1]AffectorValueTable!$A:$A,1,0)),ISERROR(VLOOKUP(TRIM(MID(G18,FIND(",",G18)+1,FIND(",",G18,FIND(",",G18)+1)-FIND(",",G18)-1)),[1]AffectorValueTable!$A:$A,1,0)),ISERROR(VLOOKUP(TRIM(MID(G18,FIND(",",G18,FIND(",",G18)+1)+1,FIND(",",G18,FIND(",",G18,FIND(",",G18)+1)+1)-FIND(",",G18,FIND(",",G18)+1)-1)),[1]AffectorValueTable!$A:$A,1,0)),ISERROR(VLOOKUP(TRIM(MID(G18,FIND(",",G18,FIND(",",G18,FIND(",",G18)+1)+1)+1,999)),[1]AffectorValueTable!$A:$A,1,0))),"어펙터밸류없음",
  ""),
)))))</f>
        <v/>
      </c>
      <c r="I18" s="1" t="str">
        <f t="shared" si="1"/>
        <v>LevelPackUIName_HealChanceBoost</v>
      </c>
      <c r="J18" s="1" t="str">
        <f t="shared" si="2"/>
        <v>LevelPackUIDesc_HealChanceBoost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확률 증가</v>
      </c>
      <c r="L18" s="1" t="str">
        <f>IF(ISBLANK(J18),"",
IFERROR(VLOOKUP(J18,[2]StringTable!$1:$1048576,MATCH([2]StringTable!$B$1,[2]StringTable!$1:$1,0),0),
IFERROR(VLOOKUP(J18,[2]InApkStringTable!$1:$1048576,MATCH([2]InApkStringTable!$B$1,[2]InApkStringTable!$1:$1,0),0),
"스트링없음")))</f>
        <v>회복구슬 획득 확률이 증가합니다</v>
      </c>
      <c r="M18" s="1">
        <v>3</v>
      </c>
      <c r="N18" s="1" t="b">
        <v>0</v>
      </c>
    </row>
    <row r="19" spans="1:17" x14ac:dyDescent="0.3">
      <c r="A19" s="1" t="s">
        <v>63</v>
      </c>
      <c r="B19" s="1">
        <v>0</v>
      </c>
      <c r="C19" s="1" t="s">
        <v>64</v>
      </c>
      <c r="D19" s="1" t="b">
        <v>1</v>
      </c>
      <c r="E19" s="1">
        <v>1</v>
      </c>
      <c r="F19" s="1" t="str">
        <f>IF(D19,"",E19/SUMIF(D:D,D19,E:E))</f>
        <v/>
      </c>
      <c r="G19" s="1" t="str">
        <f t="shared" si="0"/>
        <v>LP_MonsterThrough</v>
      </c>
      <c r="H19" s="1" t="str">
        <f>IF(ISBLANK(G19),"",
IF(ISERROR(FIND(",",G19)),
  IF(ISERROR(VLOOKUP(G19,[1]AffectorValueTable!$A:$A,1,0)),"어펙터밸류없음",
  ""),
IF(ISERROR(FIND(",",G19,FIND(",",G19)+1)),
  IF(OR(ISERROR(VLOOKUP(LEFT(G19,FIND(",",G19)-1),[1]AffectorValueTable!$A:$A,1,0)),ISERROR(VLOOKUP(TRIM(MID(G19,FIND(",",G19)+1,999)),[1]AffectorValueTable!$A:$A,1,0))),"어펙터밸류없음",
  ""),
IF(ISERROR(FIND(",",G19,FIND(",",G19,FIND(",",G19)+1)+1)),
  IF(OR(ISERROR(VLOOKUP(LEFT(G19,FIND(",",G19)-1),[1]AffectorValueTable!$A:$A,1,0)),ISERROR(VLOOKUP(TRIM(MID(G19,FIND(",",G19)+1,FIND(",",G19,FIND(",",G19)+1)-FIND(",",G19)-1)),[1]AffectorValueTable!$A:$A,1,0)),ISERROR(VLOOKUP(TRIM(MID(G19,FIND(",",G19,FIND(",",G19)+1)+1,999)),[1]AffectorValueTable!$A:$A,1,0))),"어펙터밸류없음",
  ""),
IF(ISERROR(FIND(",",G19,FIND(",",G19,FIND(",",G19,FIND(",",G19)+1)+1)+1)),
  IF(OR(ISERROR(VLOOKUP(LEFT(G19,FIND(",",G19)-1),[1]AffectorValueTable!$A:$A,1,0)),ISERROR(VLOOKUP(TRIM(MID(G19,FIND(",",G19)+1,FIND(",",G19,FIND(",",G19)+1)-FIND(",",G19)-1)),[1]AffectorValueTable!$A:$A,1,0)),ISERROR(VLOOKUP(TRIM(MID(G19,FIND(",",G19,FIND(",",G19)+1)+1,FIND(",",G19,FIND(",",G19,FIND(",",G19)+1)+1)-FIND(",",G19,FIND(",",G19)+1)-1)),[1]AffectorValueTable!$A:$A,1,0)),ISERROR(VLOOKUP(TRIM(MID(G19,FIND(",",G19,FIND(",",G19,FIND(",",G19)+1)+1)+1,999)),[1]AffectorValueTable!$A:$A,1,0))),"어펙터밸류없음",
  ""),
)))))</f>
        <v/>
      </c>
      <c r="I19" s="1" t="str">
        <f t="shared" si="1"/>
        <v>LevelPackUIName_MonsterThrough</v>
      </c>
      <c r="J19" s="1" t="str">
        <f t="shared" si="2"/>
        <v>LevelPackUIDesc_MonsterThrough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&lt;color=#FFC080&gt;몬스터 관통샷&lt;/color&gt;</v>
      </c>
      <c r="L19" s="1" t="str">
        <f>IF(ISBLANK(J19),"",
IFERROR(VLOOKUP(J19,[2]StringTable!$1:$1048576,MATCH([2]StringTable!$B$1,[2]StringTable!$1:$1,0),0),
IFERROR(VLOOKUP(J19,[2]InApkStringTable!$1:$1048576,MATCH([2]InApkStringTable!$B$1,[2]InApkStringTable!$1:$1,0),0),
"스트링없음")))</f>
        <v>평타 공격이 몬스터를 관통합니다</v>
      </c>
      <c r="M19" s="1">
        <v>2</v>
      </c>
      <c r="N19" s="1" t="b">
        <v>0</v>
      </c>
    </row>
    <row r="20" spans="1:17" x14ac:dyDescent="0.3">
      <c r="A20" s="1" t="s">
        <v>143</v>
      </c>
      <c r="B20" s="1">
        <v>1</v>
      </c>
      <c r="C20" s="1" t="s">
        <v>64</v>
      </c>
      <c r="D20" s="1" t="b">
        <v>1</v>
      </c>
      <c r="E20" s="1">
        <v>1</v>
      </c>
      <c r="F20" s="1" t="str">
        <f>IF(D20,"",E20/SUMIF(D:D,D20,E:E))</f>
        <v/>
      </c>
      <c r="G20" s="1" t="str">
        <f t="shared" si="0"/>
        <v>LP_MonsterThrough</v>
      </c>
      <c r="H20" s="1" t="str">
        <f>IF(ISBLANK(G20),"",
IF(ISERROR(FIND(",",G20)),
  IF(ISERROR(VLOOKUP(G20,[1]AffectorValueTable!$A:$A,1,0)),"어펙터밸류없음",
  ""),
IF(ISERROR(FIND(",",G20,FIND(",",G20)+1)),
  IF(OR(ISERROR(VLOOKUP(LEFT(G20,FIND(",",G20)-1),[1]AffectorValueTable!$A:$A,1,0)),ISERROR(VLOOKUP(TRIM(MID(G20,FIND(",",G20)+1,999)),[1]AffectorValueTable!$A:$A,1,0))),"어펙터밸류없음",
  ""),
IF(ISERROR(FIND(",",G20,FIND(",",G20,FIND(",",G20)+1)+1)),
  IF(OR(ISERROR(VLOOKUP(LEFT(G20,FIND(",",G20)-1),[1]AffectorValueTable!$A:$A,1,0)),ISERROR(VLOOKUP(TRIM(MID(G20,FIND(",",G20)+1,FIND(",",G20,FIND(",",G20)+1)-FIND(",",G20)-1)),[1]AffectorValueTable!$A:$A,1,0)),ISERROR(VLOOKUP(TRIM(MID(G20,FIND(",",G20,FIND(",",G20)+1)+1,999)),[1]AffectorValueTable!$A:$A,1,0))),"어펙터밸류없음",
  ""),
IF(ISERROR(FIND(",",G20,FIND(",",G20,FIND(",",G20,FIND(",",G20)+1)+1)+1)),
  IF(OR(ISERROR(VLOOKUP(LEFT(G20,FIND(",",G20)-1),[1]AffectorValueTable!$A:$A,1,0)),ISERROR(VLOOKUP(TRIM(MID(G20,FIND(",",G20)+1,FIND(",",G20,FIND(",",G20)+1)-FIND(",",G20)-1)),[1]AffectorValueTable!$A:$A,1,0)),ISERROR(VLOOKUP(TRIM(MID(G20,FIND(",",G20,FIND(",",G20)+1)+1,FIND(",",G20,FIND(",",G20,FIND(",",G20)+1)+1)-FIND(",",G20,FIND(",",G20)+1)-1)),[1]AffectorValueTable!$A:$A,1,0)),ISERROR(VLOOKUP(TRIM(MID(G20,FIND(",",G20,FIND(",",G20,FIND(",",G20)+1)+1)+1,999)),[1]AffectorValueTable!$A:$A,1,0))),"어펙터밸류없음",
  ""),
)))))</f>
        <v/>
      </c>
      <c r="I20" s="1" t="str">
        <f t="shared" si="1"/>
        <v>LevelPackUIName_MonsterThrough</v>
      </c>
      <c r="J20" s="1" t="str">
        <f t="shared" si="2"/>
        <v>LevelPackUIDesc_MonsterThrough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&lt;color=#FFC080&gt;몬스터 관통샷&lt;/color&gt;</v>
      </c>
      <c r="L20" s="1" t="str">
        <f>IF(ISBLANK(J20),"",
IFERROR(VLOOKUP(J20,[2]StringTable!$1:$1048576,MATCH([2]StringTable!$B$1,[2]StringTable!$1:$1,0),0),
IFERROR(VLOOKUP(J20,[2]InApkStringTable!$1:$1048576,MATCH([2]InApkStringTable!$B$1,[2]InApkStringTable!$1:$1,0),0),
"스트링없음")))</f>
        <v>평타 공격이 몬스터를 관통합니다</v>
      </c>
      <c r="M20" s="1">
        <v>2</v>
      </c>
      <c r="N20" s="1" t="b">
        <v>0</v>
      </c>
      <c r="O20" s="1" t="s">
        <v>144</v>
      </c>
    </row>
    <row r="21" spans="1:17" x14ac:dyDescent="0.3">
      <c r="A21" s="1" t="s">
        <v>65</v>
      </c>
      <c r="B21" s="1">
        <v>0</v>
      </c>
      <c r="C21" s="1" t="s">
        <v>66</v>
      </c>
      <c r="D21" s="1" t="b">
        <v>1</v>
      </c>
      <c r="E21" s="1">
        <v>1</v>
      </c>
      <c r="F21" s="1" t="str">
        <f>IF(D21,"",E21/SUMIF(D:D,D21,E:E))</f>
        <v/>
      </c>
      <c r="G21" s="1" t="str">
        <f t="shared" si="0"/>
        <v>LP_Ricochet</v>
      </c>
      <c r="H21" s="1" t="str">
        <f>IF(ISBLANK(G21),"",
IF(ISERROR(FIND(",",G21)),
  IF(ISERROR(VLOOKUP(G21,[1]AffectorValueTable!$A:$A,1,0)),"어펙터밸류없음",
  ""),
IF(ISERROR(FIND(",",G21,FIND(",",G21)+1)),
  IF(OR(ISERROR(VLOOKUP(LEFT(G21,FIND(",",G21)-1),[1]AffectorValueTable!$A:$A,1,0)),ISERROR(VLOOKUP(TRIM(MID(G21,FIND(",",G21)+1,999)),[1]AffectorValueTable!$A:$A,1,0))),"어펙터밸류없음",
  ""),
IF(ISERROR(FIND(",",G21,FIND(",",G21,FIND(",",G21)+1)+1)),
  IF(OR(ISERROR(VLOOKUP(LEFT(G21,FIND(",",G21)-1),[1]AffectorValueTable!$A:$A,1,0)),ISERROR(VLOOKUP(TRIM(MID(G21,FIND(",",G21)+1,FIND(",",G21,FIND(",",G21)+1)-FIND(",",G21)-1)),[1]AffectorValueTable!$A:$A,1,0)),ISERROR(VLOOKUP(TRIM(MID(G21,FIND(",",G21,FIND(",",G21)+1)+1,999)),[1]AffectorValueTable!$A:$A,1,0))),"어펙터밸류없음",
  ""),
IF(ISERROR(FIND(",",G21,FIND(",",G21,FIND(",",G21,FIND(",",G21)+1)+1)+1)),
  IF(OR(ISERROR(VLOOKUP(LEFT(G21,FIND(",",G21)-1),[1]AffectorValueTable!$A:$A,1,0)),ISERROR(VLOOKUP(TRIM(MID(G21,FIND(",",G21)+1,FIND(",",G21,FIND(",",G21)+1)-FIND(",",G21)-1)),[1]AffectorValueTable!$A:$A,1,0)),ISERROR(VLOOKUP(TRIM(MID(G21,FIND(",",G21,FIND(",",G21)+1)+1,FIND(",",G21,FIND(",",G21,FIND(",",G21)+1)+1)-FIND(",",G21,FIND(",",G21)+1)-1)),[1]AffectorValueTable!$A:$A,1,0)),ISERROR(VLOOKUP(TRIM(MID(G21,FIND(",",G21,FIND(",",G21,FIND(",",G21)+1)+1)+1,999)),[1]AffectorValueTable!$A:$A,1,0))),"어펙터밸류없음",
  ""),
)))))</f>
        <v/>
      </c>
      <c r="I21" s="1" t="str">
        <f t="shared" si="1"/>
        <v>LevelPackUIName_Ricochet</v>
      </c>
      <c r="J21" s="1" t="str">
        <f t="shared" si="2"/>
        <v>LevelPackUIDesc_Ricochet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&lt;color=#FFC080&gt;체인샷&lt;/color&gt;</v>
      </c>
      <c r="L21" s="1" t="str">
        <f>IF(ISBLANK(J21),"",
IFERROR(VLOOKUP(J21,[2]StringTable!$1:$1048576,MATCH([2]StringTable!$B$1,[2]StringTable!$1:$1,0),0),
IFERROR(VLOOKUP(J21,[2]InApkStringTable!$1:$1048576,MATCH([2]InApkStringTable!$B$1,[2]InApkStringTable!$1:$1,0),0),
"스트링없음")))</f>
        <v>평타 공격이 몬스터 명중 후 다른 몬스터로 향해갑니다</v>
      </c>
      <c r="M21" s="1">
        <v>2</v>
      </c>
      <c r="N21" s="1" t="b">
        <v>0</v>
      </c>
    </row>
    <row r="22" spans="1:17" x14ac:dyDescent="0.3">
      <c r="A22" s="1" t="s">
        <v>67</v>
      </c>
      <c r="B22" s="1">
        <v>0</v>
      </c>
      <c r="C22" s="1" t="s">
        <v>68</v>
      </c>
      <c r="D22" s="1" t="b">
        <v>1</v>
      </c>
      <c r="E22" s="1">
        <v>1</v>
      </c>
      <c r="F22" s="1" t="str">
        <f>IF(D22,"",E22/SUMIF(D:D,D22,E:E))</f>
        <v/>
      </c>
      <c r="G22" s="1" t="str">
        <f t="shared" si="0"/>
        <v>LP_BounceWallQuad</v>
      </c>
      <c r="H22" s="1" t="str">
        <f>IF(ISBLANK(G22),"",
IF(ISERROR(FIND(",",G22)),
  IF(ISERROR(VLOOKUP(G22,[1]AffectorValueTable!$A:$A,1,0)),"어펙터밸류없음",
  ""),
IF(ISERROR(FIND(",",G22,FIND(",",G22)+1)),
  IF(OR(ISERROR(VLOOKUP(LEFT(G22,FIND(",",G22)-1),[1]AffectorValueTable!$A:$A,1,0)),ISERROR(VLOOKUP(TRIM(MID(G22,FIND(",",G22)+1,999)),[1]AffectorValueTable!$A:$A,1,0))),"어펙터밸류없음",
  ""),
IF(ISERROR(FIND(",",G22,FIND(",",G22,FIND(",",G22)+1)+1)),
  IF(OR(ISERROR(VLOOKUP(LEFT(G22,FIND(",",G22)-1),[1]AffectorValueTable!$A:$A,1,0)),ISERROR(VLOOKUP(TRIM(MID(G22,FIND(",",G22)+1,FIND(",",G22,FIND(",",G22)+1)-FIND(",",G22)-1)),[1]AffectorValueTable!$A:$A,1,0)),ISERROR(VLOOKUP(TRIM(MID(G22,FIND(",",G22,FIND(",",G22)+1)+1,999)),[1]AffectorValueTable!$A:$A,1,0))),"어펙터밸류없음",
  ""),
IF(ISERROR(FIND(",",G22,FIND(",",G22,FIND(",",G22,FIND(",",G22)+1)+1)+1)),
  IF(OR(ISERROR(VLOOKUP(LEFT(G22,FIND(",",G22)-1),[1]AffectorValueTable!$A:$A,1,0)),ISERROR(VLOOKUP(TRIM(MID(G22,FIND(",",G22)+1,FIND(",",G22,FIND(",",G22)+1)-FIND(",",G22)-1)),[1]AffectorValueTable!$A:$A,1,0)),ISERROR(VLOOKUP(TRIM(MID(G22,FIND(",",G22,FIND(",",G22)+1)+1,FIND(",",G22,FIND(",",G22,FIND(",",G22)+1)+1)-FIND(",",G22,FIND(",",G22)+1)-1)),[1]AffectorValueTable!$A:$A,1,0)),ISERROR(VLOOKUP(TRIM(MID(G22,FIND(",",G22,FIND(",",G22,FIND(",",G22)+1)+1)+1,999)),[1]AffectorValueTable!$A:$A,1,0))),"어펙터밸류없음",
  ""),
)))))</f>
        <v/>
      </c>
      <c r="I22" s="1" t="str">
        <f t="shared" si="1"/>
        <v>LevelPackUIName_BounceWallQuad</v>
      </c>
      <c r="J22" s="1" t="str">
        <f t="shared" si="2"/>
        <v>LevelPackUIDesc_BounceWallQuad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&lt;color=#FFC080&gt;벽 반사샷&lt;/color&gt;</v>
      </c>
      <c r="L22" s="1" t="str">
        <f>IF(ISBLANK(J22),"",
IFERROR(VLOOKUP(J22,[2]StringTable!$1:$1048576,MATCH([2]StringTable!$B$1,[2]StringTable!$1:$1,0),0),
IFERROR(VLOOKUP(J22,[2]InApkStringTable!$1:$1048576,MATCH([2]InApkStringTable!$B$1,[2]InApkStringTable!$1:$1,0),0),
"스트링없음")))</f>
        <v>평타 공격이 벽에 튕겨 날아갑니다</v>
      </c>
      <c r="M22" s="1">
        <v>2</v>
      </c>
      <c r="N22" s="1" t="b">
        <v>0</v>
      </c>
    </row>
    <row r="23" spans="1:17" x14ac:dyDescent="0.3">
      <c r="A23" s="1" t="s">
        <v>69</v>
      </c>
      <c r="B23" s="1">
        <v>0</v>
      </c>
      <c r="C23" s="1" t="s">
        <v>70</v>
      </c>
      <c r="D23" s="1" t="b">
        <v>1</v>
      </c>
      <c r="E23" s="1">
        <v>1</v>
      </c>
      <c r="F23" s="1" t="str">
        <f>IF(D23,"",E23/SUMIF(D:D,D23,E:E))</f>
        <v/>
      </c>
      <c r="G23" s="1" t="str">
        <f t="shared" si="0"/>
        <v>LP_Parallel</v>
      </c>
      <c r="H23" s="1" t="str">
        <f>IF(ISBLANK(G23),"",
IF(ISERROR(FIND(",",G23)),
  IF(ISERROR(VLOOKUP(G23,[1]AffectorValueTable!$A:$A,1,0)),"어펙터밸류없음",
  ""),
IF(ISERROR(FIND(",",G23,FIND(",",G23)+1)),
  IF(OR(ISERROR(VLOOKUP(LEFT(G23,FIND(",",G23)-1),[1]AffectorValueTable!$A:$A,1,0)),ISERROR(VLOOKUP(TRIM(MID(G23,FIND(",",G23)+1,999)),[1]AffectorValueTable!$A:$A,1,0))),"어펙터밸류없음",
  ""),
IF(ISERROR(FIND(",",G23,FIND(",",G23,FIND(",",G23)+1)+1)),
  IF(OR(ISERROR(VLOOKUP(LEFT(G23,FIND(",",G23)-1),[1]AffectorValueTable!$A:$A,1,0)),ISERROR(VLOOKUP(TRIM(MID(G23,FIND(",",G23)+1,FIND(",",G23,FIND(",",G23)+1)-FIND(",",G23)-1)),[1]AffectorValueTable!$A:$A,1,0)),ISERROR(VLOOKUP(TRIM(MID(G23,FIND(",",G23,FIND(",",G23)+1)+1,999)),[1]AffectorValueTable!$A:$A,1,0))),"어펙터밸류없음",
  ""),
IF(ISERROR(FIND(",",G23,FIND(",",G23,FIND(",",G23,FIND(",",G23)+1)+1)+1)),
  IF(OR(ISERROR(VLOOKUP(LEFT(G23,FIND(",",G23)-1),[1]AffectorValueTable!$A:$A,1,0)),ISERROR(VLOOKUP(TRIM(MID(G23,FIND(",",G23)+1,FIND(",",G23,FIND(",",G23)+1)-FIND(",",G23)-1)),[1]AffectorValueTable!$A:$A,1,0)),ISERROR(VLOOKUP(TRIM(MID(G23,FIND(",",G23,FIND(",",G23)+1)+1,FIND(",",G23,FIND(",",G23,FIND(",",G23)+1)+1)-FIND(",",G23,FIND(",",G23)+1)-1)),[1]AffectorValueTable!$A:$A,1,0)),ISERROR(VLOOKUP(TRIM(MID(G23,FIND(",",G23,FIND(",",G23,FIND(",",G23)+1)+1)+1,999)),[1]AffectorValueTable!$A:$A,1,0))),"어펙터밸류없음",
  ""),
)))))</f>
        <v/>
      </c>
      <c r="I23" s="1" t="str">
        <f t="shared" si="1"/>
        <v>LevelPackUIName_Parallel</v>
      </c>
      <c r="J23" s="1" t="str">
        <f t="shared" si="2"/>
        <v>LevelPackUIDesc_Parallel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&lt;color=#FFC080&gt;전방샷&lt;/color&gt;</v>
      </c>
      <c r="L23" s="1" t="str">
        <f>IF(ISBLANK(J23),"",
IFERROR(VLOOKUP(J23,[2]StringTable!$1:$1048576,MATCH([2]StringTable!$B$1,[2]StringTable!$1:$1,0),0),
IFERROR(VLOOKUP(J23,[2]InApkStringTable!$1:$1048576,MATCH([2]InApkStringTable!$B$1,[2]InApkStringTable!$1:$1,0),0),
"스트링없음")))</f>
        <v>평타 공격이 전방으로 더 발사됩니다</v>
      </c>
      <c r="M23" s="1">
        <v>2</v>
      </c>
      <c r="N23" s="1" t="b">
        <v>0</v>
      </c>
    </row>
    <row r="24" spans="1:17" x14ac:dyDescent="0.3">
      <c r="A24" s="1" t="s">
        <v>71</v>
      </c>
      <c r="B24" s="1">
        <v>0</v>
      </c>
      <c r="C24" s="1" t="s">
        <v>72</v>
      </c>
      <c r="D24" s="1" t="b">
        <v>1</v>
      </c>
      <c r="E24" s="1">
        <v>1</v>
      </c>
      <c r="F24" s="1" t="str">
        <f>IF(D24,"",E24/SUMIF(D:D,D24,E:E))</f>
        <v/>
      </c>
      <c r="G24" s="1" t="str">
        <f t="shared" si="0"/>
        <v>LP_DiagonalNwayGenerator</v>
      </c>
      <c r="H24" s="1" t="str">
        <f>IF(ISBLANK(G24),"",
IF(ISERROR(FIND(",",G24)),
  IF(ISERROR(VLOOKUP(G24,[1]AffectorValueTable!$A:$A,1,0)),"어펙터밸류없음",
  ""),
IF(ISERROR(FIND(",",G24,FIND(",",G24)+1)),
  IF(OR(ISERROR(VLOOKUP(LEFT(G24,FIND(",",G24)-1),[1]AffectorValueTable!$A:$A,1,0)),ISERROR(VLOOKUP(TRIM(MID(G24,FIND(",",G24)+1,999)),[1]AffectorValueTable!$A:$A,1,0))),"어펙터밸류없음",
  ""),
IF(ISERROR(FIND(",",G24,FIND(",",G24,FIND(",",G24)+1)+1)),
  IF(OR(ISERROR(VLOOKUP(LEFT(G24,FIND(",",G24)-1),[1]AffectorValueTable!$A:$A,1,0)),ISERROR(VLOOKUP(TRIM(MID(G24,FIND(",",G24)+1,FIND(",",G24,FIND(",",G24)+1)-FIND(",",G24)-1)),[1]AffectorValueTable!$A:$A,1,0)),ISERROR(VLOOKUP(TRIM(MID(G24,FIND(",",G24,FIND(",",G24)+1)+1,999)),[1]AffectorValueTable!$A:$A,1,0))),"어펙터밸류없음",
  ""),
IF(ISERROR(FIND(",",G24,FIND(",",G24,FIND(",",G24,FIND(",",G24)+1)+1)+1)),
  IF(OR(ISERROR(VLOOKUP(LEFT(G24,FIND(",",G24)-1),[1]AffectorValueTable!$A:$A,1,0)),ISERROR(VLOOKUP(TRIM(MID(G24,FIND(",",G24)+1,FIND(",",G24,FIND(",",G24)+1)-FIND(",",G24)-1)),[1]AffectorValueTable!$A:$A,1,0)),ISERROR(VLOOKUP(TRIM(MID(G24,FIND(",",G24,FIND(",",G24)+1)+1,FIND(",",G24,FIND(",",G24,FIND(",",G24)+1)+1)-FIND(",",G24,FIND(",",G24)+1)-1)),[1]AffectorValueTable!$A:$A,1,0)),ISERROR(VLOOKUP(TRIM(MID(G24,FIND(",",G24,FIND(",",G24,FIND(",",G24)+1)+1)+1,999)),[1]AffectorValueTable!$A:$A,1,0))),"어펙터밸류없음",
  ""),
)))))</f>
        <v/>
      </c>
      <c r="I24" s="1" t="str">
        <f t="shared" si="1"/>
        <v>LevelPackUIName_DiagonalNwayGenerator</v>
      </c>
      <c r="J24" s="1" t="str">
        <f t="shared" si="2"/>
        <v>LevelPackUIDesc_DiagonalNwayGenerator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&lt;color=#FFC080&gt;대각샷&lt;/color&gt;</v>
      </c>
      <c r="L24" s="1" t="str">
        <f>IF(ISBLANK(J24),"",
IFERROR(VLOOKUP(J24,[2]StringTable!$1:$1048576,MATCH([2]StringTable!$B$1,[2]StringTable!$1:$1,0),0),
IFERROR(VLOOKUP(J24,[2]InApkStringTable!$1:$1048576,MATCH([2]InApkStringTable!$B$1,[2]InApkStringTable!$1:$1,0),0),
"스트링없음")))</f>
        <v>평타 공격이 대각으로 더 발사됩니다</v>
      </c>
      <c r="M24" s="1">
        <v>2</v>
      </c>
      <c r="N24" s="1" t="b">
        <v>0</v>
      </c>
    </row>
    <row r="25" spans="1:17" x14ac:dyDescent="0.3">
      <c r="A25" s="1" t="s">
        <v>73</v>
      </c>
      <c r="B25" s="1">
        <v>0</v>
      </c>
      <c r="C25" s="1" t="s">
        <v>74</v>
      </c>
      <c r="D25" s="1" t="b">
        <v>1</v>
      </c>
      <c r="E25" s="1">
        <v>1</v>
      </c>
      <c r="F25" s="1" t="str">
        <f>IF(D25,"",E25/SUMIF(D:D,D25,E:E))</f>
        <v/>
      </c>
      <c r="G25" s="1" t="str">
        <f t="shared" si="0"/>
        <v>LP_LeftRightNwayGenerator</v>
      </c>
      <c r="H25" s="1" t="str">
        <f>IF(ISBLANK(G25),"",
IF(ISERROR(FIND(",",G25)),
  IF(ISERROR(VLOOKUP(G25,[1]AffectorValueTable!$A:$A,1,0)),"어펙터밸류없음",
  ""),
IF(ISERROR(FIND(",",G25,FIND(",",G25)+1)),
  IF(OR(ISERROR(VLOOKUP(LEFT(G25,FIND(",",G25)-1),[1]AffectorValueTable!$A:$A,1,0)),ISERROR(VLOOKUP(TRIM(MID(G25,FIND(",",G25)+1,999)),[1]AffectorValueTable!$A:$A,1,0))),"어펙터밸류없음",
  ""),
IF(ISERROR(FIND(",",G25,FIND(",",G25,FIND(",",G25)+1)+1)),
  IF(OR(ISERROR(VLOOKUP(LEFT(G25,FIND(",",G25)-1),[1]AffectorValueTable!$A:$A,1,0)),ISERROR(VLOOKUP(TRIM(MID(G25,FIND(",",G25)+1,FIND(",",G25,FIND(",",G25)+1)-FIND(",",G25)-1)),[1]AffectorValueTable!$A:$A,1,0)),ISERROR(VLOOKUP(TRIM(MID(G25,FIND(",",G25,FIND(",",G25)+1)+1,999)),[1]AffectorValueTable!$A:$A,1,0))),"어펙터밸류없음",
  ""),
IF(ISERROR(FIND(",",G25,FIND(",",G25,FIND(",",G25,FIND(",",G25)+1)+1)+1)),
  IF(OR(ISERROR(VLOOKUP(LEFT(G25,FIND(",",G25)-1),[1]AffectorValueTable!$A:$A,1,0)),ISERROR(VLOOKUP(TRIM(MID(G25,FIND(",",G25)+1,FIND(",",G25,FIND(",",G25)+1)-FIND(",",G25)-1)),[1]AffectorValueTable!$A:$A,1,0)),ISERROR(VLOOKUP(TRIM(MID(G25,FIND(",",G25,FIND(",",G25)+1)+1,FIND(",",G25,FIND(",",G25,FIND(",",G25)+1)+1)-FIND(",",G25,FIND(",",G25)+1)-1)),[1]AffectorValueTable!$A:$A,1,0)),ISERROR(VLOOKUP(TRIM(MID(G25,FIND(",",G25,FIND(",",G25,FIND(",",G25)+1)+1)+1,999)),[1]AffectorValueTable!$A:$A,1,0))),"어펙터밸류없음",
  ""),
)))))</f>
        <v/>
      </c>
      <c r="I25" s="1" t="str">
        <f t="shared" si="1"/>
        <v>LevelPackUIName_LeftRightNwayGenerator</v>
      </c>
      <c r="J25" s="1" t="str">
        <f t="shared" si="2"/>
        <v>LevelPackUIDesc_LeftRightNwayGenerator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&lt;color=#FFC080&gt;좌우샷&lt;/color&gt;</v>
      </c>
      <c r="L25" s="1" t="str">
        <f>IF(ISBLANK(J25),"",
IFERROR(VLOOKUP(J25,[2]StringTable!$1:$1048576,MATCH([2]StringTable!$B$1,[2]StringTable!$1:$1,0),0),
IFERROR(VLOOKUP(J25,[2]InApkStringTable!$1:$1048576,MATCH([2]InApkStringTable!$B$1,[2]InApkStringTable!$1:$1,0),0),
"스트링없음")))</f>
        <v>평타 공격이 좌우로 더 발사됩니다</v>
      </c>
      <c r="M25" s="1">
        <v>2</v>
      </c>
      <c r="N25" s="1" t="b">
        <v>0</v>
      </c>
    </row>
    <row r="26" spans="1:17" x14ac:dyDescent="0.3">
      <c r="A26" s="1" t="s">
        <v>75</v>
      </c>
      <c r="B26" s="1">
        <v>0</v>
      </c>
      <c r="C26" s="1" t="s">
        <v>76</v>
      </c>
      <c r="D26" s="1" t="b">
        <v>1</v>
      </c>
      <c r="E26" s="1">
        <v>1</v>
      </c>
      <c r="F26" s="1" t="str">
        <f>IF(D26,"",E26/SUMIF(D:D,D26,E:E))</f>
        <v/>
      </c>
      <c r="G26" s="1" t="str">
        <f t="shared" si="0"/>
        <v>LP_BackNwayGenerator</v>
      </c>
      <c r="H26" s="1" t="str">
        <f>IF(ISBLANK(G26),"",
IF(ISERROR(FIND(",",G26)),
  IF(ISERROR(VLOOKUP(G26,[1]AffectorValueTable!$A:$A,1,0)),"어펙터밸류없음",
  ""),
IF(ISERROR(FIND(",",G26,FIND(",",G26)+1)),
  IF(OR(ISERROR(VLOOKUP(LEFT(G26,FIND(",",G26)-1),[1]AffectorValueTable!$A:$A,1,0)),ISERROR(VLOOKUP(TRIM(MID(G26,FIND(",",G26)+1,999)),[1]AffectorValueTable!$A:$A,1,0))),"어펙터밸류없음",
  ""),
IF(ISERROR(FIND(",",G26,FIND(",",G26,FIND(",",G26)+1)+1)),
  IF(OR(ISERROR(VLOOKUP(LEFT(G26,FIND(",",G26)-1),[1]AffectorValueTable!$A:$A,1,0)),ISERROR(VLOOKUP(TRIM(MID(G26,FIND(",",G26)+1,FIND(",",G26,FIND(",",G26)+1)-FIND(",",G26)-1)),[1]AffectorValueTable!$A:$A,1,0)),ISERROR(VLOOKUP(TRIM(MID(G26,FIND(",",G26,FIND(",",G26)+1)+1,999)),[1]AffectorValueTable!$A:$A,1,0))),"어펙터밸류없음",
  ""),
IF(ISERROR(FIND(",",G26,FIND(",",G26,FIND(",",G26,FIND(",",G26)+1)+1)+1)),
  IF(OR(ISERROR(VLOOKUP(LEFT(G26,FIND(",",G26)-1),[1]AffectorValueTable!$A:$A,1,0)),ISERROR(VLOOKUP(TRIM(MID(G26,FIND(",",G26)+1,FIND(",",G26,FIND(",",G26)+1)-FIND(",",G26)-1)),[1]AffectorValueTable!$A:$A,1,0)),ISERROR(VLOOKUP(TRIM(MID(G26,FIND(",",G26,FIND(",",G26)+1)+1,FIND(",",G26,FIND(",",G26,FIND(",",G26)+1)+1)-FIND(",",G26,FIND(",",G26)+1)-1)),[1]AffectorValueTable!$A:$A,1,0)),ISERROR(VLOOKUP(TRIM(MID(G26,FIND(",",G26,FIND(",",G26,FIND(",",G26)+1)+1)+1,999)),[1]AffectorValueTable!$A:$A,1,0))),"어펙터밸류없음",
  ""),
)))))</f>
        <v/>
      </c>
      <c r="I26" s="1" t="str">
        <f t="shared" si="1"/>
        <v>LevelPackUIName_BackNwayGenerator</v>
      </c>
      <c r="J26" s="1" t="str">
        <f t="shared" si="2"/>
        <v>LevelPackUIDesc_BackNwayGenerator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&lt;color=#FFC080&gt;후방샷&lt;/color&gt;</v>
      </c>
      <c r="L26" s="1" t="str">
        <f>IF(ISBLANK(J26),"",
IFERROR(VLOOKUP(J26,[2]StringTable!$1:$1048576,MATCH([2]StringTable!$B$1,[2]StringTable!$1:$1,0),0),
IFERROR(VLOOKUP(J26,[2]InApkStringTable!$1:$1048576,MATCH([2]InApkStringTable!$B$1,[2]InApkStringTable!$1:$1,0),0),
"스트링없음")))</f>
        <v>평타 공격이 후방으로 더 발사됩니다</v>
      </c>
      <c r="M26" s="1">
        <v>2</v>
      </c>
      <c r="N26" s="1" t="b">
        <v>0</v>
      </c>
    </row>
    <row r="27" spans="1:17" x14ac:dyDescent="0.3">
      <c r="A27" s="1" t="s">
        <v>77</v>
      </c>
      <c r="B27" s="1">
        <v>0</v>
      </c>
      <c r="C27" s="1" t="s">
        <v>119</v>
      </c>
      <c r="D27" s="1" t="b">
        <v>1</v>
      </c>
      <c r="E27" s="1">
        <v>1</v>
      </c>
      <c r="F27" s="1" t="str">
        <f>IF(D27,"",E27/SUMIF(D:D,D27,E:E))</f>
        <v/>
      </c>
      <c r="G27" s="1" t="str">
        <f t="shared" si="0"/>
        <v>LP_Repeat</v>
      </c>
      <c r="H27" s="1" t="str">
        <f>IF(ISBLANK(G27),"",
IF(ISERROR(FIND(",",G27)),
  IF(ISERROR(VLOOKUP(G27,[1]AffectorValueTable!$A:$A,1,0)),"어펙터밸류없음",
  ""),
IF(ISERROR(FIND(",",G27,FIND(",",G27)+1)),
  IF(OR(ISERROR(VLOOKUP(LEFT(G27,FIND(",",G27)-1),[1]AffectorValueTable!$A:$A,1,0)),ISERROR(VLOOKUP(TRIM(MID(G27,FIND(",",G27)+1,999)),[1]AffectorValueTable!$A:$A,1,0))),"어펙터밸류없음",
  ""),
IF(ISERROR(FIND(",",G27,FIND(",",G27,FIND(",",G27)+1)+1)),
  IF(OR(ISERROR(VLOOKUP(LEFT(G27,FIND(",",G27)-1),[1]AffectorValueTable!$A:$A,1,0)),ISERROR(VLOOKUP(TRIM(MID(G27,FIND(",",G27)+1,FIND(",",G27,FIND(",",G27)+1)-FIND(",",G27)-1)),[1]AffectorValueTable!$A:$A,1,0)),ISERROR(VLOOKUP(TRIM(MID(G27,FIND(",",G27,FIND(",",G27)+1)+1,999)),[1]AffectorValueTable!$A:$A,1,0))),"어펙터밸류없음",
  ""),
IF(ISERROR(FIND(",",G27,FIND(",",G27,FIND(",",G27,FIND(",",G27)+1)+1)+1)),
  IF(OR(ISERROR(VLOOKUP(LEFT(G27,FIND(",",G27)-1),[1]AffectorValueTable!$A:$A,1,0)),ISERROR(VLOOKUP(TRIM(MID(G27,FIND(",",G27)+1,FIND(",",G27,FIND(",",G27)+1)-FIND(",",G27)-1)),[1]AffectorValueTable!$A:$A,1,0)),ISERROR(VLOOKUP(TRIM(MID(G27,FIND(",",G27,FIND(",",G27)+1)+1,FIND(",",G27,FIND(",",G27,FIND(",",G27)+1)+1)-FIND(",",G27,FIND(",",G27)+1)-1)),[1]AffectorValueTable!$A:$A,1,0)),ISERROR(VLOOKUP(TRIM(MID(G27,FIND(",",G27,FIND(",",G27,FIND(",",G27)+1)+1)+1,999)),[1]AffectorValueTable!$A:$A,1,0))),"어펙터밸류없음",
  ""),
)))))</f>
        <v/>
      </c>
      <c r="I27" s="1" t="str">
        <f t="shared" si="1"/>
        <v>LevelPackUIName_Repeat</v>
      </c>
      <c r="J27" s="1" t="str">
        <f t="shared" si="2"/>
        <v>LevelPackUIDesc_Repeat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&lt;color=#FFC080&gt;반복 공격&lt;/color&gt;</v>
      </c>
      <c r="L27" s="1" t="str">
        <f>IF(ISBLANK(J27),"",
IFERROR(VLOOKUP(J27,[2]StringTable!$1:$1048576,MATCH([2]StringTable!$B$1,[2]StringTable!$1:$1,0),0),
IFERROR(VLOOKUP(J27,[2]InApkStringTable!$1:$1048576,MATCH([2]InApkStringTable!$B$1,[2]InApkStringTable!$1:$1,0),0),
"스트링없음")))</f>
        <v>평타 공격이 한 번 더 반복됩니다</v>
      </c>
      <c r="M27" s="1">
        <v>2</v>
      </c>
      <c r="N27" s="1" t="b">
        <v>0</v>
      </c>
    </row>
    <row r="28" spans="1:17" x14ac:dyDescent="0.3">
      <c r="A28" s="1" t="s">
        <v>78</v>
      </c>
      <c r="B28" s="1">
        <v>0</v>
      </c>
      <c r="C28" s="1" t="s">
        <v>79</v>
      </c>
      <c r="D28" s="1" t="b">
        <v>0</v>
      </c>
      <c r="E28" s="1">
        <v>7</v>
      </c>
      <c r="F28" s="1">
        <f>IF(D28,"",E28/SUMIF(D:D,D28,E:E))</f>
        <v>3.2258064516129031E-2</v>
      </c>
      <c r="G28" s="1" t="str">
        <f t="shared" si="0"/>
        <v>LP_HealOnKill</v>
      </c>
      <c r="H28" s="1" t="str">
        <f>IF(ISBLANK(G28),"",
IF(ISERROR(FIND(",",G28)),
  IF(ISERROR(VLOOKUP(G28,[1]AffectorValueTable!$A:$A,1,0)),"어펙터밸류없음",
  ""),
IF(ISERROR(FIND(",",G28,FIND(",",G28)+1)),
  IF(OR(ISERROR(VLOOKUP(LEFT(G28,FIND(",",G28)-1),[1]AffectorValueTable!$A:$A,1,0)),ISERROR(VLOOKUP(TRIM(MID(G28,FIND(",",G28)+1,999)),[1]AffectorValueTable!$A:$A,1,0))),"어펙터밸류없음",
  ""),
IF(ISERROR(FIND(",",G28,FIND(",",G28,FIND(",",G28)+1)+1)),
  IF(OR(ISERROR(VLOOKUP(LEFT(G28,FIND(",",G28)-1),[1]AffectorValueTable!$A:$A,1,0)),ISERROR(VLOOKUP(TRIM(MID(G28,FIND(",",G28)+1,FIND(",",G28,FIND(",",G28)+1)-FIND(",",G28)-1)),[1]AffectorValueTable!$A:$A,1,0)),ISERROR(VLOOKUP(TRIM(MID(G28,FIND(",",G28,FIND(",",G28)+1)+1,999)),[1]AffectorValueTable!$A:$A,1,0))),"어펙터밸류없음",
  ""),
IF(ISERROR(FIND(",",G28,FIND(",",G28,FIND(",",G28,FIND(",",G28)+1)+1)+1)),
  IF(OR(ISERROR(VLOOKUP(LEFT(G28,FIND(",",G28)-1),[1]AffectorValueTable!$A:$A,1,0)),ISERROR(VLOOKUP(TRIM(MID(G28,FIND(",",G28)+1,FIND(",",G28,FIND(",",G28)+1)-FIND(",",G28)-1)),[1]AffectorValueTable!$A:$A,1,0)),ISERROR(VLOOKUP(TRIM(MID(G28,FIND(",",G28,FIND(",",G28)+1)+1,FIND(",",G28,FIND(",",G28,FIND(",",G28)+1)+1)-FIND(",",G28,FIND(",",G28)+1)-1)),[1]AffectorValueTable!$A:$A,1,0)),ISERROR(VLOOKUP(TRIM(MID(G28,FIND(",",G28,FIND(",",G28,FIND(",",G28)+1)+1)+1,999)),[1]AffectorValueTable!$A:$A,1,0))),"어펙터밸류없음",
  ""),
)))))</f>
        <v/>
      </c>
      <c r="I28" s="1" t="str">
        <f t="shared" si="1"/>
        <v>LevelPackUIName_HealOnKill</v>
      </c>
      <c r="J28" s="1" t="str">
        <f t="shared" si="2"/>
        <v>LevelPackUIDesc_HealOnKill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 킬 시 회복</v>
      </c>
      <c r="L28" s="1" t="str">
        <f>IF(ISBLANK(J28),"",
IFERROR(VLOOKUP(J28,[2]StringTable!$1:$1048576,MATCH([2]StringTable!$B$1,[2]StringTable!$1:$1,0),0),
IFERROR(VLOOKUP(J28,[2]InApkStringTable!$1:$1048576,MATCH([2]InApkStringTable!$B$1,[2]InApkStringTable!$1:$1,0),0),
"스트링없음")))</f>
        <v>몬스터를 죽일 때 회복합니다</v>
      </c>
      <c r="M28" s="1">
        <v>5</v>
      </c>
      <c r="N28" s="1" t="b">
        <v>0</v>
      </c>
    </row>
    <row r="29" spans="1:17" x14ac:dyDescent="0.3">
      <c r="A29" s="1" t="s">
        <v>80</v>
      </c>
      <c r="B29" s="1">
        <v>0</v>
      </c>
      <c r="C29" s="1" t="s">
        <v>79</v>
      </c>
      <c r="D29" s="1" t="b">
        <v>1</v>
      </c>
      <c r="E29" s="1">
        <v>1</v>
      </c>
      <c r="F29" s="1" t="str">
        <f>IF(D29,"",E29/SUMIF(D:D,D29,E:E))</f>
        <v/>
      </c>
      <c r="G29" s="1" t="str">
        <f t="shared" si="0"/>
        <v>LP_HealOnKillBetter</v>
      </c>
      <c r="H29" s="1" t="str">
        <f>IF(ISBLANK(G29),"",
IF(ISERROR(FIND(",",G29)),
  IF(ISERROR(VLOOKUP(G29,[1]AffectorValueTable!$A:$A,1,0)),"어펙터밸류없음",
  ""),
IF(ISERROR(FIND(",",G29,FIND(",",G29)+1)),
  IF(OR(ISERROR(VLOOKUP(LEFT(G29,FIND(",",G29)-1),[1]AffectorValueTable!$A:$A,1,0)),ISERROR(VLOOKUP(TRIM(MID(G29,FIND(",",G29)+1,999)),[1]AffectorValueTable!$A:$A,1,0))),"어펙터밸류없음",
  ""),
IF(ISERROR(FIND(",",G29,FIND(",",G29,FIND(",",G29)+1)+1)),
  IF(OR(ISERROR(VLOOKUP(LEFT(G29,FIND(",",G29)-1),[1]AffectorValueTable!$A:$A,1,0)),ISERROR(VLOOKUP(TRIM(MID(G29,FIND(",",G29)+1,FIND(",",G29,FIND(",",G29)+1)-FIND(",",G29)-1)),[1]AffectorValueTable!$A:$A,1,0)),ISERROR(VLOOKUP(TRIM(MID(G29,FIND(",",G29,FIND(",",G29)+1)+1,999)),[1]AffectorValueTable!$A:$A,1,0))),"어펙터밸류없음",
  ""),
IF(ISERROR(FIND(",",G29,FIND(",",G29,FIND(",",G29,FIND(",",G29)+1)+1)+1)),
  IF(OR(ISERROR(VLOOKUP(LEFT(G29,FIND(",",G29)-1),[1]AffectorValueTable!$A:$A,1,0)),ISERROR(VLOOKUP(TRIM(MID(G29,FIND(",",G29)+1,FIND(",",G29,FIND(",",G29)+1)-FIND(",",G29)-1)),[1]AffectorValueTable!$A:$A,1,0)),ISERROR(VLOOKUP(TRIM(MID(G29,FIND(",",G29,FIND(",",G29)+1)+1,FIND(",",G29,FIND(",",G29,FIND(",",G29)+1)+1)-FIND(",",G29,FIND(",",G29)+1)-1)),[1]AffectorValueTable!$A:$A,1,0)),ISERROR(VLOOKUP(TRIM(MID(G29,FIND(",",G29,FIND(",",G29,FIND(",",G29)+1)+1)+1,999)),[1]AffectorValueTable!$A:$A,1,0))),"어펙터밸류없음",
  ""),
)))))</f>
        <v/>
      </c>
      <c r="I29" s="1" t="str">
        <f t="shared" si="1"/>
        <v>LevelPackUIName_HealOnKillBetter</v>
      </c>
      <c r="J29" s="1" t="str">
        <f t="shared" si="2"/>
        <v>LevelPackUIDesc_HealOnKillBetter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&lt;color=#FFC080&gt;상급&lt;/color&gt; 몬스터 킬 시 회복</v>
      </c>
      <c r="L29" s="1" t="str">
        <f>IF(ISBLANK(J29),"",
IFERROR(VLOOKUP(J29,[2]StringTable!$1:$1048576,MATCH([2]StringTable!$B$1,[2]StringTable!$1:$1,0),0),
IFERROR(VLOOKUP(J29,[2]InApkStringTable!$1:$1048576,MATCH([2]InApkStringTable!$B$1,[2]InApkStringTable!$1:$1,0),0),
"스트링없음")))</f>
        <v>몬스터를 죽일 때 더 많이 회복합니다</v>
      </c>
      <c r="M29" s="1">
        <v>5</v>
      </c>
      <c r="N29" s="1" t="b">
        <v>0</v>
      </c>
    </row>
    <row r="30" spans="1:17" x14ac:dyDescent="0.3">
      <c r="A30" s="1" t="s">
        <v>83</v>
      </c>
      <c r="B30" s="1">
        <v>0</v>
      </c>
      <c r="C30" s="1" t="s">
        <v>84</v>
      </c>
      <c r="D30" s="1" t="b">
        <v>0</v>
      </c>
      <c r="E30" s="1">
        <v>7</v>
      </c>
      <c r="F30" s="1">
        <f>IF(D30,"",E30/SUMIF(D:D,D30,E:E))</f>
        <v>3.2258064516129031E-2</v>
      </c>
      <c r="G30" s="1" t="str">
        <f t="shared" si="0"/>
        <v>LP_AtkSpeedUpOnEncounter</v>
      </c>
      <c r="H30" s="1" t="str">
        <f>IF(ISBLANK(G30),"",
IF(ISERROR(FIND(",",G30)),
  IF(ISERROR(VLOOKUP(G30,[1]AffectorValueTable!$A:$A,1,0)),"어펙터밸류없음",
  ""),
IF(ISERROR(FIND(",",G30,FIND(",",G30)+1)),
  IF(OR(ISERROR(VLOOKUP(LEFT(G30,FIND(",",G30)-1),[1]AffectorValueTable!$A:$A,1,0)),ISERROR(VLOOKUP(TRIM(MID(G30,FIND(",",G30)+1,999)),[1]AffectorValueTable!$A:$A,1,0))),"어펙터밸류없음",
  ""),
IF(ISERROR(FIND(",",G30,FIND(",",G30,FIND(",",G30)+1)+1)),
  IF(OR(ISERROR(VLOOKUP(LEFT(G30,FIND(",",G30)-1),[1]AffectorValueTable!$A:$A,1,0)),ISERROR(VLOOKUP(TRIM(MID(G30,FIND(",",G30)+1,FIND(",",G30,FIND(",",G30)+1)-FIND(",",G30)-1)),[1]AffectorValueTable!$A:$A,1,0)),ISERROR(VLOOKUP(TRIM(MID(G30,FIND(",",G30,FIND(",",G30)+1)+1,999)),[1]AffectorValueTable!$A:$A,1,0))),"어펙터밸류없음",
  ""),
IF(ISERROR(FIND(",",G30,FIND(",",G30,FIND(",",G30,FIND(",",G30)+1)+1)+1)),
  IF(OR(ISERROR(VLOOKUP(LEFT(G30,FIND(",",G30)-1),[1]AffectorValueTable!$A:$A,1,0)),ISERROR(VLOOKUP(TRIM(MID(G30,FIND(",",G30)+1,FIND(",",G30,FIND(",",G30)+1)-FIND(",",G30)-1)),[1]AffectorValueTable!$A:$A,1,0)),ISERROR(VLOOKUP(TRIM(MID(G30,FIND(",",G30,FIND(",",G30)+1)+1,FIND(",",G30,FIND(",",G30,FIND(",",G30)+1)+1)-FIND(",",G30,FIND(",",G30)+1)-1)),[1]AffectorValueTable!$A:$A,1,0)),ISERROR(VLOOKUP(TRIM(MID(G30,FIND(",",G30,FIND(",",G30,FIND(",",G30)+1)+1)+1,999)),[1]AffectorValueTable!$A:$A,1,0))),"어펙터밸류없음",
  ""),
)))))</f>
        <v/>
      </c>
      <c r="I30" s="1" t="str">
        <f t="shared" si="1"/>
        <v>LevelPackUIName_AtkSpeedUpOnEncounter</v>
      </c>
      <c r="J30" s="1" t="str">
        <f t="shared" si="2"/>
        <v>LevelPackUIDesc_AtkSpeedUpOnEncounter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적 조우 시_x000D_
공격 속도 증가</v>
      </c>
      <c r="L30" s="1" t="str">
        <f>IF(ISBLANK(J30),"",
IFERROR(VLOOKUP(J30,[2]StringTable!$1:$1048576,MATCH([2]StringTable!$B$1,[2]StringTable!$1:$1,0),0),
IFERROR(VLOOKUP(J30,[2]InApkStringTable!$1:$1048576,MATCH([2]InApkStringTable!$B$1,[2]InApkStringTable!$1:$1,0),0),
"스트링없음")))</f>
        <v>몬스터 조우 시 공격 속도가 증가합니다</v>
      </c>
      <c r="M30" s="1">
        <v>9</v>
      </c>
      <c r="N30" s="1" t="b">
        <v>0</v>
      </c>
      <c r="Q30" s="1" t="s">
        <v>122</v>
      </c>
    </row>
    <row r="31" spans="1:17" x14ac:dyDescent="0.3">
      <c r="A31" s="1" t="s">
        <v>85</v>
      </c>
      <c r="B31" s="1">
        <v>0</v>
      </c>
      <c r="C31" s="1" t="s">
        <v>84</v>
      </c>
      <c r="D31" s="1" t="b">
        <v>1</v>
      </c>
      <c r="E31" s="1">
        <v>1</v>
      </c>
      <c r="F31" s="1" t="str">
        <f>IF(D31,"",E31/SUMIF(D:D,D31,E:E))</f>
        <v/>
      </c>
      <c r="G31" s="1" t="str">
        <f t="shared" si="0"/>
        <v>LP_AtkSpeedUpOnEncounterBetter</v>
      </c>
      <c r="H31" s="1" t="str">
        <f>IF(ISBLANK(G31),"",
IF(ISERROR(FIND(",",G31)),
  IF(ISERROR(VLOOKUP(G31,[1]AffectorValueTable!$A:$A,1,0)),"어펙터밸류없음",
  ""),
IF(ISERROR(FIND(",",G31,FIND(",",G31)+1)),
  IF(OR(ISERROR(VLOOKUP(LEFT(G31,FIND(",",G31)-1),[1]AffectorValueTable!$A:$A,1,0)),ISERROR(VLOOKUP(TRIM(MID(G31,FIND(",",G31)+1,999)),[1]AffectorValueTable!$A:$A,1,0))),"어펙터밸류없음",
  ""),
IF(ISERROR(FIND(",",G31,FIND(",",G31,FIND(",",G31)+1)+1)),
  IF(OR(ISERROR(VLOOKUP(LEFT(G31,FIND(",",G31)-1),[1]AffectorValueTable!$A:$A,1,0)),ISERROR(VLOOKUP(TRIM(MID(G31,FIND(",",G31)+1,FIND(",",G31,FIND(",",G31)+1)-FIND(",",G31)-1)),[1]AffectorValueTable!$A:$A,1,0)),ISERROR(VLOOKUP(TRIM(MID(G31,FIND(",",G31,FIND(",",G31)+1)+1,999)),[1]AffectorValueTable!$A:$A,1,0))),"어펙터밸류없음",
  ""),
IF(ISERROR(FIND(",",G31,FIND(",",G31,FIND(",",G31,FIND(",",G31)+1)+1)+1)),
  IF(OR(ISERROR(VLOOKUP(LEFT(G31,FIND(",",G31)-1),[1]AffectorValueTable!$A:$A,1,0)),ISERROR(VLOOKUP(TRIM(MID(G31,FIND(",",G31)+1,FIND(",",G31,FIND(",",G31)+1)-FIND(",",G31)-1)),[1]AffectorValueTable!$A:$A,1,0)),ISERROR(VLOOKUP(TRIM(MID(G31,FIND(",",G31,FIND(",",G31)+1)+1,FIND(",",G31,FIND(",",G31,FIND(",",G31)+1)+1)-FIND(",",G31,FIND(",",G31)+1)-1)),[1]AffectorValueTable!$A:$A,1,0)),ISERROR(VLOOKUP(TRIM(MID(G31,FIND(",",G31,FIND(",",G31,FIND(",",G31)+1)+1)+1,999)),[1]AffectorValueTable!$A:$A,1,0))),"어펙터밸류없음",
  ""),
)))))</f>
        <v/>
      </c>
      <c r="I31" s="1" t="str">
        <f t="shared" si="1"/>
        <v>LevelPackUIName_AtkSpeedUpOnEncounterBetter</v>
      </c>
      <c r="J31" s="1" t="str">
        <f t="shared" si="2"/>
        <v>LevelPackUIDesc_AtkSpeedUpOnEncounterBetter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&lt;color=#FFC080&gt;상급&lt;/color&gt; 적 조우 시_x000D_
공격 속도 증가</v>
      </c>
      <c r="L31" s="1" t="str">
        <f>IF(ISBLANK(J31),"",
IFERROR(VLOOKUP(J31,[2]StringTable!$1:$1048576,MATCH([2]StringTable!$B$1,[2]StringTable!$1:$1,0),0),
IFERROR(VLOOKUP(J31,[2]InApkStringTable!$1:$1048576,MATCH([2]InApkStringTable!$B$1,[2]InApkStringTable!$1:$1,0),0),
"스트링없음")))</f>
        <v>몬스터 조우 시 공격 속도가 더 많이 증가합니다</v>
      </c>
      <c r="M31" s="1">
        <v>5</v>
      </c>
      <c r="N31" s="1" t="b">
        <v>0</v>
      </c>
      <c r="Q31" s="1" t="s">
        <v>122</v>
      </c>
    </row>
    <row r="32" spans="1:17" x14ac:dyDescent="0.3">
      <c r="A32" s="1" t="s">
        <v>86</v>
      </c>
      <c r="B32" s="1">
        <v>0</v>
      </c>
      <c r="C32" s="1" t="s">
        <v>87</v>
      </c>
      <c r="D32" s="1" t="b">
        <v>0</v>
      </c>
      <c r="E32" s="1">
        <v>7</v>
      </c>
      <c r="F32" s="1">
        <f>IF(D32,"",E32/SUMIF(D:D,D32,E:E))</f>
        <v>3.2258064516129031E-2</v>
      </c>
      <c r="G32" s="1" t="str">
        <f t="shared" si="0"/>
        <v>LP_VampireOnAttack</v>
      </c>
      <c r="H32" s="1" t="str">
        <f>IF(ISBLANK(G32),"",
IF(ISERROR(FIND(",",G32)),
  IF(ISERROR(VLOOKUP(G32,[1]AffectorValueTable!$A:$A,1,0)),"어펙터밸류없음",
  ""),
IF(ISERROR(FIND(",",G32,FIND(",",G32)+1)),
  IF(OR(ISERROR(VLOOKUP(LEFT(G32,FIND(",",G32)-1),[1]AffectorValueTable!$A:$A,1,0)),ISERROR(VLOOKUP(TRIM(MID(G32,FIND(",",G32)+1,999)),[1]AffectorValueTable!$A:$A,1,0))),"어펙터밸류없음",
  ""),
IF(ISERROR(FIND(",",G32,FIND(",",G32,FIND(",",G32)+1)+1)),
  IF(OR(ISERROR(VLOOKUP(LEFT(G32,FIND(",",G32)-1),[1]AffectorValueTable!$A:$A,1,0)),ISERROR(VLOOKUP(TRIM(MID(G32,FIND(",",G32)+1,FIND(",",G32,FIND(",",G32)+1)-FIND(",",G32)-1)),[1]AffectorValueTable!$A:$A,1,0)),ISERROR(VLOOKUP(TRIM(MID(G32,FIND(",",G32,FIND(",",G32)+1)+1,999)),[1]AffectorValueTable!$A:$A,1,0))),"어펙터밸류없음",
  ""),
IF(ISERROR(FIND(",",G32,FIND(",",G32,FIND(",",G32,FIND(",",G32)+1)+1)+1)),
  IF(OR(ISERROR(VLOOKUP(LEFT(G32,FIND(",",G32)-1),[1]AffectorValueTable!$A:$A,1,0)),ISERROR(VLOOKUP(TRIM(MID(G32,FIND(",",G32)+1,FIND(",",G32,FIND(",",G32)+1)-FIND(",",G32)-1)),[1]AffectorValueTable!$A:$A,1,0)),ISERROR(VLOOKUP(TRIM(MID(G32,FIND(",",G32,FIND(",",G32)+1)+1,FIND(",",G32,FIND(",",G32,FIND(",",G32)+1)+1)-FIND(",",G32,FIND(",",G32)+1)-1)),[1]AffectorValueTable!$A:$A,1,0)),ISERROR(VLOOKUP(TRIM(MID(G32,FIND(",",G32,FIND(",",G32,FIND(",",G32)+1)+1)+1,999)),[1]AffectorValueTable!$A:$A,1,0))),"어펙터밸류없음",
  ""),
)))))</f>
        <v/>
      </c>
      <c r="I32" s="1" t="str">
        <f t="shared" si="1"/>
        <v>LevelPackUIName_VampireOnAttack</v>
      </c>
      <c r="J32" s="1" t="str">
        <f t="shared" si="2"/>
        <v>LevelPackUIDesc_VampireOnAttack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흡혈</v>
      </c>
      <c r="L32" s="1" t="str">
        <f>IF(ISBLANK(J32),"",
IFERROR(VLOOKUP(J32,[2]StringTable!$1:$1048576,MATCH([2]StringTable!$B$1,[2]StringTable!$1:$1,0),0),
IFERROR(VLOOKUP(J32,[2]InApkStringTable!$1:$1048576,MATCH([2]InApkStringTable!$B$1,[2]InApkStringTable!$1:$1,0),0),
"스트링없음")))</f>
        <v>몬스터 공격 시 대미지의 일부를 흡수합니다</v>
      </c>
      <c r="M32" s="1">
        <v>5</v>
      </c>
      <c r="N32" s="1" t="b">
        <v>0</v>
      </c>
    </row>
    <row r="33" spans="1:17" x14ac:dyDescent="0.3">
      <c r="A33" s="1" t="s">
        <v>88</v>
      </c>
      <c r="B33" s="1">
        <v>0</v>
      </c>
      <c r="C33" s="1" t="s">
        <v>87</v>
      </c>
      <c r="D33" s="1" t="b">
        <v>1</v>
      </c>
      <c r="E33" s="1">
        <v>1</v>
      </c>
      <c r="F33" s="1" t="str">
        <f>IF(D33,"",E33/SUMIF(D:D,D33,E:E))</f>
        <v/>
      </c>
      <c r="G33" s="1" t="str">
        <f t="shared" si="0"/>
        <v>LP_VampireOnAttackBetter</v>
      </c>
      <c r="H33" s="1" t="str">
        <f>IF(ISBLANK(G33),"",
IF(ISERROR(FIND(",",G33)),
  IF(ISERROR(VLOOKUP(G33,[1]AffectorValueTable!$A:$A,1,0)),"어펙터밸류없음",
  ""),
IF(ISERROR(FIND(",",G33,FIND(",",G33)+1)),
  IF(OR(ISERROR(VLOOKUP(LEFT(G33,FIND(",",G33)-1),[1]AffectorValueTable!$A:$A,1,0)),ISERROR(VLOOKUP(TRIM(MID(G33,FIND(",",G33)+1,999)),[1]AffectorValueTable!$A:$A,1,0))),"어펙터밸류없음",
  ""),
IF(ISERROR(FIND(",",G33,FIND(",",G33,FIND(",",G33)+1)+1)),
  IF(OR(ISERROR(VLOOKUP(LEFT(G33,FIND(",",G33)-1),[1]AffectorValueTable!$A:$A,1,0)),ISERROR(VLOOKUP(TRIM(MID(G33,FIND(",",G33)+1,FIND(",",G33,FIND(",",G33)+1)-FIND(",",G33)-1)),[1]AffectorValueTable!$A:$A,1,0)),ISERROR(VLOOKUP(TRIM(MID(G33,FIND(",",G33,FIND(",",G33)+1)+1,999)),[1]AffectorValueTable!$A:$A,1,0))),"어펙터밸류없음",
  ""),
IF(ISERROR(FIND(",",G33,FIND(",",G33,FIND(",",G33,FIND(",",G33)+1)+1)+1)),
  IF(OR(ISERROR(VLOOKUP(LEFT(G33,FIND(",",G33)-1),[1]AffectorValueTable!$A:$A,1,0)),ISERROR(VLOOKUP(TRIM(MID(G33,FIND(",",G33)+1,FIND(",",G33,FIND(",",G33)+1)-FIND(",",G33)-1)),[1]AffectorValueTable!$A:$A,1,0)),ISERROR(VLOOKUP(TRIM(MID(G33,FIND(",",G33,FIND(",",G33)+1)+1,FIND(",",G33,FIND(",",G33,FIND(",",G33)+1)+1)-FIND(",",G33,FIND(",",G33)+1)-1)),[1]AffectorValueTable!$A:$A,1,0)),ISERROR(VLOOKUP(TRIM(MID(G33,FIND(",",G33,FIND(",",G33,FIND(",",G33)+1)+1)+1,999)),[1]AffectorValueTable!$A:$A,1,0))),"어펙터밸류없음",
  ""),
)))))</f>
        <v/>
      </c>
      <c r="I33" s="1" t="str">
        <f t="shared" si="1"/>
        <v>LevelPackUIName_VampireOnAttackBetter</v>
      </c>
      <c r="J33" s="1" t="str">
        <f t="shared" si="2"/>
        <v>LevelPackUIDesc_VampireOnAttackBetter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&lt;color=#FFC080&gt;상급&lt;/color&gt; 흡혈</v>
      </c>
      <c r="L33" s="1" t="str">
        <f>IF(ISBLANK(J33),"",
IFERROR(VLOOKUP(J33,[2]StringTable!$1:$1048576,MATCH([2]StringTable!$B$1,[2]StringTable!$1:$1,0),0),
IFERROR(VLOOKUP(J33,[2]InApkStringTable!$1:$1048576,MATCH([2]InApkStringTable!$B$1,[2]InApkStringTable!$1:$1,0),0),
"스트링없음")))</f>
        <v>몬스터 공격 시 대미지의 일부를 더 많이 흡수합니다</v>
      </c>
      <c r="M33" s="1">
        <v>5</v>
      </c>
      <c r="N33" s="1" t="b">
        <v>0</v>
      </c>
    </row>
    <row r="34" spans="1:17" x14ac:dyDescent="0.3">
      <c r="A34" s="1" t="s">
        <v>89</v>
      </c>
      <c r="B34" s="1">
        <v>0</v>
      </c>
      <c r="C34" s="1" t="s">
        <v>90</v>
      </c>
      <c r="D34" s="1" t="b">
        <v>0</v>
      </c>
      <c r="E34" s="1">
        <v>7</v>
      </c>
      <c r="F34" s="1">
        <f>IF(D34,"",E34/SUMIF(D:D,D34,E:E))</f>
        <v>3.2258064516129031E-2</v>
      </c>
      <c r="G34" s="1" t="str">
        <f t="shared" si="0"/>
        <v>LP_RecoverOnAttacked</v>
      </c>
      <c r="H34" s="1" t="str">
        <f>IF(ISBLANK(G34),"",
IF(ISERROR(FIND(",",G34)),
  IF(ISERROR(VLOOKUP(G34,[1]AffectorValueTable!$A:$A,1,0)),"어펙터밸류없음",
  ""),
IF(ISERROR(FIND(",",G34,FIND(",",G34)+1)),
  IF(OR(ISERROR(VLOOKUP(LEFT(G34,FIND(",",G34)-1),[1]AffectorValueTable!$A:$A,1,0)),ISERROR(VLOOKUP(TRIM(MID(G34,FIND(",",G34)+1,999)),[1]AffectorValueTable!$A:$A,1,0))),"어펙터밸류없음",
  ""),
IF(ISERROR(FIND(",",G34,FIND(",",G34,FIND(",",G34)+1)+1)),
  IF(OR(ISERROR(VLOOKUP(LEFT(G34,FIND(",",G34)-1),[1]AffectorValueTable!$A:$A,1,0)),ISERROR(VLOOKUP(TRIM(MID(G34,FIND(",",G34)+1,FIND(",",G34,FIND(",",G34)+1)-FIND(",",G34)-1)),[1]AffectorValueTable!$A:$A,1,0)),ISERROR(VLOOKUP(TRIM(MID(G34,FIND(",",G34,FIND(",",G34)+1)+1,999)),[1]AffectorValueTable!$A:$A,1,0))),"어펙터밸류없음",
  ""),
IF(ISERROR(FIND(",",G34,FIND(",",G34,FIND(",",G34,FIND(",",G34)+1)+1)+1)),
  IF(OR(ISERROR(VLOOKUP(LEFT(G34,FIND(",",G34)-1),[1]AffectorValueTable!$A:$A,1,0)),ISERROR(VLOOKUP(TRIM(MID(G34,FIND(",",G34)+1,FIND(",",G34,FIND(",",G34)+1)-FIND(",",G34)-1)),[1]AffectorValueTable!$A:$A,1,0)),ISERROR(VLOOKUP(TRIM(MID(G34,FIND(",",G34,FIND(",",G34)+1)+1,FIND(",",G34,FIND(",",G34,FIND(",",G34)+1)+1)-FIND(",",G34,FIND(",",G34)+1)-1)),[1]AffectorValueTable!$A:$A,1,0)),ISERROR(VLOOKUP(TRIM(MID(G34,FIND(",",G34,FIND(",",G34,FIND(",",G34)+1)+1)+1,999)),[1]AffectorValueTable!$A:$A,1,0))),"어펙터밸류없음",
  ""),
)))))</f>
        <v/>
      </c>
      <c r="I34" s="1" t="str">
        <f t="shared" si="1"/>
        <v>LevelPackUIName_RecoverOnAttacked</v>
      </c>
      <c r="J34" s="1" t="str">
        <f t="shared" si="2"/>
        <v>LevelPackUIDesc_RecoverOnAttacked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피격 시 HP 리젠</v>
      </c>
      <c r="L34" s="1" t="str">
        <f>IF(ISBLANK(J34),"",
IFERROR(VLOOKUP(J34,[2]StringTable!$1:$1048576,MATCH([2]StringTable!$B$1,[2]StringTable!$1:$1,0),0),
IFERROR(VLOOKUP(J34,[2]InApkStringTable!$1:$1048576,MATCH([2]InApkStringTable!$B$1,[2]InApkStringTable!$1:$1,0),0),
"스트링없음")))</f>
        <v>HP를 잃을 때 대미지의 일부를 서서히 회복합니다</v>
      </c>
      <c r="M34" s="1">
        <v>9</v>
      </c>
      <c r="N34" s="1" t="b">
        <v>0</v>
      </c>
    </row>
    <row r="35" spans="1:17" x14ac:dyDescent="0.3">
      <c r="A35" s="1" t="s">
        <v>91</v>
      </c>
      <c r="B35" s="1">
        <v>0</v>
      </c>
      <c r="C35" s="1" t="s">
        <v>92</v>
      </c>
      <c r="D35" s="1" t="b">
        <v>0</v>
      </c>
      <c r="E35" s="1">
        <v>7</v>
      </c>
      <c r="F35" s="1">
        <f>IF(D35,"",E35/SUMIF(D:D,D35,E:E))</f>
        <v>3.2258064516129031E-2</v>
      </c>
      <c r="G35" s="1" t="str">
        <f t="shared" si="0"/>
        <v>LP_ReflectOnAttacked</v>
      </c>
      <c r="H35" s="1" t="str">
        <f>IF(ISBLANK(G35),"",
IF(ISERROR(FIND(",",G35)),
  IF(ISERROR(VLOOKUP(G35,[1]AffectorValueTable!$A:$A,1,0)),"어펙터밸류없음",
  ""),
IF(ISERROR(FIND(",",G35,FIND(",",G35)+1)),
  IF(OR(ISERROR(VLOOKUP(LEFT(G35,FIND(",",G35)-1),[1]AffectorValueTable!$A:$A,1,0)),ISERROR(VLOOKUP(TRIM(MID(G35,FIND(",",G35)+1,999)),[1]AffectorValueTable!$A:$A,1,0))),"어펙터밸류없음",
  ""),
IF(ISERROR(FIND(",",G35,FIND(",",G35,FIND(",",G35)+1)+1)),
  IF(OR(ISERROR(VLOOKUP(LEFT(G35,FIND(",",G35)-1),[1]AffectorValueTable!$A:$A,1,0)),ISERROR(VLOOKUP(TRIM(MID(G35,FIND(",",G35)+1,FIND(",",G35,FIND(",",G35)+1)-FIND(",",G35)-1)),[1]AffectorValueTable!$A:$A,1,0)),ISERROR(VLOOKUP(TRIM(MID(G35,FIND(",",G35,FIND(",",G35)+1)+1,999)),[1]AffectorValueTable!$A:$A,1,0))),"어펙터밸류없음",
  ""),
IF(ISERROR(FIND(",",G35,FIND(",",G35,FIND(",",G35,FIND(",",G35)+1)+1)+1)),
  IF(OR(ISERROR(VLOOKUP(LEFT(G35,FIND(",",G35)-1),[1]AffectorValueTable!$A:$A,1,0)),ISERROR(VLOOKUP(TRIM(MID(G35,FIND(",",G35)+1,FIND(",",G35,FIND(",",G35)+1)-FIND(",",G35)-1)),[1]AffectorValueTable!$A:$A,1,0)),ISERROR(VLOOKUP(TRIM(MID(G35,FIND(",",G35,FIND(",",G35)+1)+1,FIND(",",G35,FIND(",",G35,FIND(",",G35)+1)+1)-FIND(",",G35,FIND(",",G35)+1)-1)),[1]AffectorValueTable!$A:$A,1,0)),ISERROR(VLOOKUP(TRIM(MID(G35,FIND(",",G35,FIND(",",G35,FIND(",",G35)+1)+1)+1,999)),[1]AffectorValueTable!$A:$A,1,0))),"어펙터밸류없음",
  ""),
)))))</f>
        <v/>
      </c>
      <c r="I35" s="1" t="str">
        <f t="shared" si="1"/>
        <v>LevelPackUIName_ReflectOnAttacked</v>
      </c>
      <c r="J35" s="1" t="str">
        <f t="shared" si="2"/>
        <v>LevelPackUIDesc_ReflectOnAttacked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피격 시 반사</v>
      </c>
      <c r="L35" s="1" t="str">
        <f>IF(ISBLANK(J35),"",
IFERROR(VLOOKUP(J35,[2]StringTable!$1:$1048576,MATCH([2]StringTable!$B$1,[2]StringTable!$1:$1,0),0),
IFERROR(VLOOKUP(J35,[2]InApkStringTable!$1:$1048576,MATCH([2]InApkStringTable!$B$1,[2]InApkStringTable!$1:$1,0),0),
"스트링없음")))</f>
        <v>몬스터에게 피격 시 대미지의 일부를 반사합니다</v>
      </c>
      <c r="M35" s="1">
        <v>5</v>
      </c>
      <c r="N35" s="1" t="b">
        <v>0</v>
      </c>
    </row>
    <row r="36" spans="1:17" x14ac:dyDescent="0.3">
      <c r="A36" s="1" t="s">
        <v>93</v>
      </c>
      <c r="B36" s="1">
        <v>0</v>
      </c>
      <c r="C36" s="1" t="s">
        <v>92</v>
      </c>
      <c r="D36" s="1" t="b">
        <v>1</v>
      </c>
      <c r="E36" s="1">
        <v>1</v>
      </c>
      <c r="F36" s="1" t="str">
        <f>IF(D36,"",E36/SUMIF(D:D,D36,E:E))</f>
        <v/>
      </c>
      <c r="G36" s="1" t="str">
        <f t="shared" si="0"/>
        <v>LP_ReflectOnAttackedBetter</v>
      </c>
      <c r="H36" s="1" t="str">
        <f>IF(ISBLANK(G36),"",
IF(ISERROR(FIND(",",G36)),
  IF(ISERROR(VLOOKUP(G36,[1]AffectorValueTable!$A:$A,1,0)),"어펙터밸류없음",
  ""),
IF(ISERROR(FIND(",",G36,FIND(",",G36)+1)),
  IF(OR(ISERROR(VLOOKUP(LEFT(G36,FIND(",",G36)-1),[1]AffectorValueTable!$A:$A,1,0)),ISERROR(VLOOKUP(TRIM(MID(G36,FIND(",",G36)+1,999)),[1]AffectorValueTable!$A:$A,1,0))),"어펙터밸류없음",
  ""),
IF(ISERROR(FIND(",",G36,FIND(",",G36,FIND(",",G36)+1)+1)),
  IF(OR(ISERROR(VLOOKUP(LEFT(G36,FIND(",",G36)-1),[1]AffectorValueTable!$A:$A,1,0)),ISERROR(VLOOKUP(TRIM(MID(G36,FIND(",",G36)+1,FIND(",",G36,FIND(",",G36)+1)-FIND(",",G36)-1)),[1]AffectorValueTable!$A:$A,1,0)),ISERROR(VLOOKUP(TRIM(MID(G36,FIND(",",G36,FIND(",",G36)+1)+1,999)),[1]AffectorValueTable!$A:$A,1,0))),"어펙터밸류없음",
  ""),
IF(ISERROR(FIND(",",G36,FIND(",",G36,FIND(",",G36,FIND(",",G36)+1)+1)+1)),
  IF(OR(ISERROR(VLOOKUP(LEFT(G36,FIND(",",G36)-1),[1]AffectorValueTable!$A:$A,1,0)),ISERROR(VLOOKUP(TRIM(MID(G36,FIND(",",G36)+1,FIND(",",G36,FIND(",",G36)+1)-FIND(",",G36)-1)),[1]AffectorValueTable!$A:$A,1,0)),ISERROR(VLOOKUP(TRIM(MID(G36,FIND(",",G36,FIND(",",G36)+1)+1,FIND(",",G36,FIND(",",G36,FIND(",",G36)+1)+1)-FIND(",",G36,FIND(",",G36)+1)-1)),[1]AffectorValueTable!$A:$A,1,0)),ISERROR(VLOOKUP(TRIM(MID(G36,FIND(",",G36,FIND(",",G36,FIND(",",G36)+1)+1)+1,999)),[1]AffectorValueTable!$A:$A,1,0))),"어펙터밸류없음",
  ""),
)))))</f>
        <v/>
      </c>
      <c r="I36" s="1" t="str">
        <f t="shared" si="1"/>
        <v>LevelPackUIName_ReflectOnAttackedBetter</v>
      </c>
      <c r="J36" s="1" t="str">
        <f t="shared" si="2"/>
        <v>LevelPackUIDesc_ReflectOnAttackedBetter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&lt;color=#FFC080&gt;상급&lt;/color&gt; 피격 시 반사</v>
      </c>
      <c r="L36" s="1" t="str">
        <f>IF(ISBLANK(J36),"",
IFERROR(VLOOKUP(J36,[2]StringTable!$1:$1048576,MATCH([2]StringTable!$B$1,[2]StringTable!$1:$1,0),0),
IFERROR(VLOOKUP(J36,[2]InApkStringTable!$1:$1048576,MATCH([2]InApkStringTable!$B$1,[2]InApkStringTable!$1:$1,0),0),
"스트링없음")))</f>
        <v>몬스터에게 피격 시 대미지의 일부를 더 많이 반사합니다</v>
      </c>
      <c r="M36" s="1">
        <v>5</v>
      </c>
      <c r="N36" s="1" t="b">
        <v>0</v>
      </c>
    </row>
    <row r="37" spans="1:17" x14ac:dyDescent="0.3">
      <c r="A37" s="1" t="s">
        <v>94</v>
      </c>
      <c r="B37" s="1">
        <v>0</v>
      </c>
      <c r="C37" s="1" t="s">
        <v>95</v>
      </c>
      <c r="D37" s="1" t="b">
        <v>0</v>
      </c>
      <c r="E37" s="1">
        <v>7</v>
      </c>
      <c r="F37" s="1">
        <f>IF(D37,"",E37/SUMIF(D:D,D37,E:E))</f>
        <v>3.2258064516129031E-2</v>
      </c>
      <c r="G37" s="1" t="str">
        <f t="shared" si="0"/>
        <v>LP_AtkUpOnLowerHp</v>
      </c>
      <c r="H37" s="1" t="str">
        <f>IF(ISBLANK(G37),"",
IF(ISERROR(FIND(",",G37)),
  IF(ISERROR(VLOOKUP(G37,[1]AffectorValueTable!$A:$A,1,0)),"어펙터밸류없음",
  ""),
IF(ISERROR(FIND(",",G37,FIND(",",G37)+1)),
  IF(OR(ISERROR(VLOOKUP(LEFT(G37,FIND(",",G37)-1),[1]AffectorValueTable!$A:$A,1,0)),ISERROR(VLOOKUP(TRIM(MID(G37,FIND(",",G37)+1,999)),[1]AffectorValueTable!$A:$A,1,0))),"어펙터밸류없음",
  ""),
IF(ISERROR(FIND(",",G37,FIND(",",G37,FIND(",",G37)+1)+1)),
  IF(OR(ISERROR(VLOOKUP(LEFT(G37,FIND(",",G37)-1),[1]AffectorValueTable!$A:$A,1,0)),ISERROR(VLOOKUP(TRIM(MID(G37,FIND(",",G37)+1,FIND(",",G37,FIND(",",G37)+1)-FIND(",",G37)-1)),[1]AffectorValueTable!$A:$A,1,0)),ISERROR(VLOOKUP(TRIM(MID(G37,FIND(",",G37,FIND(",",G37)+1)+1,999)),[1]AffectorValueTable!$A:$A,1,0))),"어펙터밸류없음",
  ""),
IF(ISERROR(FIND(",",G37,FIND(",",G37,FIND(",",G37,FIND(",",G37)+1)+1)+1)),
  IF(OR(ISERROR(VLOOKUP(LEFT(G37,FIND(",",G37)-1),[1]AffectorValueTable!$A:$A,1,0)),ISERROR(VLOOKUP(TRIM(MID(G37,FIND(",",G37)+1,FIND(",",G37,FIND(",",G37)+1)-FIND(",",G37)-1)),[1]AffectorValueTable!$A:$A,1,0)),ISERROR(VLOOKUP(TRIM(MID(G37,FIND(",",G37,FIND(",",G37)+1)+1,FIND(",",G37,FIND(",",G37,FIND(",",G37)+1)+1)-FIND(",",G37,FIND(",",G37)+1)-1)),[1]AffectorValueTable!$A:$A,1,0)),ISERROR(VLOOKUP(TRIM(MID(G37,FIND(",",G37,FIND(",",G37,FIND(",",G37)+1)+1)+1,999)),[1]AffectorValueTable!$A:$A,1,0))),"어펙터밸류없음",
  ""),
)))))</f>
        <v/>
      </c>
      <c r="I37" s="1" t="str">
        <f t="shared" si="1"/>
        <v>LevelPackUIName_AtkUpOnLowerHp</v>
      </c>
      <c r="J37" s="1" t="str">
        <f t="shared" si="2"/>
        <v>LevelPackUIDesc_AtkUpOnLowerHp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 낮을수록_x000D_
공격력 증가</v>
      </c>
      <c r="L37" s="1" t="str">
        <f>IF(ISBLANK(J37),"",
IFERROR(VLOOKUP(J37,[2]StringTable!$1:$1048576,MATCH([2]StringTable!$B$1,[2]StringTable!$1:$1,0),0),
IFERROR(VLOOKUP(J37,[2]InApkStringTable!$1:$1048576,MATCH([2]InApkStringTable!$B$1,[2]InApkStringTable!$1:$1,0),0),
"스트링없음")))</f>
        <v>HP가 낮을수록 공격력이 증가합니다</v>
      </c>
      <c r="M37" s="1">
        <v>5</v>
      </c>
      <c r="N37" s="1" t="b">
        <v>0</v>
      </c>
    </row>
    <row r="38" spans="1:17" x14ac:dyDescent="0.3">
      <c r="A38" s="1" t="s">
        <v>96</v>
      </c>
      <c r="B38" s="1">
        <v>0</v>
      </c>
      <c r="C38" s="1" t="s">
        <v>95</v>
      </c>
      <c r="D38" s="1" t="b">
        <v>1</v>
      </c>
      <c r="E38" s="1">
        <v>1</v>
      </c>
      <c r="F38" s="1" t="str">
        <f>IF(D38,"",E38/SUMIF(D:D,D38,E:E))</f>
        <v/>
      </c>
      <c r="G38" s="1" t="str">
        <f t="shared" si="0"/>
        <v>LP_AtkUpOnLowerHpBetter</v>
      </c>
      <c r="H38" s="1" t="str">
        <f>IF(ISBLANK(G38),"",
IF(ISERROR(FIND(",",G38)),
  IF(ISERROR(VLOOKUP(G38,[1]AffectorValueTable!$A:$A,1,0)),"어펙터밸류없음",
  ""),
IF(ISERROR(FIND(",",G38,FIND(",",G38)+1)),
  IF(OR(ISERROR(VLOOKUP(LEFT(G38,FIND(",",G38)-1),[1]AffectorValueTable!$A:$A,1,0)),ISERROR(VLOOKUP(TRIM(MID(G38,FIND(",",G38)+1,999)),[1]AffectorValueTable!$A:$A,1,0))),"어펙터밸류없음",
  ""),
IF(ISERROR(FIND(",",G38,FIND(",",G38,FIND(",",G38)+1)+1)),
  IF(OR(ISERROR(VLOOKUP(LEFT(G38,FIND(",",G38)-1),[1]AffectorValueTable!$A:$A,1,0)),ISERROR(VLOOKUP(TRIM(MID(G38,FIND(",",G38)+1,FIND(",",G38,FIND(",",G38)+1)-FIND(",",G38)-1)),[1]AffectorValueTable!$A:$A,1,0)),ISERROR(VLOOKUP(TRIM(MID(G38,FIND(",",G38,FIND(",",G38)+1)+1,999)),[1]AffectorValueTable!$A:$A,1,0))),"어펙터밸류없음",
  ""),
IF(ISERROR(FIND(",",G38,FIND(",",G38,FIND(",",G38,FIND(",",G38)+1)+1)+1)),
  IF(OR(ISERROR(VLOOKUP(LEFT(G38,FIND(",",G38)-1),[1]AffectorValueTable!$A:$A,1,0)),ISERROR(VLOOKUP(TRIM(MID(G38,FIND(",",G38)+1,FIND(",",G38,FIND(",",G38)+1)-FIND(",",G38)-1)),[1]AffectorValueTable!$A:$A,1,0)),ISERROR(VLOOKUP(TRIM(MID(G38,FIND(",",G38,FIND(",",G38)+1)+1,FIND(",",G38,FIND(",",G38,FIND(",",G38)+1)+1)-FIND(",",G38,FIND(",",G38)+1)-1)),[1]AffectorValueTable!$A:$A,1,0)),ISERROR(VLOOKUP(TRIM(MID(G38,FIND(",",G38,FIND(",",G38,FIND(",",G38)+1)+1)+1,999)),[1]AffectorValueTable!$A:$A,1,0))),"어펙터밸류없음",
  ""),
)))))</f>
        <v/>
      </c>
      <c r="I38" s="1" t="str">
        <f t="shared" si="1"/>
        <v>LevelPackUIName_AtkUpOnLowerHpBetter</v>
      </c>
      <c r="J38" s="1" t="str">
        <f t="shared" si="2"/>
        <v>LevelPackUIDesc_AtkUpOnLowerHpBetter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&lt;color=#FFC080&gt;상급&lt;/color&gt; HP 낮을수록_x000D_
공격력 증가</v>
      </c>
      <c r="L38" s="1" t="str">
        <f>IF(ISBLANK(J38),"",
IFERROR(VLOOKUP(J38,[2]StringTable!$1:$1048576,MATCH([2]StringTable!$B$1,[2]StringTable!$1:$1,0),0),
IFERROR(VLOOKUP(J38,[2]InApkStringTable!$1:$1048576,MATCH([2]InApkStringTable!$B$1,[2]InApkStringTable!$1:$1,0),0),
"스트링없음")))</f>
        <v>HP가 낮을수록 공격력이 더 많이 증가합니다</v>
      </c>
      <c r="M38" s="1">
        <v>3</v>
      </c>
      <c r="N38" s="1" t="b">
        <v>0</v>
      </c>
    </row>
    <row r="39" spans="1:17" x14ac:dyDescent="0.3">
      <c r="A39" s="1" t="s">
        <v>97</v>
      </c>
      <c r="B39" s="1">
        <v>0</v>
      </c>
      <c r="C39" s="1" t="s">
        <v>98</v>
      </c>
      <c r="D39" s="1" t="b">
        <v>0</v>
      </c>
      <c r="E39" s="1">
        <v>7</v>
      </c>
      <c r="F39" s="1">
        <f>IF(D39,"",E39/SUMIF(D:D,D39,E:E))</f>
        <v>3.2258064516129031E-2</v>
      </c>
      <c r="G39" s="1" t="str">
        <f t="shared" si="0"/>
        <v>LP_CritDmgUpOnLowerHp</v>
      </c>
      <c r="H39" s="1" t="str">
        <f>IF(ISBLANK(G39),"",
IF(ISERROR(FIND(",",G39)),
  IF(ISERROR(VLOOKUP(G39,[1]AffectorValueTable!$A:$A,1,0)),"어펙터밸류없음",
  ""),
IF(ISERROR(FIND(",",G39,FIND(",",G39)+1)),
  IF(OR(ISERROR(VLOOKUP(LEFT(G39,FIND(",",G39)-1),[1]AffectorValueTable!$A:$A,1,0)),ISERROR(VLOOKUP(TRIM(MID(G39,FIND(",",G39)+1,999)),[1]AffectorValueTable!$A:$A,1,0))),"어펙터밸류없음",
  ""),
IF(ISERROR(FIND(",",G39,FIND(",",G39,FIND(",",G39)+1)+1)),
  IF(OR(ISERROR(VLOOKUP(LEFT(G39,FIND(",",G39)-1),[1]AffectorValueTable!$A:$A,1,0)),ISERROR(VLOOKUP(TRIM(MID(G39,FIND(",",G39)+1,FIND(",",G39,FIND(",",G39)+1)-FIND(",",G39)-1)),[1]AffectorValueTable!$A:$A,1,0)),ISERROR(VLOOKUP(TRIM(MID(G39,FIND(",",G39,FIND(",",G39)+1)+1,999)),[1]AffectorValueTable!$A:$A,1,0))),"어펙터밸류없음",
  ""),
IF(ISERROR(FIND(",",G39,FIND(",",G39,FIND(",",G39,FIND(",",G39)+1)+1)+1)),
  IF(OR(ISERROR(VLOOKUP(LEFT(G39,FIND(",",G39)-1),[1]AffectorValueTable!$A:$A,1,0)),ISERROR(VLOOKUP(TRIM(MID(G39,FIND(",",G39)+1,FIND(",",G39,FIND(",",G39)+1)-FIND(",",G39)-1)),[1]AffectorValueTable!$A:$A,1,0)),ISERROR(VLOOKUP(TRIM(MID(G39,FIND(",",G39,FIND(",",G39)+1)+1,FIND(",",G39,FIND(",",G39,FIND(",",G39)+1)+1)-FIND(",",G39,FIND(",",G39)+1)-1)),[1]AffectorValueTable!$A:$A,1,0)),ISERROR(VLOOKUP(TRIM(MID(G39,FIND(",",G39,FIND(",",G39,FIND(",",G39)+1)+1)+1,999)),[1]AffectorValueTable!$A:$A,1,0))),"어펙터밸류없음",
  ""),
)))))</f>
        <v/>
      </c>
      <c r="I39" s="1" t="str">
        <f t="shared" si="1"/>
        <v>LevelPackUIName_CritDmgUpOnLowerHp</v>
      </c>
      <c r="J39" s="1" t="str">
        <f t="shared" si="2"/>
        <v>LevelPackUIDesc_CritDmgUpOnLowerHp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적 HP 낮을수록_x000D_
치명타 대미지 증가</v>
      </c>
      <c r="L39" s="1" t="str">
        <f>IF(ISBLANK(J39),"",
IFERROR(VLOOKUP(J39,[2]StringTable!$1:$1048576,MATCH([2]StringTable!$B$1,[2]StringTable!$1:$1,0),0),
IFERROR(VLOOKUP(J39,[2]InApkStringTable!$1:$1048576,MATCH([2]InApkStringTable!$B$1,[2]InApkStringTable!$1:$1,0),0),
"스트링없음")))</f>
        <v>상대의 HP가 낮을수록 치명타 대미지가 증가합니다</v>
      </c>
      <c r="M39" s="1">
        <v>3</v>
      </c>
      <c r="N39" s="1" t="b">
        <v>0</v>
      </c>
    </row>
    <row r="40" spans="1:17" x14ac:dyDescent="0.3">
      <c r="A40" s="1" t="s">
        <v>99</v>
      </c>
      <c r="B40" s="1">
        <v>0</v>
      </c>
      <c r="C40" s="1" t="s">
        <v>98</v>
      </c>
      <c r="D40" s="1" t="b">
        <v>1</v>
      </c>
      <c r="E40" s="1">
        <v>1</v>
      </c>
      <c r="F40" s="1" t="str">
        <f>IF(D40,"",E40/SUMIF(D:D,D40,E:E))</f>
        <v/>
      </c>
      <c r="G40" s="1" t="str">
        <f t="shared" si="0"/>
        <v>LP_CritDmgUpOnLowerHpBetter</v>
      </c>
      <c r="H40" s="1" t="str">
        <f>IF(ISBLANK(G40),"",
IF(ISERROR(FIND(",",G40)),
  IF(ISERROR(VLOOKUP(G40,[1]AffectorValueTable!$A:$A,1,0)),"어펙터밸류없음",
  ""),
IF(ISERROR(FIND(",",G40,FIND(",",G40)+1)),
  IF(OR(ISERROR(VLOOKUP(LEFT(G40,FIND(",",G40)-1),[1]AffectorValueTable!$A:$A,1,0)),ISERROR(VLOOKUP(TRIM(MID(G40,FIND(",",G40)+1,999)),[1]AffectorValueTable!$A:$A,1,0))),"어펙터밸류없음",
  ""),
IF(ISERROR(FIND(",",G40,FIND(",",G40,FIND(",",G40)+1)+1)),
  IF(OR(ISERROR(VLOOKUP(LEFT(G40,FIND(",",G40)-1),[1]AffectorValueTable!$A:$A,1,0)),ISERROR(VLOOKUP(TRIM(MID(G40,FIND(",",G40)+1,FIND(",",G40,FIND(",",G40)+1)-FIND(",",G40)-1)),[1]AffectorValueTable!$A:$A,1,0)),ISERROR(VLOOKUP(TRIM(MID(G40,FIND(",",G40,FIND(",",G40)+1)+1,999)),[1]AffectorValueTable!$A:$A,1,0))),"어펙터밸류없음",
  ""),
IF(ISERROR(FIND(",",G40,FIND(",",G40,FIND(",",G40,FIND(",",G40)+1)+1)+1)),
  IF(OR(ISERROR(VLOOKUP(LEFT(G40,FIND(",",G40)-1),[1]AffectorValueTable!$A:$A,1,0)),ISERROR(VLOOKUP(TRIM(MID(G40,FIND(",",G40)+1,FIND(",",G40,FIND(",",G40)+1)-FIND(",",G40)-1)),[1]AffectorValueTable!$A:$A,1,0)),ISERROR(VLOOKUP(TRIM(MID(G40,FIND(",",G40,FIND(",",G40)+1)+1,FIND(",",G40,FIND(",",G40,FIND(",",G40)+1)+1)-FIND(",",G40,FIND(",",G40)+1)-1)),[1]AffectorValueTable!$A:$A,1,0)),ISERROR(VLOOKUP(TRIM(MID(G40,FIND(",",G40,FIND(",",G40,FIND(",",G40)+1)+1)+1,999)),[1]AffectorValueTable!$A:$A,1,0))),"어펙터밸류없음",
  ""),
)))))</f>
        <v/>
      </c>
      <c r="I40" s="1" t="str">
        <f t="shared" si="1"/>
        <v>LevelPackUIName_CritDmgUpOnLowerHpBetter</v>
      </c>
      <c r="J40" s="1" t="str">
        <f t="shared" si="2"/>
        <v>LevelPackUIDesc_CritDmgUpOnLowerHpBetter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&lt;color=#FFC080&gt;상급&lt;/color&gt; 적 HP 낮을수록_x000D_
치명타 대미지 증가</v>
      </c>
      <c r="L40" s="1" t="str">
        <f>IF(ISBLANK(J40),"",
IFERROR(VLOOKUP(J40,[2]StringTable!$1:$1048576,MATCH([2]StringTable!$B$1,[2]StringTable!$1:$1,0),0),
IFERROR(VLOOKUP(J40,[2]InApkStringTable!$1:$1048576,MATCH([2]InApkStringTable!$B$1,[2]InApkStringTable!$1:$1,0),0),
"스트링없음")))</f>
        <v>상대의 HP가 낮을수록 치명타 대미지가 더 많이 증가합니다</v>
      </c>
      <c r="M40" s="1">
        <v>1</v>
      </c>
      <c r="N40" s="1" t="b">
        <v>0</v>
      </c>
    </row>
    <row r="41" spans="1:17" x14ac:dyDescent="0.3">
      <c r="A41" s="1" t="s">
        <v>100</v>
      </c>
      <c r="B41" s="1">
        <v>0</v>
      </c>
      <c r="C41" s="1" t="s">
        <v>101</v>
      </c>
      <c r="D41" s="1" t="b">
        <v>0</v>
      </c>
      <c r="E41" s="1">
        <v>7</v>
      </c>
      <c r="F41" s="1">
        <f>IF(D41,"",E41/SUMIF(D:D,D41,E:E))</f>
        <v>3.2258064516129031E-2</v>
      </c>
      <c r="G41" s="1" t="str">
        <f t="shared" si="0"/>
        <v>LP_InstantKill</v>
      </c>
      <c r="H41" s="1" t="str">
        <f>IF(ISBLANK(G41),"",
IF(ISERROR(FIND(",",G41)),
  IF(ISERROR(VLOOKUP(G41,[1]AffectorValueTable!$A:$A,1,0)),"어펙터밸류없음",
  ""),
IF(ISERROR(FIND(",",G41,FIND(",",G41)+1)),
  IF(OR(ISERROR(VLOOKUP(LEFT(G41,FIND(",",G41)-1),[1]AffectorValueTable!$A:$A,1,0)),ISERROR(VLOOKUP(TRIM(MID(G41,FIND(",",G41)+1,999)),[1]AffectorValueTable!$A:$A,1,0))),"어펙터밸류없음",
  ""),
IF(ISERROR(FIND(",",G41,FIND(",",G41,FIND(",",G41)+1)+1)),
  IF(OR(ISERROR(VLOOKUP(LEFT(G41,FIND(",",G41)-1),[1]AffectorValueTable!$A:$A,1,0)),ISERROR(VLOOKUP(TRIM(MID(G41,FIND(",",G41)+1,FIND(",",G41,FIND(",",G41)+1)-FIND(",",G41)-1)),[1]AffectorValueTable!$A:$A,1,0)),ISERROR(VLOOKUP(TRIM(MID(G41,FIND(",",G41,FIND(",",G41)+1)+1,999)),[1]AffectorValueTable!$A:$A,1,0))),"어펙터밸류없음",
  ""),
IF(ISERROR(FIND(",",G41,FIND(",",G41,FIND(",",G41,FIND(",",G41)+1)+1)+1)),
  IF(OR(ISERROR(VLOOKUP(LEFT(G41,FIND(",",G41)-1),[1]AffectorValueTable!$A:$A,1,0)),ISERROR(VLOOKUP(TRIM(MID(G41,FIND(",",G41)+1,FIND(",",G41,FIND(",",G41)+1)-FIND(",",G41)-1)),[1]AffectorValueTable!$A:$A,1,0)),ISERROR(VLOOKUP(TRIM(MID(G41,FIND(",",G41,FIND(",",G41)+1)+1,FIND(",",G41,FIND(",",G41,FIND(",",G41)+1)+1)-FIND(",",G41,FIND(",",G41)+1)-1)),[1]AffectorValueTable!$A:$A,1,0)),ISERROR(VLOOKUP(TRIM(MID(G41,FIND(",",G41,FIND(",",G41,FIND(",",G41)+1)+1)+1,999)),[1]AffectorValueTable!$A:$A,1,0))),"어펙터밸류없음",
  ""),
)))))</f>
        <v/>
      </c>
      <c r="I41" s="1" t="str">
        <f t="shared" si="1"/>
        <v>LevelPackUIName_InstantKill</v>
      </c>
      <c r="J41" s="1" t="str">
        <f t="shared" si="2"/>
        <v>LevelPackUIDesc_InstantKill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일정확률로 즉사</v>
      </c>
      <c r="L41" s="1" t="str">
        <f>IF(ISBLANK(J41),"",
IFERROR(VLOOKUP(J41,[2]StringTable!$1:$1048576,MATCH([2]StringTable!$B$1,[2]StringTable!$1:$1,0),0),
IFERROR(VLOOKUP(J41,[2]InApkStringTable!$1:$1048576,MATCH([2]InApkStringTable!$B$1,[2]InApkStringTable!$1:$1,0),0),
"스트링없음")))</f>
        <v>몬스터를 확률로 한 방에 죽입니다</v>
      </c>
      <c r="M41" s="1">
        <v>9</v>
      </c>
      <c r="N41" s="1" t="b">
        <v>0</v>
      </c>
    </row>
    <row r="42" spans="1:17" x14ac:dyDescent="0.3">
      <c r="A42" s="1" t="s">
        <v>102</v>
      </c>
      <c r="B42" s="1">
        <v>0</v>
      </c>
      <c r="C42" s="1" t="s">
        <v>101</v>
      </c>
      <c r="D42" s="1" t="b">
        <v>1</v>
      </c>
      <c r="E42" s="1">
        <v>1</v>
      </c>
      <c r="F42" s="1" t="str">
        <f>IF(D42,"",E42/SUMIF(D:D,D42,E:E))</f>
        <v/>
      </c>
      <c r="G42" s="1" t="str">
        <f t="shared" si="0"/>
        <v>LP_InstantKillBetter</v>
      </c>
      <c r="H42" s="1" t="str">
        <f>IF(ISBLANK(G42),"",
IF(ISERROR(FIND(",",G42)),
  IF(ISERROR(VLOOKUP(G42,[1]AffectorValueTable!$A:$A,1,0)),"어펙터밸류없음",
  ""),
IF(ISERROR(FIND(",",G42,FIND(",",G42)+1)),
  IF(OR(ISERROR(VLOOKUP(LEFT(G42,FIND(",",G42)-1),[1]AffectorValueTable!$A:$A,1,0)),ISERROR(VLOOKUP(TRIM(MID(G42,FIND(",",G42)+1,999)),[1]AffectorValueTable!$A:$A,1,0))),"어펙터밸류없음",
  ""),
IF(ISERROR(FIND(",",G42,FIND(",",G42,FIND(",",G42)+1)+1)),
  IF(OR(ISERROR(VLOOKUP(LEFT(G42,FIND(",",G42)-1),[1]AffectorValueTable!$A:$A,1,0)),ISERROR(VLOOKUP(TRIM(MID(G42,FIND(",",G42)+1,FIND(",",G42,FIND(",",G42)+1)-FIND(",",G42)-1)),[1]AffectorValueTable!$A:$A,1,0)),ISERROR(VLOOKUP(TRIM(MID(G42,FIND(",",G42,FIND(",",G42)+1)+1,999)),[1]AffectorValueTable!$A:$A,1,0))),"어펙터밸류없음",
  ""),
IF(ISERROR(FIND(",",G42,FIND(",",G42,FIND(",",G42,FIND(",",G42)+1)+1)+1)),
  IF(OR(ISERROR(VLOOKUP(LEFT(G42,FIND(",",G42)-1),[1]AffectorValueTable!$A:$A,1,0)),ISERROR(VLOOKUP(TRIM(MID(G42,FIND(",",G42)+1,FIND(",",G42,FIND(",",G42)+1)-FIND(",",G42)-1)),[1]AffectorValueTable!$A:$A,1,0)),ISERROR(VLOOKUP(TRIM(MID(G42,FIND(",",G42,FIND(",",G42)+1)+1,FIND(",",G42,FIND(",",G42,FIND(",",G42)+1)+1)-FIND(",",G42,FIND(",",G42)+1)-1)),[1]AffectorValueTable!$A:$A,1,0)),ISERROR(VLOOKUP(TRIM(MID(G42,FIND(",",G42,FIND(",",G42,FIND(",",G42)+1)+1)+1,999)),[1]AffectorValueTable!$A:$A,1,0))),"어펙터밸류없음",
  ""),
)))))</f>
        <v/>
      </c>
      <c r="I42" s="1" t="str">
        <f t="shared" si="1"/>
        <v>LevelPackUIName_InstantKillBetter</v>
      </c>
      <c r="J42" s="1" t="str">
        <f t="shared" si="2"/>
        <v>LevelPackUIDesc_InstantKillBetter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&lt;color=#FFC080&gt;상급&lt;/color&gt; 일정확률로 즉사</v>
      </c>
      <c r="L42" s="1" t="str">
        <f>IF(ISBLANK(J42),"",
IFERROR(VLOOKUP(J42,[2]StringTable!$1:$1048576,MATCH([2]StringTable!$B$1,[2]StringTable!$1:$1,0),0),
IFERROR(VLOOKUP(J42,[2]InApkStringTable!$1:$1048576,MATCH([2]InApkStringTable!$B$1,[2]InApkStringTable!$1:$1,0),0),
"스트링없음")))</f>
        <v>몬스터를 더 높은 확률로 한 방에 죽입니다</v>
      </c>
      <c r="M42" s="1">
        <v>5</v>
      </c>
      <c r="N42" s="1" t="b">
        <v>0</v>
      </c>
    </row>
    <row r="43" spans="1:17" x14ac:dyDescent="0.3">
      <c r="A43" s="1" t="s">
        <v>103</v>
      </c>
      <c r="B43" s="1">
        <v>0</v>
      </c>
      <c r="C43" s="1" t="s">
        <v>104</v>
      </c>
      <c r="D43" s="1" t="b">
        <v>0</v>
      </c>
      <c r="E43" s="1">
        <v>7</v>
      </c>
      <c r="F43" s="1">
        <f>IF(D43,"",E43/SUMIF(D:D,D43,E:E))</f>
        <v>3.2258064516129031E-2</v>
      </c>
      <c r="G43" s="1" t="str">
        <f t="shared" si="0"/>
        <v>LP_ImmortalWill</v>
      </c>
      <c r="H43" s="1" t="str">
        <f>IF(ISBLANK(G43),"",
IF(ISERROR(FIND(",",G43)),
  IF(ISERROR(VLOOKUP(G43,[1]AffectorValueTable!$A:$A,1,0)),"어펙터밸류없음",
  ""),
IF(ISERROR(FIND(",",G43,FIND(",",G43)+1)),
  IF(OR(ISERROR(VLOOKUP(LEFT(G43,FIND(",",G43)-1),[1]AffectorValueTable!$A:$A,1,0)),ISERROR(VLOOKUP(TRIM(MID(G43,FIND(",",G43)+1,999)),[1]AffectorValueTable!$A:$A,1,0))),"어펙터밸류없음",
  ""),
IF(ISERROR(FIND(",",G43,FIND(",",G43,FIND(",",G43)+1)+1)),
  IF(OR(ISERROR(VLOOKUP(LEFT(G43,FIND(",",G43)-1),[1]AffectorValueTable!$A:$A,1,0)),ISERROR(VLOOKUP(TRIM(MID(G43,FIND(",",G43)+1,FIND(",",G43,FIND(",",G43)+1)-FIND(",",G43)-1)),[1]AffectorValueTable!$A:$A,1,0)),ISERROR(VLOOKUP(TRIM(MID(G43,FIND(",",G43,FIND(",",G43)+1)+1,999)),[1]AffectorValueTable!$A:$A,1,0))),"어펙터밸류없음",
  ""),
IF(ISERROR(FIND(",",G43,FIND(",",G43,FIND(",",G43,FIND(",",G43)+1)+1)+1)),
  IF(OR(ISERROR(VLOOKUP(LEFT(G43,FIND(",",G43)-1),[1]AffectorValueTable!$A:$A,1,0)),ISERROR(VLOOKUP(TRIM(MID(G43,FIND(",",G43)+1,FIND(",",G43,FIND(",",G43)+1)-FIND(",",G43)-1)),[1]AffectorValueTable!$A:$A,1,0)),ISERROR(VLOOKUP(TRIM(MID(G43,FIND(",",G43,FIND(",",G43)+1)+1,FIND(",",G43,FIND(",",G43,FIND(",",G43)+1)+1)-FIND(",",G43,FIND(",",G43)+1)-1)),[1]AffectorValueTable!$A:$A,1,0)),ISERROR(VLOOKUP(TRIM(MID(G43,FIND(",",G43,FIND(",",G43,FIND(",",G43)+1)+1)+1,999)),[1]AffectorValueTable!$A:$A,1,0))),"어펙터밸류없음",
  ""),
)))))</f>
        <v/>
      </c>
      <c r="I43" s="1" t="str">
        <f t="shared" si="1"/>
        <v>LevelPackUIName_ImmortalWill</v>
      </c>
      <c r="J43" s="1" t="str">
        <f t="shared" si="2"/>
        <v>LevelPackUIDesc_ImmortalWill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불사의 의지</v>
      </c>
      <c r="L43" s="1" t="str">
        <f>IF(ISBLANK(J43),"",
IFERROR(VLOOKUP(J43,[2]StringTable!$1:$1048576,MATCH([2]StringTable!$B$1,[2]StringTable!$1:$1,0),0),
IFERROR(VLOOKUP(J43,[2]InApkStringTable!$1:$1048576,MATCH([2]InApkStringTable!$B$1,[2]InApkStringTable!$1:$1,0),0),
"스트링없음")))</f>
        <v>HP가 0 이 될 때 확률로 살아납니다</v>
      </c>
      <c r="M43" s="1">
        <v>9</v>
      </c>
      <c r="N43" s="1" t="b">
        <v>0</v>
      </c>
    </row>
    <row r="44" spans="1:17" x14ac:dyDescent="0.3">
      <c r="A44" s="1" t="s">
        <v>105</v>
      </c>
      <c r="B44" s="1">
        <v>0</v>
      </c>
      <c r="C44" s="1" t="s">
        <v>104</v>
      </c>
      <c r="D44" s="1" t="b">
        <v>1</v>
      </c>
      <c r="E44" s="1">
        <v>1</v>
      </c>
      <c r="F44" s="1" t="str">
        <f>IF(D44,"",E44/SUMIF(D:D,D44,E:E))</f>
        <v/>
      </c>
      <c r="G44" s="1" t="str">
        <f t="shared" si="0"/>
        <v>LP_ImmortalWillBetter</v>
      </c>
      <c r="H44" s="1" t="str">
        <f>IF(ISBLANK(G44),"",
IF(ISERROR(FIND(",",G44)),
  IF(ISERROR(VLOOKUP(G44,[1]AffectorValueTable!$A:$A,1,0)),"어펙터밸류없음",
  ""),
IF(ISERROR(FIND(",",G44,FIND(",",G44)+1)),
  IF(OR(ISERROR(VLOOKUP(LEFT(G44,FIND(",",G44)-1),[1]AffectorValueTable!$A:$A,1,0)),ISERROR(VLOOKUP(TRIM(MID(G44,FIND(",",G44)+1,999)),[1]AffectorValueTable!$A:$A,1,0))),"어펙터밸류없음",
  ""),
IF(ISERROR(FIND(",",G44,FIND(",",G44,FIND(",",G44)+1)+1)),
  IF(OR(ISERROR(VLOOKUP(LEFT(G44,FIND(",",G44)-1),[1]AffectorValueTable!$A:$A,1,0)),ISERROR(VLOOKUP(TRIM(MID(G44,FIND(",",G44)+1,FIND(",",G44,FIND(",",G44)+1)-FIND(",",G44)-1)),[1]AffectorValueTable!$A:$A,1,0)),ISERROR(VLOOKUP(TRIM(MID(G44,FIND(",",G44,FIND(",",G44)+1)+1,999)),[1]AffectorValueTable!$A:$A,1,0))),"어펙터밸류없음",
  ""),
IF(ISERROR(FIND(",",G44,FIND(",",G44,FIND(",",G44,FIND(",",G44)+1)+1)+1)),
  IF(OR(ISERROR(VLOOKUP(LEFT(G44,FIND(",",G44)-1),[1]AffectorValueTable!$A:$A,1,0)),ISERROR(VLOOKUP(TRIM(MID(G44,FIND(",",G44)+1,FIND(",",G44,FIND(",",G44)+1)-FIND(",",G44)-1)),[1]AffectorValueTable!$A:$A,1,0)),ISERROR(VLOOKUP(TRIM(MID(G44,FIND(",",G44,FIND(",",G44)+1)+1,FIND(",",G44,FIND(",",G44,FIND(",",G44)+1)+1)-FIND(",",G44,FIND(",",G44)+1)-1)),[1]AffectorValueTable!$A:$A,1,0)),ISERROR(VLOOKUP(TRIM(MID(G44,FIND(",",G44,FIND(",",G44,FIND(",",G44)+1)+1)+1,999)),[1]AffectorValueTable!$A:$A,1,0))),"어펙터밸류없음",
  ""),
)))))</f>
        <v/>
      </c>
      <c r="I44" s="1" t="str">
        <f t="shared" si="1"/>
        <v>LevelPackUIName_ImmortalWillBetter</v>
      </c>
      <c r="J44" s="1" t="str">
        <f t="shared" si="2"/>
        <v>LevelPackUIDesc_ImmortalWillBetter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&lt;color=#FFC080&gt;상급&lt;/color&gt; 불사의 의지</v>
      </c>
      <c r="L44" s="1" t="str">
        <f>IF(ISBLANK(J44),"",
IFERROR(VLOOKUP(J44,[2]StringTable!$1:$1048576,MATCH([2]StringTable!$B$1,[2]StringTable!$1:$1,0),0),
IFERROR(VLOOKUP(J44,[2]InApkStringTable!$1:$1048576,MATCH([2]InApkStringTable!$B$1,[2]InApkStringTable!$1:$1,0),0),
"스트링없음")))</f>
        <v>HP가 0 이 될 때 더 높은 확률로 살아납니다</v>
      </c>
      <c r="M44" s="1">
        <v>5</v>
      </c>
      <c r="N44" s="1" t="b">
        <v>0</v>
      </c>
    </row>
    <row r="45" spans="1:17" x14ac:dyDescent="0.3">
      <c r="A45" s="1" t="s">
        <v>81</v>
      </c>
      <c r="B45" s="1">
        <v>0</v>
      </c>
      <c r="C45" s="1" t="s">
        <v>82</v>
      </c>
      <c r="D45" s="1" t="b">
        <v>0</v>
      </c>
      <c r="E45" s="1">
        <v>7</v>
      </c>
      <c r="F45" s="1">
        <f>IF(D45,"",E45/SUMIF(D:D,D45,E:E))</f>
        <v>3.2258064516129031E-2</v>
      </c>
      <c r="G45" s="1" t="str">
        <f t="shared" si="0"/>
        <v>LP_HealAreaOnEncounter</v>
      </c>
      <c r="H45" s="1" t="str">
        <f>IF(ISBLANK(G45),"",
IF(ISERROR(FIND(",",G45)),
  IF(ISERROR(VLOOKUP(G45,[1]AffectorValueTable!$A:$A,1,0)),"어펙터밸류없음",
  ""),
IF(ISERROR(FIND(",",G45,FIND(",",G45)+1)),
  IF(OR(ISERROR(VLOOKUP(LEFT(G45,FIND(",",G45)-1),[1]AffectorValueTable!$A:$A,1,0)),ISERROR(VLOOKUP(TRIM(MID(G45,FIND(",",G45)+1,999)),[1]AffectorValueTable!$A:$A,1,0))),"어펙터밸류없음",
  ""),
IF(ISERROR(FIND(",",G45,FIND(",",G45,FIND(",",G45)+1)+1)),
  IF(OR(ISERROR(VLOOKUP(LEFT(G45,FIND(",",G45)-1),[1]AffectorValueTable!$A:$A,1,0)),ISERROR(VLOOKUP(TRIM(MID(G45,FIND(",",G45)+1,FIND(",",G45,FIND(",",G45)+1)-FIND(",",G45)-1)),[1]AffectorValueTable!$A:$A,1,0)),ISERROR(VLOOKUP(TRIM(MID(G45,FIND(",",G45,FIND(",",G45)+1)+1,999)),[1]AffectorValueTable!$A:$A,1,0))),"어펙터밸류없음",
  ""),
IF(ISERROR(FIND(",",G45,FIND(",",G45,FIND(",",G45,FIND(",",G45)+1)+1)+1)),
  IF(OR(ISERROR(VLOOKUP(LEFT(G45,FIND(",",G45)-1),[1]AffectorValueTable!$A:$A,1,0)),ISERROR(VLOOKUP(TRIM(MID(G45,FIND(",",G45)+1,FIND(",",G45,FIND(",",G45)+1)-FIND(",",G45)-1)),[1]AffectorValueTable!$A:$A,1,0)),ISERROR(VLOOKUP(TRIM(MID(G45,FIND(",",G45,FIND(",",G45)+1)+1,FIND(",",G45,FIND(",",G45,FIND(",",G45)+1)+1)-FIND(",",G45,FIND(",",G45)+1)-1)),[1]AffectorValueTable!$A:$A,1,0)),ISERROR(VLOOKUP(TRIM(MID(G45,FIND(",",G45,FIND(",",G45,FIND(",",G45)+1)+1)+1,999)),[1]AffectorValueTable!$A:$A,1,0))),"어펙터밸류없음",
  ""),
)))))</f>
        <v/>
      </c>
      <c r="I45" s="1" t="str">
        <f t="shared" si="1"/>
        <v>LevelPackUIName_HealAreaOnEncounter</v>
      </c>
      <c r="J45" s="1" t="str">
        <f t="shared" si="2"/>
        <v>LevelPackUIDesc_HealAreaOnEncounter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적 조우 시 회복지대</v>
      </c>
      <c r="L45" s="1" t="str">
        <f>IF(ISBLANK(J45),"",
IFERROR(VLOOKUP(J45,[2]StringTable!$1:$1048576,MATCH([2]StringTable!$B$1,[2]StringTable!$1:$1,0),0),
IFERROR(VLOOKUP(J45,[2]InApkStringTable!$1:$1048576,MATCH([2]InApkStringTable!$B$1,[2]InApkStringTable!$1:$1,0),0),
"스트링없음")))</f>
        <v>몬스터 조우 시 회복지대가 생성됩니다</v>
      </c>
      <c r="M45" s="1">
        <v>6</v>
      </c>
      <c r="N45" s="1" t="b">
        <v>0</v>
      </c>
      <c r="Q45" s="1" t="s">
        <v>124</v>
      </c>
    </row>
    <row r="46" spans="1:17" x14ac:dyDescent="0.3">
      <c r="A46" s="1" t="s">
        <v>106</v>
      </c>
      <c r="B46" s="1">
        <v>0</v>
      </c>
      <c r="C46" s="1" t="s">
        <v>107</v>
      </c>
      <c r="D46" s="1" t="b">
        <v>0</v>
      </c>
      <c r="E46" s="1">
        <v>7</v>
      </c>
      <c r="F46" s="1">
        <f>IF(D46,"",E46/SUMIF(D:D,D46,E:E))</f>
        <v>3.2258064516129031E-2</v>
      </c>
      <c r="G46" s="1" t="str">
        <f t="shared" si="0"/>
        <v>LP_MoveSpeedUpOnAttacked</v>
      </c>
      <c r="H46" s="1" t="str">
        <f>IF(ISBLANK(G46),"",
IF(ISERROR(FIND(",",G46)),
  IF(ISERROR(VLOOKUP(G46,[1]AffectorValueTable!$A:$A,1,0)),"어펙터밸류없음",
  ""),
IF(ISERROR(FIND(",",G46,FIND(",",G46)+1)),
  IF(OR(ISERROR(VLOOKUP(LEFT(G46,FIND(",",G46)-1),[1]AffectorValueTable!$A:$A,1,0)),ISERROR(VLOOKUP(TRIM(MID(G46,FIND(",",G46)+1,999)),[1]AffectorValueTable!$A:$A,1,0))),"어펙터밸류없음",
  ""),
IF(ISERROR(FIND(",",G46,FIND(",",G46,FIND(",",G46)+1)+1)),
  IF(OR(ISERROR(VLOOKUP(LEFT(G46,FIND(",",G46)-1),[1]AffectorValueTable!$A:$A,1,0)),ISERROR(VLOOKUP(TRIM(MID(G46,FIND(",",G46)+1,FIND(",",G46,FIND(",",G46)+1)-FIND(",",G46)-1)),[1]AffectorValueTable!$A:$A,1,0)),ISERROR(VLOOKUP(TRIM(MID(G46,FIND(",",G46,FIND(",",G46)+1)+1,999)),[1]AffectorValueTable!$A:$A,1,0))),"어펙터밸류없음",
  ""),
IF(ISERROR(FIND(",",G46,FIND(",",G46,FIND(",",G46,FIND(",",G46)+1)+1)+1)),
  IF(OR(ISERROR(VLOOKUP(LEFT(G46,FIND(",",G46)-1),[1]AffectorValueTable!$A:$A,1,0)),ISERROR(VLOOKUP(TRIM(MID(G46,FIND(",",G46)+1,FIND(",",G46,FIND(",",G46)+1)-FIND(",",G46)-1)),[1]AffectorValueTable!$A:$A,1,0)),ISERROR(VLOOKUP(TRIM(MID(G46,FIND(",",G46,FIND(",",G46)+1)+1,FIND(",",G46,FIND(",",G46,FIND(",",G46)+1)+1)-FIND(",",G46,FIND(",",G46)+1)-1)),[1]AffectorValueTable!$A:$A,1,0)),ISERROR(VLOOKUP(TRIM(MID(G46,FIND(",",G46,FIND(",",G46,FIND(",",G46)+1)+1)+1,999)),[1]AffectorValueTable!$A:$A,1,0))),"어펙터밸류없음",
  ""),
)))))</f>
        <v/>
      </c>
      <c r="I46" s="1" t="str">
        <f t="shared" si="1"/>
        <v>LevelPackUIName_MoveSpeedUpOnAttacked</v>
      </c>
      <c r="J46" s="1" t="str">
        <f t="shared" si="2"/>
        <v>LevelPackUIDesc_MoveSpeedUpOnAttacked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피격 시_x000D_
이동 속도 증가</v>
      </c>
      <c r="L46" s="1" t="str">
        <f>IF(ISBLANK(J46),"",
IFERROR(VLOOKUP(J46,[2]StringTable!$1:$1048576,MATCH([2]StringTable!$B$1,[2]StringTable!$1:$1,0),0),
IFERROR(VLOOKUP(J46,[2]InApkStringTable!$1:$1048576,MATCH([2]InApkStringTable!$B$1,[2]InApkStringTable!$1:$1,0),0),
"스트링없음")))</f>
        <v>HP를 잃을 때 이동 속도가 증가합니다</v>
      </c>
      <c r="M46" s="1">
        <v>6</v>
      </c>
      <c r="N46" s="1" t="b">
        <v>0</v>
      </c>
      <c r="Q46" s="1" t="s">
        <v>125</v>
      </c>
    </row>
    <row r="47" spans="1:17" x14ac:dyDescent="0.3">
      <c r="A47" s="1" t="s">
        <v>127</v>
      </c>
      <c r="B47" s="1">
        <v>0</v>
      </c>
      <c r="C47" s="1" t="s">
        <v>117</v>
      </c>
      <c r="D47" s="1" t="b">
        <v>0</v>
      </c>
      <c r="E47" s="1">
        <v>7</v>
      </c>
      <c r="F47" s="1">
        <f>IF(D47,"",E47/SUMIF(D:D,D47,E:E))</f>
        <v>3.2258064516129031E-2</v>
      </c>
      <c r="G47" s="1" t="str">
        <f t="shared" si="0"/>
        <v>LP_MineOnMove</v>
      </c>
      <c r="H47" s="1" t="str">
        <f>IF(ISBLANK(G47),"",
IF(ISERROR(FIND(",",G47)),
  IF(ISERROR(VLOOKUP(G47,[1]AffectorValueTable!$A:$A,1,0)),"어펙터밸류없음",
  ""),
IF(ISERROR(FIND(",",G47,FIND(",",G47)+1)),
  IF(OR(ISERROR(VLOOKUP(LEFT(G47,FIND(",",G47)-1),[1]AffectorValueTable!$A:$A,1,0)),ISERROR(VLOOKUP(TRIM(MID(G47,FIND(",",G47)+1,999)),[1]AffectorValueTable!$A:$A,1,0))),"어펙터밸류없음",
  ""),
IF(ISERROR(FIND(",",G47,FIND(",",G47,FIND(",",G47)+1)+1)),
  IF(OR(ISERROR(VLOOKUP(LEFT(G47,FIND(",",G47)-1),[1]AffectorValueTable!$A:$A,1,0)),ISERROR(VLOOKUP(TRIM(MID(G47,FIND(",",G47)+1,FIND(",",G47,FIND(",",G47)+1)-FIND(",",G47)-1)),[1]AffectorValueTable!$A:$A,1,0)),ISERROR(VLOOKUP(TRIM(MID(G47,FIND(",",G47,FIND(",",G47)+1)+1,999)),[1]AffectorValueTable!$A:$A,1,0))),"어펙터밸류없음",
  ""),
IF(ISERROR(FIND(",",G47,FIND(",",G47,FIND(",",G47,FIND(",",G47)+1)+1)+1)),
  IF(OR(ISERROR(VLOOKUP(LEFT(G47,FIND(",",G47)-1),[1]AffectorValueTable!$A:$A,1,0)),ISERROR(VLOOKUP(TRIM(MID(G47,FIND(",",G47)+1,FIND(",",G47,FIND(",",G47)+1)-FIND(",",G47)-1)),[1]AffectorValueTable!$A:$A,1,0)),ISERROR(VLOOKUP(TRIM(MID(G47,FIND(",",G47,FIND(",",G47)+1)+1,FIND(",",G47,FIND(",",G47,FIND(",",G47)+1)+1)-FIND(",",G47,FIND(",",G47)+1)-1)),[1]AffectorValueTable!$A:$A,1,0)),ISERROR(VLOOKUP(TRIM(MID(G47,FIND(",",G47,FIND(",",G47,FIND(",",G47)+1)+1)+1,999)),[1]AffectorValueTable!$A:$A,1,0))),"어펙터밸류없음",
  ""),
)))))</f>
        <v/>
      </c>
      <c r="I47" s="1" t="str">
        <f t="shared" si="1"/>
        <v>LevelPackUIName_MineOnMove</v>
      </c>
      <c r="J47" s="1" t="str">
        <f t="shared" si="2"/>
        <v>LevelPackUIDesc_MineOnMove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이동 중 오브 설치</v>
      </c>
      <c r="L47" s="1" t="str">
        <f>IF(ISBLANK(J47),"",
IFERROR(VLOOKUP(J47,[2]StringTable!$1:$1048576,MATCH([2]StringTable!$B$1,[2]StringTable!$1:$1,0),0),
IFERROR(VLOOKUP(J47,[2]InApkStringTable!$1:$1048576,MATCH([2]InApkStringTable!$B$1,[2]InApkStringTable!$1:$1,0),0),
"스트링없음")))</f>
        <v>이동 시 공격구체를 설치합니다</v>
      </c>
      <c r="M47" s="1">
        <v>6</v>
      </c>
      <c r="N47" s="1" t="b">
        <v>0</v>
      </c>
      <c r="Q47" s="1" t="s">
        <v>126</v>
      </c>
    </row>
    <row r="48" spans="1:17" x14ac:dyDescent="0.3">
      <c r="A48" s="1" t="s">
        <v>115</v>
      </c>
      <c r="B48" s="1">
        <v>0</v>
      </c>
      <c r="C48" s="1" t="s">
        <v>116</v>
      </c>
      <c r="D48" s="1" t="b">
        <v>0</v>
      </c>
      <c r="E48" s="1">
        <v>7</v>
      </c>
      <c r="F48" s="1">
        <f>IF(D48,"",E48/SUMIF(D:D,D48,E:E))</f>
        <v>3.2258064516129031E-2</v>
      </c>
      <c r="G48" s="1" t="str">
        <f t="shared" si="0"/>
        <v>LP_SlowHitObject</v>
      </c>
      <c r="H48" s="1" t="str">
        <f>IF(ISBLANK(G48),"",
IF(ISERROR(FIND(",",G48)),
  IF(ISERROR(VLOOKUP(G48,[1]AffectorValueTable!$A:$A,1,0)),"어펙터밸류없음",
  ""),
IF(ISERROR(FIND(",",G48,FIND(",",G48)+1)),
  IF(OR(ISERROR(VLOOKUP(LEFT(G48,FIND(",",G48)-1),[1]AffectorValueTable!$A:$A,1,0)),ISERROR(VLOOKUP(TRIM(MID(G48,FIND(",",G48)+1,999)),[1]AffectorValueTable!$A:$A,1,0))),"어펙터밸류없음",
  ""),
IF(ISERROR(FIND(",",G48,FIND(",",G48,FIND(",",G48)+1)+1)),
  IF(OR(ISERROR(VLOOKUP(LEFT(G48,FIND(",",G48)-1),[1]AffectorValueTable!$A:$A,1,0)),ISERROR(VLOOKUP(TRIM(MID(G48,FIND(",",G48)+1,FIND(",",G48,FIND(",",G48)+1)-FIND(",",G48)-1)),[1]AffectorValueTable!$A:$A,1,0)),ISERROR(VLOOKUP(TRIM(MID(G48,FIND(",",G48,FIND(",",G48)+1)+1,999)),[1]AffectorValueTable!$A:$A,1,0))),"어펙터밸류없음",
  ""),
IF(ISERROR(FIND(",",G48,FIND(",",G48,FIND(",",G48,FIND(",",G48)+1)+1)+1)),
  IF(OR(ISERROR(VLOOKUP(LEFT(G48,FIND(",",G48)-1),[1]AffectorValueTable!$A:$A,1,0)),ISERROR(VLOOKUP(TRIM(MID(G48,FIND(",",G48)+1,FIND(",",G48,FIND(",",G48)+1)-FIND(",",G48)-1)),[1]AffectorValueTable!$A:$A,1,0)),ISERROR(VLOOKUP(TRIM(MID(G48,FIND(",",G48,FIND(",",G48)+1)+1,FIND(",",G48,FIND(",",G48,FIND(",",G48)+1)+1)-FIND(",",G48,FIND(",",G48)+1)-1)),[1]AffectorValueTable!$A:$A,1,0)),ISERROR(VLOOKUP(TRIM(MID(G48,FIND(",",G48,FIND(",",G48,FIND(",",G48)+1)+1)+1,999)),[1]AffectorValueTable!$A:$A,1,0))),"어펙터밸류없음",
  ""),
)))))</f>
        <v/>
      </c>
      <c r="I48" s="1" t="str">
        <f t="shared" si="1"/>
        <v>LevelPackUIName_SlowHitObject</v>
      </c>
      <c r="J48" s="1" t="str">
        <f t="shared" si="2"/>
        <v>LevelPackUIDesc_SlowHitObject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발사체 속도 감소</v>
      </c>
      <c r="L48" s="1" t="str">
        <f>IF(ISBLANK(J48),"",
IFERROR(VLOOKUP(J48,[2]StringTable!$1:$1048576,MATCH([2]StringTable!$B$1,[2]StringTable!$1:$1,0),0),
IFERROR(VLOOKUP(J48,[2]InApkStringTable!$1:$1048576,MATCH([2]InApkStringTable!$B$1,[2]InApkStringTable!$1:$1,0),0),
"스트링없음")))</f>
        <v>몬스터의 발사체 속도가 줄어듭니다</v>
      </c>
      <c r="M48" s="1">
        <v>5</v>
      </c>
      <c r="N48" s="1" t="b">
        <v>0</v>
      </c>
    </row>
    <row r="49" spans="1:17" x14ac:dyDescent="0.3">
      <c r="A49" s="1" t="s">
        <v>108</v>
      </c>
      <c r="B49" s="1">
        <v>0</v>
      </c>
      <c r="C49" s="1" t="s">
        <v>109</v>
      </c>
      <c r="D49" s="1" t="b">
        <v>0</v>
      </c>
      <c r="E49" s="1">
        <v>7</v>
      </c>
      <c r="F49" s="1">
        <f>IF(D49,"",E49/SUMIF(D:D,D49,E:E))</f>
        <v>3.2258064516129031E-2</v>
      </c>
      <c r="G49" s="1" t="str">
        <f t="shared" si="0"/>
        <v>LP_Paralyze</v>
      </c>
      <c r="H49" s="1" t="str">
        <f>IF(ISBLANK(G49),"",
IF(ISERROR(FIND(",",G49)),
  IF(ISERROR(VLOOKUP(G49,[1]AffectorValueTable!$A:$A,1,0)),"어펙터밸류없음",
  ""),
IF(ISERROR(FIND(",",G49,FIND(",",G49)+1)),
  IF(OR(ISERROR(VLOOKUP(LEFT(G49,FIND(",",G49)-1),[1]AffectorValueTable!$A:$A,1,0)),ISERROR(VLOOKUP(TRIM(MID(G49,FIND(",",G49)+1,999)),[1]AffectorValueTable!$A:$A,1,0))),"어펙터밸류없음",
  ""),
IF(ISERROR(FIND(",",G49,FIND(",",G49,FIND(",",G49)+1)+1)),
  IF(OR(ISERROR(VLOOKUP(LEFT(G49,FIND(",",G49)-1),[1]AffectorValueTable!$A:$A,1,0)),ISERROR(VLOOKUP(TRIM(MID(G49,FIND(",",G49)+1,FIND(",",G49,FIND(",",G49)+1)-FIND(",",G49)-1)),[1]AffectorValueTable!$A:$A,1,0)),ISERROR(VLOOKUP(TRIM(MID(G49,FIND(",",G49,FIND(",",G49)+1)+1,999)),[1]AffectorValueTable!$A:$A,1,0))),"어펙터밸류없음",
  ""),
IF(ISERROR(FIND(",",G49,FIND(",",G49,FIND(",",G49,FIND(",",G49)+1)+1)+1)),
  IF(OR(ISERROR(VLOOKUP(LEFT(G49,FIND(",",G49)-1),[1]AffectorValueTable!$A:$A,1,0)),ISERROR(VLOOKUP(TRIM(MID(G49,FIND(",",G49)+1,FIND(",",G49,FIND(",",G49)+1)-FIND(",",G49)-1)),[1]AffectorValueTable!$A:$A,1,0)),ISERROR(VLOOKUP(TRIM(MID(G49,FIND(",",G49,FIND(",",G49)+1)+1,FIND(",",G49,FIND(",",G49,FIND(",",G49)+1)+1)-FIND(",",G49,FIND(",",G49)+1)-1)),[1]AffectorValueTable!$A:$A,1,0)),ISERROR(VLOOKUP(TRIM(MID(G49,FIND(",",G49,FIND(",",G49,FIND(",",G49)+1)+1)+1,999)),[1]AffectorValueTable!$A:$A,1,0))),"어펙터밸류없음",
  ""),
)))))</f>
        <v/>
      </c>
      <c r="I49" s="1" t="str">
        <f t="shared" si="1"/>
        <v>LevelPackUIName_Paralyze</v>
      </c>
      <c r="J49" s="1" t="str">
        <f t="shared" si="2"/>
        <v>LevelPackUIDesc_Paralyze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마비 효과</v>
      </c>
      <c r="L49" s="1" t="str">
        <f>IF(ISBLANK(J49),"",
IFERROR(VLOOKUP(J49,[2]StringTable!$1:$1048576,MATCH([2]StringTable!$B$1,[2]StringTable!$1:$1,0),0),
IFERROR(VLOOKUP(J49,[2]InApkStringTable!$1:$1048576,MATCH([2]InApkStringTable!$B$1,[2]InApkStringTable!$1:$1,0),0),
"스트링없음")))</f>
        <v>공격에 마비 효과를 부여합니다</v>
      </c>
      <c r="M49" s="1">
        <v>9</v>
      </c>
      <c r="N49" s="1" t="b">
        <v>0</v>
      </c>
    </row>
    <row r="50" spans="1:17" x14ac:dyDescent="0.3">
      <c r="A50" s="1" t="s">
        <v>110</v>
      </c>
      <c r="B50" s="1">
        <v>0</v>
      </c>
      <c r="C50" s="1" t="s">
        <v>118</v>
      </c>
      <c r="D50" s="1" t="b">
        <v>0</v>
      </c>
      <c r="E50" s="1">
        <v>7</v>
      </c>
      <c r="F50" s="1">
        <f>IF(D50,"",E50/SUMIF(D:D,D50,E:E))</f>
        <v>3.2258064516129031E-2</v>
      </c>
      <c r="G50" s="1" t="str">
        <f t="shared" si="0"/>
        <v>LP_Hold</v>
      </c>
      <c r="H50" s="1" t="str">
        <f>IF(ISBLANK(G50),"",
IF(ISERROR(FIND(",",G50)),
  IF(ISERROR(VLOOKUP(G50,[1]AffectorValueTable!$A:$A,1,0)),"어펙터밸류없음",
  ""),
IF(ISERROR(FIND(",",G50,FIND(",",G50)+1)),
  IF(OR(ISERROR(VLOOKUP(LEFT(G50,FIND(",",G50)-1),[1]AffectorValueTable!$A:$A,1,0)),ISERROR(VLOOKUP(TRIM(MID(G50,FIND(",",G50)+1,999)),[1]AffectorValueTable!$A:$A,1,0))),"어펙터밸류없음",
  ""),
IF(ISERROR(FIND(",",G50,FIND(",",G50,FIND(",",G50)+1)+1)),
  IF(OR(ISERROR(VLOOKUP(LEFT(G50,FIND(",",G50)-1),[1]AffectorValueTable!$A:$A,1,0)),ISERROR(VLOOKUP(TRIM(MID(G50,FIND(",",G50)+1,FIND(",",G50,FIND(",",G50)+1)-FIND(",",G50)-1)),[1]AffectorValueTable!$A:$A,1,0)),ISERROR(VLOOKUP(TRIM(MID(G50,FIND(",",G50,FIND(",",G50)+1)+1,999)),[1]AffectorValueTable!$A:$A,1,0))),"어펙터밸류없음",
  ""),
IF(ISERROR(FIND(",",G50,FIND(",",G50,FIND(",",G50,FIND(",",G50)+1)+1)+1)),
  IF(OR(ISERROR(VLOOKUP(LEFT(G50,FIND(",",G50)-1),[1]AffectorValueTable!$A:$A,1,0)),ISERROR(VLOOKUP(TRIM(MID(G50,FIND(",",G50)+1,FIND(",",G50,FIND(",",G50)+1)-FIND(",",G50)-1)),[1]AffectorValueTable!$A:$A,1,0)),ISERROR(VLOOKUP(TRIM(MID(G50,FIND(",",G50,FIND(",",G50)+1)+1,FIND(",",G50,FIND(",",G50,FIND(",",G50)+1)+1)-FIND(",",G50,FIND(",",G50)+1)-1)),[1]AffectorValueTable!$A:$A,1,0)),ISERROR(VLOOKUP(TRIM(MID(G50,FIND(",",G50,FIND(",",G50,FIND(",",G50)+1)+1)+1,999)),[1]AffectorValueTable!$A:$A,1,0))),"어펙터밸류없음",
  ""),
)))))</f>
        <v/>
      </c>
      <c r="I50" s="1" t="str">
        <f t="shared" si="1"/>
        <v>LevelPackUIName_Hold</v>
      </c>
      <c r="J50" s="1" t="str">
        <f t="shared" si="2"/>
        <v>LevelPackUIDesc_Hold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이동 불가 효과</v>
      </c>
      <c r="L50" s="1" t="str">
        <f>IF(ISBLANK(J50),"",
IFERROR(VLOOKUP(J50,[2]StringTable!$1:$1048576,MATCH([2]StringTable!$B$1,[2]StringTable!$1:$1,0),0),
IFERROR(VLOOKUP(J50,[2]InApkStringTable!$1:$1048576,MATCH([2]InApkStringTable!$B$1,[2]InApkStringTable!$1:$1,0),0),
"스트링없음")))</f>
        <v>공격에 이동 불가 효과를 부여합니다</v>
      </c>
      <c r="M50" s="1">
        <v>5</v>
      </c>
      <c r="N50" s="1" t="b">
        <v>0</v>
      </c>
      <c r="Q50" s="1" t="s">
        <v>121</v>
      </c>
    </row>
    <row r="51" spans="1:17" x14ac:dyDescent="0.3">
      <c r="A51" s="1" t="s">
        <v>111</v>
      </c>
      <c r="B51" s="1">
        <v>0</v>
      </c>
      <c r="C51" s="1" t="s">
        <v>112</v>
      </c>
      <c r="D51" s="1" t="b">
        <v>0</v>
      </c>
      <c r="E51" s="1">
        <v>7</v>
      </c>
      <c r="F51" s="1">
        <f>IF(D51,"",E51/SUMIF(D:D,D51,E:E))</f>
        <v>3.2258064516129031E-2</v>
      </c>
      <c r="G51" s="1" t="str">
        <f t="shared" si="0"/>
        <v>LP_Transport</v>
      </c>
      <c r="H51" s="1" t="str">
        <f>IF(ISBLANK(G51),"",
IF(ISERROR(FIND(",",G51)),
  IF(ISERROR(VLOOKUP(G51,[1]AffectorValueTable!$A:$A,1,0)),"어펙터밸류없음",
  ""),
IF(ISERROR(FIND(",",G51,FIND(",",G51)+1)),
  IF(OR(ISERROR(VLOOKUP(LEFT(G51,FIND(",",G51)-1),[1]AffectorValueTable!$A:$A,1,0)),ISERROR(VLOOKUP(TRIM(MID(G51,FIND(",",G51)+1,999)),[1]AffectorValueTable!$A:$A,1,0))),"어펙터밸류없음",
  ""),
IF(ISERROR(FIND(",",G51,FIND(",",G51,FIND(",",G51)+1)+1)),
  IF(OR(ISERROR(VLOOKUP(LEFT(G51,FIND(",",G51)-1),[1]AffectorValueTable!$A:$A,1,0)),ISERROR(VLOOKUP(TRIM(MID(G51,FIND(",",G51)+1,FIND(",",G51,FIND(",",G51)+1)-FIND(",",G51)-1)),[1]AffectorValueTable!$A:$A,1,0)),ISERROR(VLOOKUP(TRIM(MID(G51,FIND(",",G51,FIND(",",G51)+1)+1,999)),[1]AffectorValueTable!$A:$A,1,0))),"어펙터밸류없음",
  ""),
IF(ISERROR(FIND(",",G51,FIND(",",G51,FIND(",",G51,FIND(",",G51)+1)+1)+1)),
  IF(OR(ISERROR(VLOOKUP(LEFT(G51,FIND(",",G51)-1),[1]AffectorValueTable!$A:$A,1,0)),ISERROR(VLOOKUP(TRIM(MID(G51,FIND(",",G51)+1,FIND(",",G51,FIND(",",G51)+1)-FIND(",",G51)-1)),[1]AffectorValueTable!$A:$A,1,0)),ISERROR(VLOOKUP(TRIM(MID(G51,FIND(",",G51,FIND(",",G51)+1)+1,FIND(",",G51,FIND(",",G51,FIND(",",G51)+1)+1)-FIND(",",G51,FIND(",",G51)+1)-1)),[1]AffectorValueTable!$A:$A,1,0)),ISERROR(VLOOKUP(TRIM(MID(G51,FIND(",",G51,FIND(",",G51,FIND(",",G51)+1)+1)+1,999)),[1]AffectorValueTable!$A:$A,1,0))),"어펙터밸류없음",
  ""),
)))))</f>
        <v/>
      </c>
      <c r="I51" s="1" t="str">
        <f t="shared" si="1"/>
        <v>LevelPackUIName_Transport</v>
      </c>
      <c r="J51" s="1" t="str">
        <f t="shared" si="2"/>
        <v>LevelPackUIDesc_Transport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몬스터 전이 효과</v>
      </c>
      <c r="L51" s="1" t="str">
        <f>IF(ISBLANK(J51),"",
IFERROR(VLOOKUP(J51,[2]StringTable!$1:$1048576,MATCH([2]StringTable!$B$1,[2]StringTable!$1:$1,0),0),
IFERROR(VLOOKUP(J51,[2]InApkStringTable!$1:$1048576,MATCH([2]InApkStringTable!$B$1,[2]InApkStringTable!$1:$1,0),0),
"스트링없음")))</f>
        <v>공격에 몬스터 전이 효과를 부여합니다</v>
      </c>
      <c r="M51" s="1">
        <v>9</v>
      </c>
      <c r="N51" s="1" t="b">
        <v>0</v>
      </c>
      <c r="Q51" s="1" t="s">
        <v>140</v>
      </c>
    </row>
    <row r="52" spans="1:17" x14ac:dyDescent="0.3">
      <c r="A52" s="1" t="s">
        <v>113</v>
      </c>
      <c r="B52" s="1">
        <v>0</v>
      </c>
      <c r="C52" s="1" t="s">
        <v>114</v>
      </c>
      <c r="D52" s="1" t="b">
        <v>0</v>
      </c>
      <c r="E52" s="1">
        <v>7</v>
      </c>
      <c r="F52" s="1">
        <f>IF(D52,"",E52/SUMIF(D:D,D52,E:E))</f>
        <v>3.2258064516129031E-2</v>
      </c>
      <c r="G52" s="1" t="str">
        <f t="shared" si="0"/>
        <v>LP_SummonShield</v>
      </c>
      <c r="H52" s="1" t="str">
        <f>IF(ISBLANK(G52),"",
IF(ISERROR(FIND(",",G52)),
  IF(ISERROR(VLOOKUP(G52,[1]AffectorValueTable!$A:$A,1,0)),"어펙터밸류없음",
  ""),
IF(ISERROR(FIND(",",G52,FIND(",",G52)+1)),
  IF(OR(ISERROR(VLOOKUP(LEFT(G52,FIND(",",G52)-1),[1]AffectorValueTable!$A:$A,1,0)),ISERROR(VLOOKUP(TRIM(MID(G52,FIND(",",G52)+1,999)),[1]AffectorValueTable!$A:$A,1,0))),"어펙터밸류없음",
  ""),
IF(ISERROR(FIND(",",G52,FIND(",",G52,FIND(",",G52)+1)+1)),
  IF(OR(ISERROR(VLOOKUP(LEFT(G52,FIND(",",G52)-1),[1]AffectorValueTable!$A:$A,1,0)),ISERROR(VLOOKUP(TRIM(MID(G52,FIND(",",G52)+1,FIND(",",G52,FIND(",",G52)+1)-FIND(",",G52)-1)),[1]AffectorValueTable!$A:$A,1,0)),ISERROR(VLOOKUP(TRIM(MID(G52,FIND(",",G52,FIND(",",G52)+1)+1,999)),[1]AffectorValueTable!$A:$A,1,0))),"어펙터밸류없음",
  ""),
IF(ISERROR(FIND(",",G52,FIND(",",G52,FIND(",",G52,FIND(",",G52)+1)+1)+1)),
  IF(OR(ISERROR(VLOOKUP(LEFT(G52,FIND(",",G52)-1),[1]AffectorValueTable!$A:$A,1,0)),ISERROR(VLOOKUP(TRIM(MID(G52,FIND(",",G52)+1,FIND(",",G52,FIND(",",G52)+1)-FIND(",",G52)-1)),[1]AffectorValueTable!$A:$A,1,0)),ISERROR(VLOOKUP(TRIM(MID(G52,FIND(",",G52,FIND(",",G52)+1)+1,FIND(",",G52,FIND(",",G52,FIND(",",G52)+1)+1)-FIND(",",G52,FIND(",",G52)+1)-1)),[1]AffectorValueTable!$A:$A,1,0)),ISERROR(VLOOKUP(TRIM(MID(G52,FIND(",",G52,FIND(",",G52,FIND(",",G52)+1)+1)+1,999)),[1]AffectorValueTable!$A:$A,1,0))),"어펙터밸류없음",
  ""),
)))))</f>
        <v/>
      </c>
      <c r="I52" s="1" t="str">
        <f t="shared" si="1"/>
        <v>LevelPackUIName_SummonShield</v>
      </c>
      <c r="J52" s="1" t="str">
        <f t="shared" si="2"/>
        <v>LevelPackUIDesc_SummonShield</v>
      </c>
      <c r="K52" s="1" t="str">
        <f>IF(ISBLANK(I52),"",
IFERROR(VLOOKUP(I52,[2]StringTable!$1:$1048576,MATCH([2]StringTable!$B$1,[2]StringTable!$1:$1,0),0),
IFERROR(VLOOKUP(I52,[2]InApkStringTable!$1:$1048576,MATCH([2]InApkStringTable!$B$1,[2]InApkStringTable!$1:$1,0),0),
"스트링없음")))</f>
        <v>쉴드 소환</v>
      </c>
      <c r="L52" s="1" t="str">
        <f>IF(ISBLANK(J52),"",
IFERROR(VLOOKUP(J52,[2]StringTable!$1:$1048576,MATCH([2]StringTable!$B$1,[2]StringTable!$1:$1,0),0),
IFERROR(VLOOKUP(J52,[2]InApkStringTable!$1:$1048576,MATCH([2]InApkStringTable!$B$1,[2]InApkStringTable!$1:$1,0),0),
"스트링없음")))</f>
        <v>주기적으로 발사체를 막는 쉴드를 소환합니다</v>
      </c>
      <c r="M52" s="1">
        <v>9</v>
      </c>
      <c r="N52" s="1" t="b">
        <v>0</v>
      </c>
      <c r="Q52" s="1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IF(ISBLANK(VLOOKUP($A2,LevelPackTable!$1:$1048576,MATCH(LevelPackTable!$G$1,LevelPackTable!$1:$1,0),0)),"",VLOOKUP($A2,LevelPackTable!$1:$1048576,MATCH(LevelPackTable!$G$1,LevelPackTable!$1:$1,0),0))</f>
        <v>#N/A</v>
      </c>
      <c r="F2" t="e">
        <f>VLOOKUP($A2,LevelPackTable!$1:$1048576,MATCH(LevelPackTable!$K$1,LevelPackTable!$1:$1,0),0)</f>
        <v>#N/A</v>
      </c>
      <c r="G2" t="e">
        <f>VLOOKUP($A2,LevelPackTable!$1:$1048576,MATCH(LevelPackTable!$L$1,LevelPackTable!$1:$1,0),0)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2019-12-30T00:00:04Z</dcterms:modified>
</cp:coreProperties>
</file>