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BB3EDA0-CFDF-4D8C-9509-F804529B437D}" xr6:coauthVersionLast="45" xr6:coauthVersionMax="45" xr10:uidLastSave="{00000000-0000-0000-0000-000000000000}"/>
  <bookViews>
    <workbookView xWindow="-1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 i="8" l="1"/>
  <c r="K3" i="8" s="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AW12" i="9" l="1"/>
  <c r="AW11" i="9"/>
  <c r="AW10" i="9"/>
  <c r="AW9" i="9"/>
  <c r="AW8" i="9"/>
  <c r="AI373" i="9"/>
  <c r="AI372" i="9"/>
  <c r="AI371" i="9"/>
  <c r="AI370" i="9"/>
  <c r="AI369" i="9"/>
  <c r="AI368" i="9"/>
  <c r="AI367" i="9"/>
  <c r="AI366" i="9"/>
  <c r="AI365" i="9"/>
  <c r="AI364" i="9"/>
  <c r="AI363" i="9"/>
  <c r="AI362" i="9"/>
  <c r="AI361" i="9"/>
  <c r="AW5" i="9" s="1"/>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6" i="9" l="1"/>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AZ6" i="9" l="1"/>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M323" i="9" s="1"/>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11" i="9"/>
  <c r="AV10" i="9"/>
  <c r="S336" i="9"/>
  <c r="S318" i="9"/>
  <c r="S60" i="9"/>
  <c r="P367" i="9"/>
  <c r="N367" i="9"/>
  <c r="T367" i="9" s="1"/>
  <c r="R346" i="9"/>
  <c r="Q346" i="9"/>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345" i="9"/>
  <c r="Q345"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5" i="9"/>
  <c r="Q5" i="9" s="1"/>
  <c r="P234" i="9"/>
  <c r="Q234" i="9" s="1"/>
  <c r="P44" i="9"/>
  <c r="Q44" i="9" s="1"/>
  <c r="P154" i="9"/>
  <c r="Q154" i="9" s="1"/>
  <c r="P114" i="9"/>
  <c r="Q114" i="9" s="1"/>
  <c r="P224" i="9"/>
  <c r="Q224" i="9" s="1"/>
  <c r="P206" i="9"/>
  <c r="Q206" i="9" s="1"/>
  <c r="P26" i="9"/>
  <c r="Q2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R5" i="9" s="1"/>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O327" i="9"/>
  <c r="O338" i="9"/>
  <c r="O372" i="9"/>
  <c r="O91" i="9"/>
  <c r="O326" i="9"/>
  <c r="O346" i="9"/>
  <c r="O322" i="9"/>
  <c r="O80" i="9"/>
  <c r="O101" i="9"/>
  <c r="O260" i="9"/>
  <c r="O191" i="9"/>
  <c r="O71" i="9"/>
  <c r="O266" i="9"/>
  <c r="O154" i="9"/>
  <c r="R154" i="9" s="1"/>
  <c r="O26" i="9"/>
  <c r="R26" i="9" s="1"/>
  <c r="O176" i="9"/>
  <c r="R176" i="9" s="1"/>
  <c r="O75" i="9"/>
  <c r="R75" i="9" s="1"/>
  <c r="O334" i="9"/>
  <c r="O356" i="9"/>
  <c r="O181" i="9"/>
  <c r="O316" i="9"/>
  <c r="O325" i="9"/>
  <c r="O345" i="9"/>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O362" i="9" l="1"/>
  <c r="S195" i="9"/>
  <c r="S306" i="9"/>
  <c r="S174" i="9"/>
  <c r="S175" i="9"/>
  <c r="S34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14"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315" i="9"/>
  <c r="S115" i="9"/>
  <c r="S230" i="9"/>
  <c r="S261" i="9"/>
  <c r="S36" i="9"/>
  <c r="S130" i="9"/>
  <c r="S90" i="9"/>
  <c r="S166" i="9"/>
  <c r="S335" i="9"/>
  <c r="S240" i="9"/>
  <c r="S321" i="9"/>
  <c r="S225" i="9"/>
  <c r="S235" i="9"/>
  <c r="S61" i="9"/>
  <c r="S25"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346"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D13" i="8" l="1"/>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31" i="9"/>
  <c r="AA359" i="9"/>
  <c r="AA353" i="9"/>
  <c r="AA342" i="9"/>
  <c r="AA335" i="9"/>
  <c r="AA329" i="9"/>
  <c r="AA312" i="9"/>
  <c r="AA290" i="9"/>
  <c r="AA230" i="9"/>
  <c r="AA358" i="9"/>
  <c r="AA352" i="9"/>
  <c r="AA341" i="9"/>
  <c r="AA334" i="9"/>
  <c r="AA328" i="9"/>
  <c r="AA322" i="9"/>
  <c r="AA311" i="9"/>
  <c r="AA281" i="9"/>
  <c r="AA221" i="9"/>
  <c r="AA357" i="9"/>
  <c r="AA351" i="9"/>
  <c r="AA340" i="9"/>
  <c r="AA333" i="9"/>
  <c r="AA327" i="9"/>
  <c r="AA321" i="9"/>
  <c r="AA310" i="9"/>
  <c r="AA280" i="9"/>
  <c r="AA220" i="9"/>
  <c r="AA356" i="9"/>
  <c r="AA339" i="9"/>
  <c r="AA332" i="9"/>
  <c r="AA326" i="9"/>
  <c r="AA320" i="9"/>
  <c r="AA301" i="9"/>
  <c r="AA271" i="9"/>
  <c r="AA211" i="9"/>
  <c r="AA51" i="9"/>
  <c r="AA41" i="9"/>
  <c r="AA40" i="9"/>
  <c r="AA181" i="9"/>
  <c r="AA180" i="9"/>
  <c r="AA371" i="9"/>
  <c r="AA150" i="9"/>
  <c r="AA365" i="9"/>
  <c r="AA141" i="9"/>
  <c r="AA363" i="9"/>
  <c r="AA140" i="9"/>
  <c r="AA373" i="9"/>
  <c r="AA160" i="9"/>
  <c r="AA151" i="9"/>
  <c r="AA31" i="9"/>
  <c r="AA21" i="9"/>
  <c r="AA30" i="9"/>
  <c r="AA80" i="9"/>
  <c r="AA11" i="9"/>
  <c r="AA20" i="9"/>
  <c r="AA70" i="9"/>
  <c r="AA10" i="9"/>
  <c r="AA71" i="9"/>
  <c r="AA81" i="9"/>
  <c r="AA50" i="9"/>
  <c r="AA91" i="9"/>
  <c r="AA368" i="9"/>
  <c r="AA90" i="9"/>
  <c r="AA121" i="9"/>
  <c r="AA101" i="9"/>
  <c r="AA110" i="9"/>
  <c r="AA370" i="9"/>
  <c r="AA111" i="9"/>
  <c r="AA364" i="9"/>
  <c r="AA372" i="9"/>
  <c r="AA369" i="9"/>
  <c r="AA171" i="9"/>
  <c r="AA366" i="9"/>
  <c r="AA130" i="9"/>
  <c r="AA120" i="9"/>
  <c r="AA100" i="9"/>
  <c r="AA314" i="9"/>
  <c r="AA345" i="9"/>
  <c r="AA316" i="9"/>
  <c r="AA346" i="9"/>
  <c r="AA315" i="9"/>
  <c r="AA350" i="9"/>
  <c r="AA347" i="9"/>
  <c r="AN315" i="9" l="1"/>
  <c r="AN346" i="9"/>
  <c r="AN316" i="9"/>
  <c r="AN345" i="9"/>
  <c r="AN314" i="9"/>
  <c r="AN347" i="9"/>
  <c r="AN100" i="9"/>
  <c r="AN120" i="9"/>
  <c r="AN130" i="9"/>
  <c r="AN366" i="9"/>
  <c r="AN171" i="9"/>
  <c r="AN369" i="9"/>
  <c r="AN372" i="9"/>
  <c r="AN364" i="9"/>
  <c r="AN111" i="9"/>
  <c r="AN370" i="9"/>
  <c r="AN110" i="9"/>
  <c r="AN101" i="9"/>
  <c r="AN121" i="9"/>
  <c r="AN90" i="9"/>
  <c r="AN368" i="9"/>
  <c r="AN91" i="9"/>
  <c r="AN50" i="9"/>
  <c r="AN81" i="9"/>
  <c r="AN71" i="9"/>
  <c r="AN10" i="9"/>
  <c r="AN70" i="9"/>
  <c r="AN20" i="9"/>
  <c r="AN11" i="9"/>
  <c r="AN80" i="9"/>
  <c r="AN30" i="9"/>
  <c r="AN21" i="9"/>
  <c r="AN31" i="9"/>
  <c r="AN151" i="9"/>
  <c r="AN160" i="9"/>
  <c r="AN373" i="9"/>
  <c r="AN140" i="9"/>
  <c r="AN363" i="9"/>
  <c r="AN141" i="9"/>
  <c r="AN365" i="9"/>
  <c r="AN150" i="9"/>
  <c r="AN371" i="9"/>
  <c r="AN180" i="9"/>
  <c r="AN181" i="9"/>
  <c r="AN40" i="9"/>
  <c r="AN41" i="9"/>
  <c r="AN51" i="9"/>
  <c r="AN211" i="9"/>
  <c r="AN271" i="9"/>
  <c r="AN301" i="9"/>
  <c r="AN320" i="9"/>
  <c r="AN326" i="9"/>
  <c r="AN332" i="9"/>
  <c r="AN339" i="9"/>
  <c r="AN356" i="9"/>
  <c r="AN220" i="9"/>
  <c r="AN280" i="9"/>
  <c r="AN310" i="9"/>
  <c r="AN321" i="9"/>
  <c r="AN327" i="9"/>
  <c r="AN333" i="9"/>
  <c r="AN340" i="9"/>
  <c r="AN351" i="9"/>
  <c r="AN357" i="9"/>
  <c r="AN221" i="9"/>
  <c r="AN281" i="9"/>
  <c r="AN311" i="9"/>
  <c r="AN322" i="9"/>
  <c r="AN328" i="9"/>
  <c r="AN334" i="9"/>
  <c r="AN341" i="9"/>
  <c r="AN352" i="9"/>
  <c r="AN358" i="9"/>
  <c r="AN230" i="9"/>
  <c r="AN290" i="9"/>
  <c r="AN312" i="9"/>
  <c r="AN329" i="9"/>
  <c r="AN335" i="9"/>
  <c r="AN342" i="9"/>
  <c r="AN353" i="9"/>
  <c r="AN359" i="9"/>
  <c r="AN231" i="9"/>
  <c r="AN291" i="9"/>
  <c r="AN313" i="9"/>
  <c r="AN337" i="9"/>
  <c r="AN343" i="9"/>
  <c r="AN360" i="9"/>
  <c r="AN210" i="9"/>
  <c r="AN240" i="9"/>
  <c r="AN300" i="9"/>
  <c r="AN317" i="9"/>
  <c r="AN325" i="9"/>
  <c r="AN338" i="9"/>
  <c r="AN344"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AH152" i="9" l="1"/>
  <c r="AK152" i="9"/>
  <c r="AA131" i="9" l="1"/>
  <c r="AN131" i="9" l="1"/>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40" i="9"/>
  <c r="CB24" i="9"/>
  <c r="CB9" i="9"/>
  <c r="CB18" i="9"/>
  <c r="CB36" i="9"/>
  <c r="N200" i="9" l="1"/>
  <c r="N329" i="9"/>
  <c r="AK354" i="9"/>
  <c r="AK323" i="9"/>
  <c r="AK324" i="9"/>
  <c r="AK355" i="9"/>
  <c r="CB6" i="9"/>
  <c r="N323" i="9" s="1"/>
  <c r="N201" i="9" l="1"/>
  <c r="T200" i="9"/>
  <c r="Q200" i="9"/>
  <c r="R200" i="9"/>
  <c r="S200" i="9"/>
  <c r="N191" i="9"/>
  <c r="N190" i="9"/>
  <c r="N361" i="9"/>
  <c r="T329" i="9"/>
  <c r="Q329" i="9"/>
  <c r="S329" i="9"/>
  <c r="N330" i="9"/>
  <c r="N331" i="9" s="1"/>
  <c r="R329" i="9"/>
  <c r="N160" i="9"/>
  <c r="N324" i="9"/>
  <c r="T324" i="9" s="1"/>
  <c r="N354" i="9"/>
  <c r="T354" i="9" s="1"/>
  <c r="T323" i="9"/>
  <c r="R323" i="9"/>
  <c r="R324" i="9" s="1"/>
  <c r="S323" i="9"/>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AV5" i="9" l="1"/>
  <c r="T362" i="9"/>
  <c r="AV6" i="9" s="1"/>
  <c r="S362" i="9"/>
  <c r="AN170" i="9"/>
  <c r="AN161" i="9"/>
  <c r="T355" i="9"/>
  <c r="AV7" i="9" s="1"/>
  <c r="AN324" i="9"/>
  <c r="AN323" i="9"/>
  <c r="AN355" i="9"/>
  <c r="AN354" i="9"/>
  <c r="AH270" i="9" l="1"/>
  <c r="AH260" i="9" l="1"/>
  <c r="AK260" i="9"/>
  <c r="AH241" i="9"/>
  <c r="AK241" i="9"/>
  <c r="N266" i="9" l="1"/>
  <c r="N265" i="9"/>
  <c r="N264" i="9"/>
  <c r="N255" i="9"/>
  <c r="N256" i="9"/>
  <c r="N254" i="9"/>
  <c r="N244" i="9"/>
  <c r="N245" i="9"/>
  <c r="N246" i="9"/>
  <c r="N257" i="9"/>
  <c r="N259" i="9"/>
  <c r="N269" i="9"/>
  <c r="N249" i="9"/>
  <c r="N243" i="9"/>
  <c r="N253" i="9"/>
  <c r="N252" i="9"/>
  <c r="N262" i="9"/>
  <c r="N242" i="9"/>
  <c r="N247" i="9"/>
  <c r="N263" i="9"/>
  <c r="N267" i="9"/>
  <c r="N248" i="9"/>
  <c r="N268" i="9"/>
  <c r="N258" i="9"/>
  <c r="T264" i="9" l="1"/>
  <c r="T265" i="9"/>
  <c r="T266" i="9"/>
  <c r="T254" i="9"/>
  <c r="T256" i="9"/>
  <c r="T255" i="9"/>
  <c r="T246" i="9"/>
  <c r="T245" i="9"/>
  <c r="T244" i="9"/>
  <c r="T257" i="9"/>
  <c r="T248" i="9"/>
  <c r="T252" i="9"/>
  <c r="T243" i="9"/>
  <c r="T249" i="9"/>
  <c r="T262" i="9"/>
  <c r="T267" i="9"/>
  <c r="T247" i="9"/>
  <c r="T258" i="9"/>
  <c r="T268" i="9"/>
  <c r="T263" i="9"/>
  <c r="T259" i="9"/>
  <c r="T242" i="9"/>
  <c r="T253" i="9"/>
  <c r="T269" i="9"/>
  <c r="AA241" i="9" l="1"/>
  <c r="AA260" i="9"/>
  <c r="AA251" i="9"/>
  <c r="AA261" i="9"/>
  <c r="AA250" i="9"/>
  <c r="AN241" i="9" l="1"/>
  <c r="AN250" i="9"/>
  <c r="AN261" i="9"/>
  <c r="AN251" i="9"/>
  <c r="AN260"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N42" i="9" l="1"/>
  <c r="BO42" i="9"/>
  <c r="BN110" i="9"/>
  <c r="BM42" i="9" l="1"/>
  <c r="AH256" i="9"/>
  <c r="AH254" i="9"/>
  <c r="AK255" i="9"/>
  <c r="AH227" i="9"/>
  <c r="AH17" i="9"/>
  <c r="AH243" i="9"/>
  <c r="AK228" i="9"/>
  <c r="AK147" i="9"/>
  <c r="AH163" i="9"/>
  <c r="BO67" i="9"/>
  <c r="AK13" i="9"/>
  <c r="AH143" i="9"/>
  <c r="BM86" i="9"/>
  <c r="AK292" i="9"/>
  <c r="AH38" i="9"/>
  <c r="AH52" i="9"/>
  <c r="AK149" i="9"/>
  <c r="AK162" i="9"/>
  <c r="AH72" i="9"/>
  <c r="AH169" i="9"/>
  <c r="AK192" i="9"/>
  <c r="AH149" i="9"/>
  <c r="AH43" i="9"/>
  <c r="BN87" i="9"/>
  <c r="AK139" i="9"/>
  <c r="AH298" i="9"/>
  <c r="AK189" i="9"/>
  <c r="AK128" i="9"/>
  <c r="AH102" i="9"/>
  <c r="BM81" i="9"/>
  <c r="AK157" i="9"/>
  <c r="AH112" i="9"/>
  <c r="AH153" i="9"/>
  <c r="AK82" i="9"/>
  <c r="AK219" i="9"/>
  <c r="AH103" i="9"/>
  <c r="BN81" i="9"/>
  <c r="AK97" i="9"/>
  <c r="AH78" i="9"/>
  <c r="AH119" i="9"/>
  <c r="AK99" i="9"/>
  <c r="AK98" i="9"/>
  <c r="AH282" i="9"/>
  <c r="AK198" i="9"/>
  <c r="AK239" i="9"/>
  <c r="AH168" i="9"/>
  <c r="AK233" i="9"/>
  <c r="AK118" i="9"/>
  <c r="AK217" i="9"/>
  <c r="AH245" i="9"/>
  <c r="AK265" i="9"/>
  <c r="AK256" i="9"/>
  <c r="AK207" i="9"/>
  <c r="AH3" i="9"/>
  <c r="AH283" i="9"/>
  <c r="AK253" i="9"/>
  <c r="AK232" i="9"/>
  <c r="AH269" i="9"/>
  <c r="AH49" i="9"/>
  <c r="BO128" i="9"/>
  <c r="AH93" i="9"/>
  <c r="AH109" i="9"/>
  <c r="BO83" i="9"/>
  <c r="AK212" i="9"/>
  <c r="AH287" i="9"/>
  <c r="AH289" i="9"/>
  <c r="AK229" i="9"/>
  <c r="AK208" i="9"/>
  <c r="AH293" i="9"/>
  <c r="AK127" i="9"/>
  <c r="AK222" i="9"/>
  <c r="AH167" i="9"/>
  <c r="AK137" i="9"/>
  <c r="BM83" i="9"/>
  <c r="AH128" i="9"/>
  <c r="AH148" i="9"/>
  <c r="AK262" i="9"/>
  <c r="AK197" i="9"/>
  <c r="AH228" i="9"/>
  <c r="BM67" i="9"/>
  <c r="AK63" i="9"/>
  <c r="AH223" i="9"/>
  <c r="AK287" i="9"/>
  <c r="AK167" i="9"/>
  <c r="AH203" i="9"/>
  <c r="AH92" i="9"/>
  <c r="BM85" i="9"/>
  <c r="AH172" i="9"/>
  <c r="AH278" i="9"/>
  <c r="AK202" i="9"/>
  <c r="AK309" i="9"/>
  <c r="AH218" i="9"/>
  <c r="AK12" i="9"/>
  <c r="AK163" i="9"/>
  <c r="AH262" i="9"/>
  <c r="AH179" i="9"/>
  <c r="AH23" i="9"/>
  <c r="AH178" i="9"/>
  <c r="AH199" i="9"/>
  <c r="AH292" i="9"/>
  <c r="AK308" i="9"/>
  <c r="BO84" i="9"/>
  <c r="AK252" i="9"/>
  <c r="AK282" i="9"/>
  <c r="AH266" i="9"/>
  <c r="AK264" i="9"/>
  <c r="AK244" i="9"/>
  <c r="AK227" i="9"/>
  <c r="AK122" i="9"/>
  <c r="AH113" i="9"/>
  <c r="AH187" i="9"/>
  <c r="BO114" i="9"/>
  <c r="AH249" i="9"/>
  <c r="AH89" i="9"/>
  <c r="AK39" i="9"/>
  <c r="AK8" i="9"/>
  <c r="AH233" i="9"/>
  <c r="BN128" i="9"/>
  <c r="AK77" i="9"/>
  <c r="AH252" i="9"/>
  <c r="AH18" i="9"/>
  <c r="AK123" i="9"/>
  <c r="BN82" i="9"/>
  <c r="AH267" i="9"/>
  <c r="BN67" i="9"/>
  <c r="AK52" i="9"/>
  <c r="AH99" i="9"/>
  <c r="AH188" i="9"/>
  <c r="AK183" i="9"/>
  <c r="AK188" i="9"/>
  <c r="AH209" i="9"/>
  <c r="AK73" i="9"/>
  <c r="AK102" i="9"/>
  <c r="AH232" i="9"/>
  <c r="AK213" i="9"/>
  <c r="AK142" i="9"/>
  <c r="AH182" i="9"/>
  <c r="AH127" i="9"/>
  <c r="BN114" i="9"/>
  <c r="AH159" i="9"/>
  <c r="AH98" i="9"/>
  <c r="AK129" i="9"/>
  <c r="BN84" i="9"/>
  <c r="AH139" i="9"/>
  <c r="AK108" i="9"/>
  <c r="AK19" i="9"/>
  <c r="AH137" i="9"/>
  <c r="AH132" i="9"/>
  <c r="BM114" i="9"/>
  <c r="AK48" i="9"/>
  <c r="AK9" i="9"/>
  <c r="AK258" i="9"/>
  <c r="AK68" i="9"/>
  <c r="AH138" i="9"/>
  <c r="AH147" i="9"/>
  <c r="AH303" i="9"/>
  <c r="AH255" i="9"/>
  <c r="AK245" i="9"/>
  <c r="AK238" i="9"/>
  <c r="AH239" i="9"/>
  <c r="BV2" i="9"/>
  <c r="AK178" i="9"/>
  <c r="AH183" i="9"/>
  <c r="AK109" i="9"/>
  <c r="AH88" i="9"/>
  <c r="AK119" i="9"/>
  <c r="AH2" i="9"/>
  <c r="AK2" i="9"/>
  <c r="AK89" i="9"/>
  <c r="AH258" i="9"/>
  <c r="AK223" i="9"/>
  <c r="AH247" i="9"/>
  <c r="AH68" i="9"/>
  <c r="AK168" i="9"/>
  <c r="AH272" i="9"/>
  <c r="AK83" i="9"/>
  <c r="AH8" i="9"/>
  <c r="AK199" i="9"/>
  <c r="AK88" i="9"/>
  <c r="AK72" i="9"/>
  <c r="AK78" i="9"/>
  <c r="AH77" i="9"/>
  <c r="AK179" i="9"/>
  <c r="AH229" i="9"/>
  <c r="AK268" i="9"/>
  <c r="AH248" i="9"/>
  <c r="AH299" i="9"/>
  <c r="AK273" i="9"/>
  <c r="AH244" i="9"/>
  <c r="AH207" i="9"/>
  <c r="AK43" i="9"/>
  <c r="AH213" i="9"/>
  <c r="AK93" i="9"/>
  <c r="AH97" i="9"/>
  <c r="AK17" i="9"/>
  <c r="BM128" i="9"/>
  <c r="AH242" i="9"/>
  <c r="AK42" i="9"/>
  <c r="AH53" i="9"/>
  <c r="AK243" i="9"/>
  <c r="AK33" i="9"/>
  <c r="AK92" i="9"/>
  <c r="BN83" i="9"/>
  <c r="AH133" i="9"/>
  <c r="AH265" i="9"/>
  <c r="AH12" i="9"/>
  <c r="AH33" i="9"/>
  <c r="AH193" i="9"/>
  <c r="AK153" i="9"/>
  <c r="AK277" i="9"/>
  <c r="AK59" i="9"/>
  <c r="AK182" i="9"/>
  <c r="AH222" i="9"/>
  <c r="AH42" i="9"/>
  <c r="AH279" i="9"/>
  <c r="AH129" i="9"/>
  <c r="AK23" i="9"/>
  <c r="AH263" i="9"/>
  <c r="AK158" i="9"/>
  <c r="AK278" i="9"/>
  <c r="AH108" i="9"/>
  <c r="AH257" i="9"/>
  <c r="AH122" i="9"/>
  <c r="AH273" i="9"/>
  <c r="AH192" i="9"/>
  <c r="AK69" i="9"/>
  <c r="AK272" i="9"/>
  <c r="AH309" i="9"/>
  <c r="AH22" i="9"/>
  <c r="AK38" i="9"/>
  <c r="AK289" i="9"/>
  <c r="AK254" i="9"/>
  <c r="AH69" i="9"/>
  <c r="AH268" i="9"/>
  <c r="AH277" i="9"/>
  <c r="AH217" i="9"/>
  <c r="BM82" i="9"/>
  <c r="AH59" i="9"/>
  <c r="AH63" i="9"/>
  <c r="AK288" i="9"/>
  <c r="AH237" i="9"/>
  <c r="AK172" i="9"/>
  <c r="AK263" i="9"/>
  <c r="AH219" i="9"/>
  <c r="AH79" i="9"/>
  <c r="AK3" i="9"/>
  <c r="AK299" i="9"/>
  <c r="AH208" i="9"/>
  <c r="AK242" i="9"/>
  <c r="AK266" i="9"/>
  <c r="AH288" i="9"/>
  <c r="AK173" i="9"/>
  <c r="AK303" i="9"/>
  <c r="AH29" i="9"/>
  <c r="AK298" i="9"/>
  <c r="AH189" i="9"/>
  <c r="BO85" i="9"/>
  <c r="AK53" i="9"/>
  <c r="AH118" i="9"/>
  <c r="AK138" i="9"/>
  <c r="AH253" i="9"/>
  <c r="AK247" i="9"/>
  <c r="AK79" i="9"/>
  <c r="AH238" i="9"/>
  <c r="AH58" i="9"/>
  <c r="AK169" i="9"/>
  <c r="AK18" i="9"/>
  <c r="AH142" i="9"/>
  <c r="AH162" i="9"/>
  <c r="AK58" i="9"/>
  <c r="AK246" i="9"/>
  <c r="BO86" i="9"/>
  <c r="AK248" i="9"/>
  <c r="AH19" i="9"/>
  <c r="AH198" i="9"/>
  <c r="AK257" i="9"/>
  <c r="AK203" i="9"/>
  <c r="AK103" i="9"/>
  <c r="AK187" i="9"/>
  <c r="AH308" i="9"/>
  <c r="BM84" i="9"/>
  <c r="AK32" i="9"/>
  <c r="BN86" i="9"/>
  <c r="AK279" i="9"/>
  <c r="AH83" i="9"/>
  <c r="AH82" i="9"/>
  <c r="AK249" i="9"/>
  <c r="AH32" i="9"/>
  <c r="AK148" i="9"/>
  <c r="BM87" i="9"/>
  <c r="AK132" i="9"/>
  <c r="AH212" i="9"/>
  <c r="AK267" i="9"/>
  <c r="AK218" i="9"/>
  <c r="AH13" i="9"/>
  <c r="AK143" i="9"/>
  <c r="AH246" i="9"/>
  <c r="BO82" i="9"/>
  <c r="AH48" i="9"/>
  <c r="AH28" i="9"/>
  <c r="AK259" i="9"/>
  <c r="AK159" i="9"/>
  <c r="AH9" i="9"/>
  <c r="AK112" i="9"/>
  <c r="AH259" i="9"/>
  <c r="AH73" i="9"/>
  <c r="AK113" i="9"/>
  <c r="AH202" i="9"/>
  <c r="AK293" i="9"/>
  <c r="AH197" i="9"/>
  <c r="BN85" i="9"/>
  <c r="AK269" i="9"/>
  <c r="AK209" i="9"/>
  <c r="AK133" i="9"/>
  <c r="AH173" i="9"/>
  <c r="AK29" i="9"/>
  <c r="AK237" i="9"/>
  <c r="AK193" i="9"/>
  <c r="AH39" i="9"/>
  <c r="AK49" i="9"/>
  <c r="AH157" i="9"/>
  <c r="BO81" i="9"/>
  <c r="AK28" i="9"/>
  <c r="AH158" i="9"/>
  <c r="AH264" i="9"/>
  <c r="AH123" i="9"/>
  <c r="AK22" i="9"/>
  <c r="AK283" i="9"/>
  <c r="BO87" i="9"/>
  <c r="S243" i="9"/>
  <c r="P249" i="9"/>
  <c r="P247" i="9"/>
  <c r="P259" i="9"/>
  <c r="S269" i="9"/>
  <c r="S259" i="9"/>
  <c r="P267" i="9"/>
  <c r="P263" i="9"/>
  <c r="S242" i="9"/>
  <c r="S245" i="9"/>
  <c r="S264" i="9"/>
  <c r="S266" i="9"/>
  <c r="S256" i="9"/>
  <c r="S246" i="9"/>
  <c r="S244" i="9"/>
  <c r="P243" i="9"/>
  <c r="S247" i="9"/>
  <c r="P269" i="9"/>
  <c r="S252" i="9"/>
  <c r="S268" i="9"/>
  <c r="S253" i="9"/>
  <c r="S255" i="9"/>
  <c r="P264" i="9"/>
  <c r="P266" i="9"/>
  <c r="P256" i="9"/>
  <c r="P246" i="9"/>
  <c r="P244" i="9"/>
  <c r="S249" i="9"/>
  <c r="P262" i="9"/>
  <c r="S258" i="9"/>
  <c r="S265" i="9"/>
  <c r="S257" i="9"/>
  <c r="P265" i="9"/>
  <c r="P254" i="9"/>
  <c r="P255" i="9"/>
  <c r="P245" i="9"/>
  <c r="P257" i="9"/>
  <c r="S248" i="9"/>
  <c r="P252" i="9"/>
  <c r="S267" i="9"/>
  <c r="S263" i="9"/>
  <c r="P242" i="9"/>
  <c r="P253" i="9"/>
  <c r="S254" i="9"/>
  <c r="P268" i="9"/>
  <c r="P258" i="9"/>
  <c r="S262" i="9"/>
  <c r="P248" i="9"/>
  <c r="BN92" i="9"/>
  <c r="BM92" i="9"/>
  <c r="BO92" i="9"/>
  <c r="BM103" i="9"/>
  <c r="BN103" i="9"/>
  <c r="BO103" i="9"/>
  <c r="BN115" i="9"/>
  <c r="BO115" i="9"/>
  <c r="BM115" i="9"/>
  <c r="BO126" i="9"/>
  <c r="BM126" i="9"/>
  <c r="BN126" i="9"/>
  <c r="BO9" i="9"/>
  <c r="BM9" i="9"/>
  <c r="BN9" i="9"/>
  <c r="BO124" i="9"/>
  <c r="BM124" i="9"/>
  <c r="BN124" i="9"/>
  <c r="BM55" i="9"/>
  <c r="BN55" i="9"/>
  <c r="BO55" i="9"/>
  <c r="BO49" i="9"/>
  <c r="BN49" i="9"/>
  <c r="BM49" i="9"/>
  <c r="BM31" i="9"/>
  <c r="BN31" i="9"/>
  <c r="BO31" i="9"/>
  <c r="BN17" i="9"/>
  <c r="BO17" i="9"/>
  <c r="BM17" i="9"/>
  <c r="BO28" i="9"/>
  <c r="BN28" i="9"/>
  <c r="BM28" i="9"/>
  <c r="BM76" i="9"/>
  <c r="BN76" i="9"/>
  <c r="BO76" i="9"/>
  <c r="BO88" i="9"/>
  <c r="BN88" i="9"/>
  <c r="BM88" i="9"/>
  <c r="BN6" i="9"/>
  <c r="BO37" i="9"/>
  <c r="BM30" i="9"/>
  <c r="BN111" i="9"/>
  <c r="BO6" i="9"/>
  <c r="BM111" i="9"/>
  <c r="BO47" i="9"/>
  <c r="BN47" i="9"/>
  <c r="BM6" i="9"/>
  <c r="BM37" i="9"/>
  <c r="BO30" i="9"/>
  <c r="BO111" i="9"/>
  <c r="BN30" i="9"/>
  <c r="BO11" i="9"/>
  <c r="BM11" i="9"/>
  <c r="BM102" i="9"/>
  <c r="BN11" i="9"/>
  <c r="BM47" i="9"/>
  <c r="BN37" i="9"/>
  <c r="BO102" i="9"/>
  <c r="BN102" i="9"/>
  <c r="BO113" i="9"/>
  <c r="BO58" i="9"/>
  <c r="BM113" i="9"/>
  <c r="BN113" i="9"/>
  <c r="BN58" i="9"/>
  <c r="BM58" i="9"/>
  <c r="BO33" i="9"/>
  <c r="BN33" i="9"/>
  <c r="BM33" i="9"/>
  <c r="BM119" i="9"/>
  <c r="BO119" i="9"/>
  <c r="BN119" i="9"/>
  <c r="BO105" i="9"/>
  <c r="BO75" i="9"/>
  <c r="BN105" i="9"/>
  <c r="BN75" i="9"/>
  <c r="BN32" i="9"/>
  <c r="BM105" i="9"/>
  <c r="BM75" i="9"/>
  <c r="BM32" i="9"/>
  <c r="BO32" i="9"/>
  <c r="BM25" i="9"/>
  <c r="BN25" i="9"/>
  <c r="BO25" i="9"/>
  <c r="BO79" i="9"/>
  <c r="BN79" i="9"/>
  <c r="BM79" i="9"/>
  <c r="BM118" i="9"/>
  <c r="BN48" i="9"/>
  <c r="BO48" i="9"/>
  <c r="BM122" i="9"/>
  <c r="BO118" i="9"/>
  <c r="BM19" i="9"/>
  <c r="BN118" i="9"/>
  <c r="BM48" i="9"/>
  <c r="BO122" i="9"/>
  <c r="BN19" i="9"/>
  <c r="BO19" i="9"/>
  <c r="BN122" i="9"/>
  <c r="BO41" i="9"/>
  <c r="BM96" i="9"/>
  <c r="BN41" i="9"/>
  <c r="BO96" i="9"/>
  <c r="BO78" i="9"/>
  <c r="BM41" i="9"/>
  <c r="BN96" i="9"/>
  <c r="BM5" i="9"/>
  <c r="BO5" i="9"/>
  <c r="BN5" i="9"/>
  <c r="BN78" i="9"/>
  <c r="BM78" i="9"/>
  <c r="BN16" i="9"/>
  <c r="BM107" i="9"/>
  <c r="BO16" i="9"/>
  <c r="BN107" i="9"/>
  <c r="BN52" i="9"/>
  <c r="BM16" i="9"/>
  <c r="BO107" i="9"/>
  <c r="BO52" i="9"/>
  <c r="BM52" i="9"/>
  <c r="BM63" i="9"/>
  <c r="BN27" i="9"/>
  <c r="BN63" i="9"/>
  <c r="BM27" i="9"/>
  <c r="BM112" i="9"/>
  <c r="BO63" i="9"/>
  <c r="BO27" i="9"/>
  <c r="BN112" i="9"/>
  <c r="BO112" i="9"/>
  <c r="BN69" i="9"/>
  <c r="BM26" i="9"/>
  <c r="BM69" i="9"/>
  <c r="BO26" i="9"/>
  <c r="BO69" i="9"/>
  <c r="BN26" i="9"/>
  <c r="BM93" i="9"/>
  <c r="BN93" i="9"/>
  <c r="BO93" i="9"/>
  <c r="BM66" i="9"/>
  <c r="BM71" i="9"/>
  <c r="BM59" i="9"/>
  <c r="BN71" i="9"/>
  <c r="BM13" i="9"/>
  <c r="BN66" i="9"/>
  <c r="BO66" i="9"/>
  <c r="BO71" i="9"/>
  <c r="BN59" i="9"/>
  <c r="BO61" i="9"/>
  <c r="BO13" i="9"/>
  <c r="BN61" i="9"/>
  <c r="BM61" i="9"/>
  <c r="BN13" i="9"/>
  <c r="BO59" i="9"/>
  <c r="BM104" i="9"/>
  <c r="BO50" i="9"/>
  <c r="BM50" i="9"/>
  <c r="BN104" i="9"/>
  <c r="BN50" i="9"/>
  <c r="BN45" i="9"/>
  <c r="BO45" i="9"/>
  <c r="BO104" i="9"/>
  <c r="BM45" i="9"/>
  <c r="BM97" i="9"/>
  <c r="BO38" i="9"/>
  <c r="BN97" i="9"/>
  <c r="BO97" i="9"/>
  <c r="BN38" i="9"/>
  <c r="BM38" i="9"/>
  <c r="BM44" i="9"/>
  <c r="BM120" i="9"/>
  <c r="BO98" i="9"/>
  <c r="BO44" i="9"/>
  <c r="BN108" i="9"/>
  <c r="BO125" i="9"/>
  <c r="BN44" i="9"/>
  <c r="BO120" i="9"/>
  <c r="BN98" i="9"/>
  <c r="BN120" i="9"/>
  <c r="BM125" i="9"/>
  <c r="BM108" i="9"/>
  <c r="BN125" i="9"/>
  <c r="BM98" i="9"/>
  <c r="BO108" i="9"/>
  <c r="BN20" i="9"/>
  <c r="BO20" i="9"/>
  <c r="BM91" i="9"/>
  <c r="BM20" i="9"/>
  <c r="BO91" i="9"/>
  <c r="BN91" i="9"/>
  <c r="BM22" i="9"/>
  <c r="BN22" i="9"/>
  <c r="BO22" i="9"/>
  <c r="BM99" i="9"/>
  <c r="BO99" i="9"/>
  <c r="BN99" i="9"/>
  <c r="BO116" i="9"/>
  <c r="BN36" i="9"/>
  <c r="BM116" i="9"/>
  <c r="BO36" i="9"/>
  <c r="BO7" i="9"/>
  <c r="BN116" i="9"/>
  <c r="BM36" i="9"/>
  <c r="BN7" i="9"/>
  <c r="BM7" i="9"/>
  <c r="BM72" i="9"/>
  <c r="BN127" i="9"/>
  <c r="BO127" i="9"/>
  <c r="BO72" i="9"/>
  <c r="BM127" i="9"/>
  <c r="BN35" i="9"/>
  <c r="BM35" i="9"/>
  <c r="BO35" i="9"/>
  <c r="BN72" i="9"/>
  <c r="BM90" i="9"/>
  <c r="BM101" i="9"/>
  <c r="BN101" i="9"/>
  <c r="BO46" i="9"/>
  <c r="BO90" i="9"/>
  <c r="BO101" i="9"/>
  <c r="BN90" i="9"/>
  <c r="BN46" i="9"/>
  <c r="BN10" i="9"/>
  <c r="BM46" i="9"/>
  <c r="BO10" i="9"/>
  <c r="BM10" i="9"/>
  <c r="BO21" i="9"/>
  <c r="BN106" i="9"/>
  <c r="BO106" i="9"/>
  <c r="BM57" i="9"/>
  <c r="BN21" i="9"/>
  <c r="BM106" i="9"/>
  <c r="BM21" i="9"/>
  <c r="BO57" i="9"/>
  <c r="BN57" i="9"/>
  <c r="BN14" i="9"/>
  <c r="BM80" i="9"/>
  <c r="BO62" i="9"/>
  <c r="BO14" i="9"/>
  <c r="BO80" i="9"/>
  <c r="BM14" i="9"/>
  <c r="BN80" i="9"/>
  <c r="BN62" i="9"/>
  <c r="BM62" i="9"/>
  <c r="BM54" i="9"/>
  <c r="BN117" i="9"/>
  <c r="BM34" i="9"/>
  <c r="BM3" i="9"/>
  <c r="BN23" i="9"/>
  <c r="BN54" i="9"/>
  <c r="BM117" i="9"/>
  <c r="BO34" i="9"/>
  <c r="BN3" i="9"/>
  <c r="BO12" i="9"/>
  <c r="BN12" i="9"/>
  <c r="BO54" i="9"/>
  <c r="BO117" i="9"/>
  <c r="BN34" i="9"/>
  <c r="BO3" i="9"/>
  <c r="BO23" i="9"/>
  <c r="BO89" i="9"/>
  <c r="BM12" i="9"/>
  <c r="BM23" i="9"/>
  <c r="BM89" i="9"/>
  <c r="BN89" i="9"/>
  <c r="BN94" i="9"/>
  <c r="BO73" i="9"/>
  <c r="BM73" i="9"/>
  <c r="BN24" i="9"/>
  <c r="BO94" i="9"/>
  <c r="BN73" i="9"/>
  <c r="BO24" i="9"/>
  <c r="BM24" i="9"/>
  <c r="BM94" i="9"/>
  <c r="BM64" i="9"/>
  <c r="BN53" i="9"/>
  <c r="BM60" i="9"/>
  <c r="BM53" i="9"/>
  <c r="BO43" i="9"/>
  <c r="BO39" i="9"/>
  <c r="BN64" i="9"/>
  <c r="BO53" i="9"/>
  <c r="BO60" i="9"/>
  <c r="BO64" i="9"/>
  <c r="BM39" i="9"/>
  <c r="BN43" i="9"/>
  <c r="BN39" i="9"/>
  <c r="BM43" i="9"/>
  <c r="BO70" i="9"/>
  <c r="BN60" i="9"/>
  <c r="BM70" i="9"/>
  <c r="BN70" i="9"/>
  <c r="BO123" i="9"/>
  <c r="BO18" i="9"/>
  <c r="BM123" i="9"/>
  <c r="BM74" i="9"/>
  <c r="BO74" i="9"/>
  <c r="BN123" i="9"/>
  <c r="BM18" i="9"/>
  <c r="BO109" i="9"/>
  <c r="BN109" i="9"/>
  <c r="BM109" i="9"/>
  <c r="BN74" i="9"/>
  <c r="BN18" i="9"/>
  <c r="BM65" i="9"/>
  <c r="BN121" i="9"/>
  <c r="BO121" i="9"/>
  <c r="BN29" i="9"/>
  <c r="BO65" i="9"/>
  <c r="BM121" i="9"/>
  <c r="BO29" i="9"/>
  <c r="BM29" i="9"/>
  <c r="BN65" i="9"/>
  <c r="BM95" i="9"/>
  <c r="BM40" i="9"/>
  <c r="BN4" i="9"/>
  <c r="BO95" i="9"/>
  <c r="BO40" i="9"/>
  <c r="BM77" i="9"/>
  <c r="BM4" i="9"/>
  <c r="BN95" i="9"/>
  <c r="BN40" i="9"/>
  <c r="BN77" i="9"/>
  <c r="BO77" i="9"/>
  <c r="BO4" i="9"/>
  <c r="BO51" i="9"/>
  <c r="BN100" i="9"/>
  <c r="BM51" i="9"/>
  <c r="BN15" i="9"/>
  <c r="BN51" i="9"/>
  <c r="BM100" i="9"/>
  <c r="BO100" i="9"/>
  <c r="BM15" i="9"/>
  <c r="BO15" i="9"/>
  <c r="BM8" i="9"/>
  <c r="BO68" i="9"/>
  <c r="BN8" i="9"/>
  <c r="BN68" i="9"/>
  <c r="BO8" i="9"/>
  <c r="BM68" i="9"/>
  <c r="BM56" i="9"/>
  <c r="BO56" i="9"/>
  <c r="BN56" i="9"/>
  <c r="BO110" i="9"/>
  <c r="BM110" i="9"/>
  <c r="R268" i="9" l="1"/>
  <c r="Q268" i="9"/>
  <c r="Q252" i="9"/>
  <c r="R252" i="9"/>
  <c r="Q265" i="9"/>
  <c r="R265" i="9"/>
  <c r="Q244" i="9"/>
  <c r="R244" i="9"/>
  <c r="Q247" i="9"/>
  <c r="R247" i="9"/>
  <c r="AD1" i="9" a="1"/>
  <c r="AD1" i="9" s="1"/>
  <c r="AN270" i="9" s="1"/>
  <c r="AI1" i="9" a="1"/>
  <c r="AI1" i="9" s="1"/>
  <c r="BN2" i="9"/>
  <c r="BQ123" i="9" s="1"/>
  <c r="BO2" i="9"/>
  <c r="BR108" i="9" s="1"/>
  <c r="BM2" i="9"/>
  <c r="BP121" i="9" s="1"/>
  <c r="BS1" i="9"/>
  <c r="BQ67" i="9"/>
  <c r="BP39" i="9"/>
  <c r="BQ127" i="9"/>
  <c r="Q246" i="9"/>
  <c r="R246" i="9"/>
  <c r="Q249" i="9"/>
  <c r="R249" i="9"/>
  <c r="Q256" i="9"/>
  <c r="R256" i="9"/>
  <c r="BR106" i="9"/>
  <c r="BQ124" i="9"/>
  <c r="Q242" i="9"/>
  <c r="R242" i="9"/>
  <c r="R269" i="9"/>
  <c r="Q269" i="9"/>
  <c r="BR18" i="9"/>
  <c r="BQ117" i="9"/>
  <c r="BR80" i="9"/>
  <c r="BP127" i="9"/>
  <c r="BQ22" i="9"/>
  <c r="BR11" i="9"/>
  <c r="Q255" i="9"/>
  <c r="R255" i="9"/>
  <c r="R262" i="9"/>
  <c r="Q262" i="9"/>
  <c r="Q264" i="9"/>
  <c r="R264" i="9"/>
  <c r="BR67" i="9"/>
  <c r="BP15" i="9"/>
  <c r="BP24" i="9"/>
  <c r="BR99" i="9"/>
  <c r="BQ79" i="9"/>
  <c r="Q263" i="9"/>
  <c r="R263" i="9"/>
  <c r="BQ68" i="9"/>
  <c r="BP95" i="9"/>
  <c r="BQ29" i="9"/>
  <c r="BR12" i="9"/>
  <c r="BP3" i="9"/>
  <c r="BP35" i="9"/>
  <c r="BP99" i="9"/>
  <c r="BP44" i="9"/>
  <c r="BP63" i="9"/>
  <c r="BR105" i="9"/>
  <c r="BP102" i="9"/>
  <c r="BP37" i="9"/>
  <c r="BQ111" i="9"/>
  <c r="BR88" i="9"/>
  <c r="BP55" i="9"/>
  <c r="R253" i="9"/>
  <c r="Q253" i="9"/>
  <c r="R257" i="9"/>
  <c r="Q257" i="9"/>
  <c r="Q267" i="9"/>
  <c r="R267" i="9"/>
  <c r="BQ56" i="9"/>
  <c r="BP77" i="9"/>
  <c r="BP123" i="9"/>
  <c r="BQ61" i="9"/>
  <c r="BQ41" i="9"/>
  <c r="BR48" i="9"/>
  <c r="BP30" i="9"/>
  <c r="BP17" i="9"/>
  <c r="BQ126" i="9"/>
  <c r="Q248" i="9"/>
  <c r="R248" i="9"/>
  <c r="Q245" i="9"/>
  <c r="R245" i="9"/>
  <c r="Q266" i="9"/>
  <c r="R266" i="9"/>
  <c r="BP56" i="9"/>
  <c r="BQ77" i="9"/>
  <c r="BP65" i="9"/>
  <c r="BP18" i="9"/>
  <c r="BQ39" i="9"/>
  <c r="BQ64" i="9"/>
  <c r="BP64" i="9"/>
  <c r="BP23" i="9"/>
  <c r="BP21" i="9"/>
  <c r="BP36" i="9"/>
  <c r="BP104" i="9"/>
  <c r="BP27" i="9"/>
  <c r="BQ16" i="9"/>
  <c r="BP118" i="9"/>
  <c r="BP25" i="9"/>
  <c r="BQ75" i="9"/>
  <c r="BQ6" i="9"/>
  <c r="BQ17" i="9"/>
  <c r="BP103" i="9"/>
  <c r="Q258" i="9"/>
  <c r="R258" i="9"/>
  <c r="Q254" i="9"/>
  <c r="R254" i="9"/>
  <c r="Q243" i="9"/>
  <c r="R243" i="9"/>
  <c r="Q259" i="9"/>
  <c r="R259" i="9"/>
  <c r="BP85" i="9"/>
  <c r="BP66" i="9" l="1"/>
  <c r="BP53" i="9"/>
  <c r="BP32" i="9"/>
  <c r="BP128" i="9"/>
  <c r="BP57" i="9"/>
  <c r="BP4" i="9"/>
  <c r="BP112" i="9"/>
  <c r="BQ3" i="9"/>
  <c r="BP34" i="9"/>
  <c r="BP97" i="9"/>
  <c r="BP86" i="9"/>
  <c r="BP80" i="9"/>
  <c r="BP48" i="9"/>
  <c r="BP52" i="9"/>
  <c r="BP100" i="9"/>
  <c r="BQ52" i="9"/>
  <c r="BP124" i="9"/>
  <c r="BP26" i="9"/>
  <c r="BP82" i="9"/>
  <c r="BP22" i="9"/>
  <c r="BP49" i="9"/>
  <c r="BP45" i="9"/>
  <c r="BP31" i="9"/>
  <c r="BP122" i="9"/>
  <c r="BP72" i="9"/>
  <c r="BP109" i="9"/>
  <c r="BR89" i="9"/>
  <c r="BQ49" i="9"/>
  <c r="BR13" i="9"/>
  <c r="BQ85" i="9"/>
  <c r="BP11" i="9"/>
  <c r="BR4" i="9"/>
  <c r="BP83" i="9"/>
  <c r="BP69" i="9"/>
  <c r="BP96" i="9"/>
  <c r="BP116" i="9"/>
  <c r="BP33" i="9"/>
  <c r="BQ36" i="9"/>
  <c r="BP67" i="9"/>
  <c r="BP59" i="9"/>
  <c r="BP113" i="9"/>
  <c r="BQ26" i="9"/>
  <c r="BR127" i="9"/>
  <c r="BR54" i="9"/>
  <c r="BR92" i="9"/>
  <c r="BQ105" i="9"/>
  <c r="BQ59" i="9"/>
  <c r="BR101" i="9"/>
  <c r="BQ43" i="9"/>
  <c r="BR126" i="9"/>
  <c r="BQ30" i="9"/>
  <c r="BQ118" i="9"/>
  <c r="BQ69" i="9"/>
  <c r="BR44" i="9"/>
  <c r="BR72" i="9"/>
  <c r="BR68" i="9"/>
  <c r="BR16" i="9"/>
  <c r="BQ35" i="9"/>
  <c r="BR60" i="9"/>
  <c r="BQ19" i="9"/>
  <c r="BQ14" i="9"/>
  <c r="BR24" i="9"/>
  <c r="BQ81" i="9"/>
  <c r="BQ11" i="9"/>
  <c r="BQ112" i="9"/>
  <c r="BQ100" i="9"/>
  <c r="BQ76" i="9"/>
  <c r="BR119" i="9"/>
  <c r="BQ38" i="9"/>
  <c r="BR94" i="9"/>
  <c r="BR40" i="9"/>
  <c r="BP58" i="9"/>
  <c r="BR22" i="9"/>
  <c r="BP60" i="9"/>
  <c r="BR75" i="9"/>
  <c r="BR120" i="9"/>
  <c r="BR73" i="9"/>
  <c r="BP114" i="9"/>
  <c r="BP42" i="9"/>
  <c r="BR86" i="9"/>
  <c r="BR55" i="9"/>
  <c r="BQ122" i="9"/>
  <c r="BR98" i="9"/>
  <c r="BR62" i="9"/>
  <c r="BQ70" i="9"/>
  <c r="BR107" i="9"/>
  <c r="BR45" i="9"/>
  <c r="BR116" i="9"/>
  <c r="BR14" i="9"/>
  <c r="BR3" i="9"/>
  <c r="BR46" i="9"/>
  <c r="BR23" i="9"/>
  <c r="BR115" i="9"/>
  <c r="BR35" i="9"/>
  <c r="BR109" i="9"/>
  <c r="BQ72" i="9"/>
  <c r="BR39" i="9"/>
  <c r="BR83" i="9"/>
  <c r="BQ115" i="9"/>
  <c r="BR26" i="9"/>
  <c r="BQ44" i="9"/>
  <c r="BQ94" i="9"/>
  <c r="BQ31" i="9"/>
  <c r="BQ27" i="9"/>
  <c r="BR90" i="9"/>
  <c r="BR43" i="9"/>
  <c r="BQ128" i="9"/>
  <c r="BR17" i="9"/>
  <c r="BQ58" i="9"/>
  <c r="BR52" i="9"/>
  <c r="BR104" i="9"/>
  <c r="BQ7" i="9"/>
  <c r="BR34" i="9"/>
  <c r="BQ121" i="9"/>
  <c r="BQ66" i="9"/>
  <c r="BQ89" i="9"/>
  <c r="BQ33" i="9"/>
  <c r="BR38" i="9"/>
  <c r="BQ21" i="9"/>
  <c r="BQ84" i="9"/>
  <c r="BQ82" i="9"/>
  <c r="BR124" i="9"/>
  <c r="BQ37" i="9"/>
  <c r="BR41" i="9"/>
  <c r="BQ71" i="9"/>
  <c r="BQ120" i="9"/>
  <c r="BQ90" i="9"/>
  <c r="BQ24" i="9"/>
  <c r="BR85" i="9"/>
  <c r="BQ102" i="9"/>
  <c r="BR63" i="9"/>
  <c r="BQ101" i="9"/>
  <c r="BR113" i="9"/>
  <c r="BR96" i="9"/>
  <c r="BR66" i="9"/>
  <c r="BR36" i="9"/>
  <c r="BQ80" i="9"/>
  <c r="BR51" i="9"/>
  <c r="BQ86" i="9"/>
  <c r="BR58" i="9"/>
  <c r="BR71" i="9"/>
  <c r="BQ62" i="9"/>
  <c r="BR82" i="9"/>
  <c r="BR37" i="9"/>
  <c r="BQ25" i="9"/>
  <c r="BQ108" i="9"/>
  <c r="BQ106" i="9"/>
  <c r="BQ53" i="9"/>
  <c r="BQ51" i="9"/>
  <c r="BR25" i="9"/>
  <c r="BR70" i="9"/>
  <c r="BQ92" i="9"/>
  <c r="BQ55" i="9"/>
  <c r="BR118" i="9"/>
  <c r="BR91" i="9"/>
  <c r="BQ87" i="9"/>
  <c r="BR31" i="9"/>
  <c r="BP41" i="9"/>
  <c r="BQ98" i="9"/>
  <c r="BP62" i="9"/>
  <c r="BQ4" i="9"/>
  <c r="BR6" i="9"/>
  <c r="BR65" i="9"/>
  <c r="BR79" i="9"/>
  <c r="BR27" i="9"/>
  <c r="BR110" i="9"/>
  <c r="BR19" i="9"/>
  <c r="BR114" i="9"/>
  <c r="BR102" i="9"/>
  <c r="BR50" i="9"/>
  <c r="BR76" i="9"/>
  <c r="BR30" i="9"/>
  <c r="BR69" i="9"/>
  <c r="BR10" i="9"/>
  <c r="BR47" i="9"/>
  <c r="BR97" i="9"/>
  <c r="BR117" i="9"/>
  <c r="BR123" i="9"/>
  <c r="BR77" i="9"/>
  <c r="BR5" i="9"/>
  <c r="BR125" i="9"/>
  <c r="BQ73" i="9"/>
  <c r="BR49" i="9"/>
  <c r="BQ113" i="9"/>
  <c r="BQ96" i="9"/>
  <c r="BR61" i="9"/>
  <c r="BQ20" i="9"/>
  <c r="BR21" i="9"/>
  <c r="BR29" i="9"/>
  <c r="BR87" i="9"/>
  <c r="BQ119" i="9"/>
  <c r="BR93" i="9"/>
  <c r="BQ57" i="9"/>
  <c r="BR121" i="9"/>
  <c r="BR28" i="9"/>
  <c r="BR33" i="9"/>
  <c r="BQ107" i="9"/>
  <c r="BQ104" i="9"/>
  <c r="BR64" i="9"/>
  <c r="BR100" i="9"/>
  <c r="BQ50" i="9"/>
  <c r="BQ12" i="9"/>
  <c r="BR8" i="9"/>
  <c r="BR81" i="9"/>
  <c r="BQ47" i="9"/>
  <c r="BQ48" i="9"/>
  <c r="BQ93" i="9"/>
  <c r="BR20" i="9"/>
  <c r="BR57" i="9"/>
  <c r="BR53" i="9"/>
  <c r="BR56" i="9"/>
  <c r="BR103" i="9"/>
  <c r="BR122" i="9"/>
  <c r="BQ10" i="9"/>
  <c r="BQ109" i="9"/>
  <c r="BR9" i="9"/>
  <c r="BQ28" i="9"/>
  <c r="BR78" i="9"/>
  <c r="BR7" i="9"/>
  <c r="BR74" i="9"/>
  <c r="BR84" i="9"/>
  <c r="BP28" i="9"/>
  <c r="BR112" i="9"/>
  <c r="BQ54" i="9"/>
  <c r="BQ40" i="9"/>
  <c r="BP47" i="9"/>
  <c r="BP19" i="9"/>
  <c r="BQ97" i="9"/>
  <c r="BQ116" i="9"/>
  <c r="BP94" i="9"/>
  <c r="BP29" i="9"/>
  <c r="BP2" i="9"/>
  <c r="BS3" i="9" s="1"/>
  <c r="BS4" i="9" s="1"/>
  <c r="BS5" i="9" s="1"/>
  <c r="BP81" i="9"/>
  <c r="BP88" i="9"/>
  <c r="BP78" i="9"/>
  <c r="BP51" i="9"/>
  <c r="BP93" i="9"/>
  <c r="BP54" i="9"/>
  <c r="BP84" i="9"/>
  <c r="BP6" i="9"/>
  <c r="BP91" i="9"/>
  <c r="BQ8" i="9"/>
  <c r="BQ5" i="9"/>
  <c r="BQ125" i="9"/>
  <c r="BQ60" i="9"/>
  <c r="BQ114" i="9"/>
  <c r="BQ88" i="9"/>
  <c r="BQ78" i="9"/>
  <c r="BP98" i="9"/>
  <c r="BQ23" i="9"/>
  <c r="BQ74" i="9"/>
  <c r="BQ103" i="9"/>
  <c r="BQ32" i="9"/>
  <c r="BP107" i="9"/>
  <c r="BQ46" i="9"/>
  <c r="BQ34" i="9"/>
  <c r="BQ83" i="9"/>
  <c r="BP38" i="9"/>
  <c r="BP14" i="9"/>
  <c r="BQ65" i="9"/>
  <c r="BP9" i="9"/>
  <c r="BQ13" i="9"/>
  <c r="BQ95" i="9"/>
  <c r="BR95" i="9"/>
  <c r="BR2" i="9"/>
  <c r="BU3" i="9" s="1"/>
  <c r="BU4" i="9" s="1"/>
  <c r="BU5" i="9" s="1"/>
  <c r="BR42" i="9"/>
  <c r="BR128" i="9"/>
  <c r="BP87" i="9"/>
  <c r="BP115" i="9"/>
  <c r="BP111" i="9"/>
  <c r="BR32" i="9"/>
  <c r="BP16" i="9"/>
  <c r="BR59" i="9"/>
  <c r="BQ91" i="9"/>
  <c r="BP10" i="9"/>
  <c r="BP12" i="9"/>
  <c r="BR15" i="9"/>
  <c r="BP120" i="9"/>
  <c r="BP70" i="9"/>
  <c r="BP110" i="9"/>
  <c r="BP5" i="9"/>
  <c r="BP13" i="9"/>
  <c r="BP125" i="9"/>
  <c r="BP101" i="9"/>
  <c r="BP43" i="9"/>
  <c r="BP105" i="9"/>
  <c r="BP50" i="9"/>
  <c r="BP92" i="9"/>
  <c r="BP71" i="9"/>
  <c r="BP76" i="9"/>
  <c r="BP119" i="9"/>
  <c r="BP90" i="9"/>
  <c r="BP117" i="9"/>
  <c r="BP8" i="9"/>
  <c r="BP7" i="9"/>
  <c r="BP75" i="9"/>
  <c r="BP61" i="9"/>
  <c r="BP20" i="9"/>
  <c r="BP46" i="9"/>
  <c r="BP74" i="9"/>
  <c r="BP40" i="9"/>
  <c r="BP126" i="9"/>
  <c r="BP89" i="9"/>
  <c r="BP108" i="9"/>
  <c r="BQ15" i="9"/>
  <c r="BQ2" i="9"/>
  <c r="BT3" i="9" s="1"/>
  <c r="BT4" i="9" s="1"/>
  <c r="BQ110" i="9"/>
  <c r="BQ42" i="9"/>
  <c r="BQ9" i="9"/>
  <c r="BR111" i="9"/>
  <c r="BP79" i="9"/>
  <c r="BQ63" i="9"/>
  <c r="BQ45" i="9"/>
  <c r="BQ99" i="9"/>
  <c r="BP106" i="9"/>
  <c r="BP73" i="9"/>
  <c r="BQ18" i="9"/>
  <c r="BP68"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6" i="9"/>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6" i="9"/>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97" i="9" l="1"/>
  <c r="S197" i="9" s="1"/>
  <c r="N77" i="9"/>
  <c r="N227" i="9"/>
  <c r="N237" i="9"/>
  <c r="N7" i="9"/>
  <c r="N157" i="9"/>
  <c r="N182" i="9"/>
  <c r="N297" i="9"/>
  <c r="N147" i="9"/>
  <c r="N302" i="9"/>
  <c r="N217" i="9"/>
  <c r="N42" i="9"/>
  <c r="N132" i="9"/>
  <c r="N67" i="9"/>
  <c r="N168" i="9"/>
  <c r="N28" i="9"/>
  <c r="N218" i="9"/>
  <c r="N68" i="9"/>
  <c r="N138" i="9"/>
  <c r="N58" i="9"/>
  <c r="N118" i="9"/>
  <c r="N308" i="9"/>
  <c r="N8" i="9"/>
  <c r="N208" i="9"/>
  <c r="N78" i="9"/>
  <c r="N108" i="9"/>
  <c r="N228" i="9"/>
  <c r="N288" i="9"/>
  <c r="N88" i="9"/>
  <c r="N238" i="9"/>
  <c r="N298" i="9"/>
  <c r="N278" i="9"/>
  <c r="N48" i="9"/>
  <c r="N158" i="9"/>
  <c r="N198" i="9"/>
  <c r="N148" i="9"/>
  <c r="N178" i="9"/>
  <c r="N18" i="9"/>
  <c r="N98" i="9"/>
  <c r="N38" i="9"/>
  <c r="N128" i="9"/>
  <c r="N188" i="9"/>
  <c r="N153" i="9"/>
  <c r="N307" i="9"/>
  <c r="N203" i="9"/>
  <c r="N272" i="9"/>
  <c r="N183" i="9"/>
  <c r="N82" i="9"/>
  <c r="N162" i="9"/>
  <c r="N43" i="9"/>
  <c r="N187" i="9"/>
  <c r="N97" i="9"/>
  <c r="N223" i="9"/>
  <c r="N62" i="9"/>
  <c r="N292" i="9"/>
  <c r="N143" i="9"/>
  <c r="N193" i="9"/>
  <c r="N27" i="9"/>
  <c r="N123" i="9"/>
  <c r="N273" i="9"/>
  <c r="N63" i="9"/>
  <c r="N17" i="9"/>
  <c r="N277" i="9"/>
  <c r="N22" i="9"/>
  <c r="N167" i="9"/>
  <c r="N33" i="9"/>
  <c r="N93" i="9"/>
  <c r="N293" i="9"/>
  <c r="N13" i="9"/>
  <c r="N117" i="9"/>
  <c r="N2" i="9"/>
  <c r="N303" i="9"/>
  <c r="N122" i="9"/>
  <c r="N137" i="9"/>
  <c r="N72" i="9"/>
  <c r="N112" i="9"/>
  <c r="N3" i="9"/>
  <c r="N152" i="9"/>
  <c r="N192" i="9"/>
  <c r="N12" i="9"/>
  <c r="N127" i="9"/>
  <c r="N23" i="9"/>
  <c r="N37" i="9"/>
  <c r="N222" i="9"/>
  <c r="N233" i="9"/>
  <c r="N47" i="9"/>
  <c r="N57" i="9"/>
  <c r="N73" i="9"/>
  <c r="N83" i="9"/>
  <c r="N87" i="9"/>
  <c r="N102" i="9"/>
  <c r="N172" i="9"/>
  <c r="N103" i="9"/>
  <c r="N287" i="9"/>
  <c r="N173" i="9"/>
  <c r="N53" i="9"/>
  <c r="N113" i="9"/>
  <c r="N202" i="9"/>
  <c r="N52" i="9"/>
  <c r="N177" i="9"/>
  <c r="N142" i="9"/>
  <c r="N133" i="9"/>
  <c r="N212" i="9"/>
  <c r="N32" i="9"/>
  <c r="N232" i="9"/>
  <c r="N213" i="9"/>
  <c r="N282" i="9"/>
  <c r="N107" i="9"/>
  <c r="N207" i="9"/>
  <c r="N283" i="9"/>
  <c r="N92" i="9"/>
  <c r="N163" i="9"/>
  <c r="N299" i="9"/>
  <c r="N179" i="9"/>
  <c r="N169" i="9"/>
  <c r="N159" i="9"/>
  <c r="N209" i="9"/>
  <c r="N39" i="9"/>
  <c r="N139" i="9"/>
  <c r="N9" i="9"/>
  <c r="N129" i="9"/>
  <c r="N149" i="9"/>
  <c r="N79" i="9"/>
  <c r="N189" i="9"/>
  <c r="N99" i="9"/>
  <c r="N59" i="9"/>
  <c r="N279" i="9"/>
  <c r="N19" i="9"/>
  <c r="N119" i="9"/>
  <c r="N69" i="9"/>
  <c r="N289" i="9"/>
  <c r="N219" i="9"/>
  <c r="N199" i="9"/>
  <c r="N229" i="9"/>
  <c r="N309" i="9"/>
  <c r="N239" i="9"/>
  <c r="N49" i="9"/>
  <c r="N109" i="9"/>
  <c r="N89" i="9"/>
  <c r="N29" i="9"/>
  <c r="P197" i="9" l="1"/>
  <c r="R197" i="9" s="1"/>
  <c r="T197" i="9"/>
  <c r="T77" i="9"/>
  <c r="P77" i="9"/>
  <c r="S77" i="9"/>
  <c r="P237" i="9"/>
  <c r="S237" i="9"/>
  <c r="T237" i="9"/>
  <c r="P227" i="9"/>
  <c r="T227" i="9"/>
  <c r="S227" i="9"/>
  <c r="S297" i="9"/>
  <c r="T297" i="9"/>
  <c r="P297" i="9"/>
  <c r="P182" i="9"/>
  <c r="S182" i="9"/>
  <c r="T182" i="9"/>
  <c r="P157" i="9"/>
  <c r="T157" i="9"/>
  <c r="S157" i="9"/>
  <c r="T7" i="9"/>
  <c r="P7" i="9"/>
  <c r="S7" i="9"/>
  <c r="P67" i="9"/>
  <c r="T67" i="9"/>
  <c r="S67" i="9"/>
  <c r="T42" i="9"/>
  <c r="P42" i="9"/>
  <c r="S42" i="9"/>
  <c r="S132" i="9"/>
  <c r="T132" i="9"/>
  <c r="P132" i="9"/>
  <c r="P217" i="9"/>
  <c r="T217" i="9"/>
  <c r="S217" i="9"/>
  <c r="P302" i="9"/>
  <c r="T302" i="9"/>
  <c r="S302" i="9"/>
  <c r="P147" i="9"/>
  <c r="S147" i="9"/>
  <c r="T147" i="9"/>
  <c r="S199" i="9"/>
  <c r="P199" i="9"/>
  <c r="T199" i="9"/>
  <c r="S212" i="9"/>
  <c r="T212" i="9"/>
  <c r="P212" i="9"/>
  <c r="T122" i="9"/>
  <c r="S122" i="9"/>
  <c r="P122" i="9"/>
  <c r="P153" i="9"/>
  <c r="S153" i="9"/>
  <c r="T153" i="9"/>
  <c r="T219" i="9"/>
  <c r="S219" i="9"/>
  <c r="P219" i="9"/>
  <c r="S179" i="9"/>
  <c r="P179" i="9"/>
  <c r="T179" i="9"/>
  <c r="T69" i="9"/>
  <c r="P69" i="9"/>
  <c r="S69" i="9"/>
  <c r="S163" i="9"/>
  <c r="P163" i="9"/>
  <c r="T163" i="9"/>
  <c r="S29" i="9"/>
  <c r="P29" i="9"/>
  <c r="T29" i="9"/>
  <c r="P229" i="9"/>
  <c r="T229" i="9"/>
  <c r="S229" i="9"/>
  <c r="T19" i="9"/>
  <c r="S19" i="9"/>
  <c r="P19" i="9"/>
  <c r="S149" i="9"/>
  <c r="P149" i="9"/>
  <c r="T149" i="9"/>
  <c r="T159" i="9"/>
  <c r="P159" i="9"/>
  <c r="S159" i="9"/>
  <c r="S283" i="9"/>
  <c r="T283" i="9"/>
  <c r="P283" i="9"/>
  <c r="S32" i="9"/>
  <c r="P32" i="9"/>
  <c r="T32" i="9"/>
  <c r="S202" i="9"/>
  <c r="T202" i="9"/>
  <c r="P202" i="9"/>
  <c r="S172" i="9"/>
  <c r="T172" i="9"/>
  <c r="P172" i="9"/>
  <c r="T47" i="9"/>
  <c r="S47" i="9"/>
  <c r="P47" i="9"/>
  <c r="S12" i="9"/>
  <c r="P12" i="9"/>
  <c r="T12" i="9"/>
  <c r="T137" i="9"/>
  <c r="S137" i="9"/>
  <c r="P137" i="9"/>
  <c r="P293" i="9"/>
  <c r="T293" i="9"/>
  <c r="S293" i="9"/>
  <c r="P17" i="9"/>
  <c r="T17" i="9"/>
  <c r="S17" i="9"/>
  <c r="S143" i="9"/>
  <c r="T143" i="9"/>
  <c r="P143" i="9"/>
  <c r="P43" i="9"/>
  <c r="T43" i="9"/>
  <c r="S43" i="9"/>
  <c r="T307" i="9"/>
  <c r="S307" i="9"/>
  <c r="P307" i="9"/>
  <c r="S18" i="9"/>
  <c r="T18" i="9"/>
  <c r="P18" i="9"/>
  <c r="P278" i="9"/>
  <c r="S278" i="9"/>
  <c r="T278" i="9"/>
  <c r="S108" i="9"/>
  <c r="P108" i="9"/>
  <c r="T108" i="9"/>
  <c r="P58" i="9"/>
  <c r="S58" i="9"/>
  <c r="T58" i="9"/>
  <c r="S169" i="9"/>
  <c r="P169" i="9"/>
  <c r="T169" i="9"/>
  <c r="T102" i="9"/>
  <c r="S102" i="9"/>
  <c r="P102" i="9"/>
  <c r="S63" i="9"/>
  <c r="P63" i="9"/>
  <c r="T63" i="9"/>
  <c r="P298" i="9"/>
  <c r="T298" i="9"/>
  <c r="S298" i="9"/>
  <c r="P9" i="9"/>
  <c r="T9" i="9"/>
  <c r="S9" i="9"/>
  <c r="S53" i="9"/>
  <c r="P53" i="9"/>
  <c r="T53" i="9"/>
  <c r="P222" i="9"/>
  <c r="T222" i="9"/>
  <c r="S222" i="9"/>
  <c r="P303" i="9"/>
  <c r="T303" i="9"/>
  <c r="S303" i="9"/>
  <c r="S33" i="9"/>
  <c r="P33" i="9"/>
  <c r="T33" i="9"/>
  <c r="S273" i="9"/>
  <c r="T273" i="9"/>
  <c r="P273" i="9"/>
  <c r="S62" i="9"/>
  <c r="P62" i="9"/>
  <c r="T62" i="9"/>
  <c r="T82" i="9"/>
  <c r="P82" i="9"/>
  <c r="S82" i="9"/>
  <c r="T188" i="9"/>
  <c r="P188" i="9"/>
  <c r="S188" i="9"/>
  <c r="T148" i="9"/>
  <c r="P148" i="9"/>
  <c r="S148" i="9"/>
  <c r="T238" i="9"/>
  <c r="S238" i="9"/>
  <c r="P238" i="9"/>
  <c r="S208" i="9"/>
  <c r="P208" i="9"/>
  <c r="T208" i="9"/>
  <c r="P68" i="9"/>
  <c r="S68" i="9"/>
  <c r="T68" i="9"/>
  <c r="T279" i="9"/>
  <c r="P279" i="9"/>
  <c r="S279" i="9"/>
  <c r="S113" i="9"/>
  <c r="P113" i="9"/>
  <c r="T113" i="9"/>
  <c r="T93" i="9"/>
  <c r="P93" i="9"/>
  <c r="S93" i="9"/>
  <c r="T178" i="9"/>
  <c r="S178" i="9"/>
  <c r="P178" i="9"/>
  <c r="S109" i="9"/>
  <c r="P109" i="9"/>
  <c r="T109" i="9"/>
  <c r="T133" i="9"/>
  <c r="P133" i="9"/>
  <c r="S133" i="9"/>
  <c r="T87" i="9"/>
  <c r="P87" i="9"/>
  <c r="S87" i="9"/>
  <c r="P152" i="9"/>
  <c r="T152" i="9"/>
  <c r="S152" i="9"/>
  <c r="T49" i="9"/>
  <c r="S49" i="9"/>
  <c r="P49" i="9"/>
  <c r="T289" i="9"/>
  <c r="P289" i="9"/>
  <c r="S289" i="9"/>
  <c r="T99" i="9"/>
  <c r="S99" i="9"/>
  <c r="P99" i="9"/>
  <c r="T139" i="9"/>
  <c r="P139" i="9"/>
  <c r="S139" i="9"/>
  <c r="S299" i="9"/>
  <c r="P299" i="9"/>
  <c r="T299" i="9"/>
  <c r="T282" i="9"/>
  <c r="S282" i="9"/>
  <c r="P282" i="9"/>
  <c r="P142" i="9"/>
  <c r="T142" i="9"/>
  <c r="S142" i="9"/>
  <c r="S173" i="9"/>
  <c r="P173" i="9"/>
  <c r="T173" i="9"/>
  <c r="T83" i="9"/>
  <c r="P83" i="9"/>
  <c r="S83" i="9"/>
  <c r="P37" i="9"/>
  <c r="T37" i="9"/>
  <c r="S37" i="9"/>
  <c r="T3" i="9"/>
  <c r="S3" i="9"/>
  <c r="P3" i="9"/>
  <c r="S2" i="9"/>
  <c r="P2" i="9"/>
  <c r="AT20" i="9"/>
  <c r="AT21" i="9"/>
  <c r="AT19" i="9"/>
  <c r="T2" i="9"/>
  <c r="S167" i="9"/>
  <c r="P167" i="9"/>
  <c r="T167" i="9"/>
  <c r="P123" i="9"/>
  <c r="S123" i="9"/>
  <c r="T123" i="9"/>
  <c r="S223" i="9"/>
  <c r="P223" i="9"/>
  <c r="T223" i="9"/>
  <c r="S183" i="9"/>
  <c r="T183" i="9"/>
  <c r="P183" i="9"/>
  <c r="P128" i="9"/>
  <c r="S128" i="9"/>
  <c r="T128" i="9"/>
  <c r="P198" i="9"/>
  <c r="T198" i="9"/>
  <c r="S198" i="9"/>
  <c r="T88" i="9"/>
  <c r="S88" i="9"/>
  <c r="P88" i="9"/>
  <c r="S8" i="9"/>
  <c r="P8" i="9"/>
  <c r="T8" i="9"/>
  <c r="S218" i="9"/>
  <c r="T218" i="9"/>
  <c r="P218" i="9"/>
  <c r="S129" i="9"/>
  <c r="P129" i="9"/>
  <c r="T129" i="9"/>
  <c r="T233" i="9"/>
  <c r="S233" i="9"/>
  <c r="P233" i="9"/>
  <c r="T292" i="9"/>
  <c r="S292" i="9"/>
  <c r="P292" i="9"/>
  <c r="P78" i="9"/>
  <c r="T78" i="9"/>
  <c r="S78" i="9"/>
  <c r="P59" i="9"/>
  <c r="T59" i="9"/>
  <c r="S59" i="9"/>
  <c r="S239" i="9"/>
  <c r="P239" i="9"/>
  <c r="T239" i="9"/>
  <c r="P39" i="9"/>
  <c r="T39" i="9"/>
  <c r="S39" i="9"/>
  <c r="T177" i="9"/>
  <c r="P177" i="9"/>
  <c r="S177" i="9"/>
  <c r="S73" i="9"/>
  <c r="T73" i="9"/>
  <c r="P73" i="9"/>
  <c r="S23" i="9"/>
  <c r="P23" i="9"/>
  <c r="T23" i="9"/>
  <c r="P112" i="9"/>
  <c r="T112" i="9"/>
  <c r="S112" i="9"/>
  <c r="P117" i="9"/>
  <c r="T117" i="9"/>
  <c r="S117" i="9"/>
  <c r="T22" i="9"/>
  <c r="S22" i="9"/>
  <c r="P22" i="9"/>
  <c r="P27" i="9"/>
  <c r="S27" i="9"/>
  <c r="T27" i="9"/>
  <c r="P97" i="9"/>
  <c r="S97" i="9"/>
  <c r="T97" i="9"/>
  <c r="P272" i="9"/>
  <c r="T272" i="9"/>
  <c r="S272" i="9"/>
  <c r="P38" i="9"/>
  <c r="T38" i="9"/>
  <c r="S38" i="9"/>
  <c r="P158" i="9"/>
  <c r="T158" i="9"/>
  <c r="S158" i="9"/>
  <c r="T288" i="9"/>
  <c r="S288" i="9"/>
  <c r="P288" i="9"/>
  <c r="T308" i="9"/>
  <c r="P308" i="9"/>
  <c r="S308" i="9"/>
  <c r="S28" i="9"/>
  <c r="P28" i="9"/>
  <c r="T28" i="9"/>
  <c r="P89" i="9"/>
  <c r="T89" i="9"/>
  <c r="S89" i="9"/>
  <c r="T207" i="9"/>
  <c r="P207" i="9"/>
  <c r="S207" i="9"/>
  <c r="T192" i="9"/>
  <c r="S192" i="9"/>
  <c r="P192" i="9"/>
  <c r="P162" i="9"/>
  <c r="T162" i="9"/>
  <c r="S162" i="9"/>
  <c r="P138" i="9"/>
  <c r="T138" i="9"/>
  <c r="S138" i="9"/>
  <c r="S107" i="9"/>
  <c r="P107" i="9"/>
  <c r="T107" i="9"/>
  <c r="P189" i="9"/>
  <c r="S189" i="9"/>
  <c r="T189" i="9"/>
  <c r="T213" i="9"/>
  <c r="P213" i="9"/>
  <c r="S213" i="9"/>
  <c r="T287" i="9"/>
  <c r="P287" i="9"/>
  <c r="S287" i="9"/>
  <c r="S309" i="9"/>
  <c r="T309" i="9"/>
  <c r="P309" i="9"/>
  <c r="T119" i="9"/>
  <c r="S119" i="9"/>
  <c r="P119" i="9"/>
  <c r="T79" i="9"/>
  <c r="S79" i="9"/>
  <c r="P79" i="9"/>
  <c r="S209" i="9"/>
  <c r="T209" i="9"/>
  <c r="P209" i="9"/>
  <c r="S92" i="9"/>
  <c r="T92" i="9"/>
  <c r="P92" i="9"/>
  <c r="T232" i="9"/>
  <c r="S232" i="9"/>
  <c r="P232" i="9"/>
  <c r="S52" i="9"/>
  <c r="P52" i="9"/>
  <c r="T52" i="9"/>
  <c r="S103" i="9"/>
  <c r="T103" i="9"/>
  <c r="P103" i="9"/>
  <c r="S57" i="9"/>
  <c r="T57" i="9"/>
  <c r="P57" i="9"/>
  <c r="T127" i="9"/>
  <c r="S127" i="9"/>
  <c r="P127" i="9"/>
  <c r="S72" i="9"/>
  <c r="T72" i="9"/>
  <c r="P72" i="9"/>
  <c r="T13" i="9"/>
  <c r="P13" i="9"/>
  <c r="S13" i="9"/>
  <c r="T277" i="9"/>
  <c r="P277" i="9"/>
  <c r="S277" i="9"/>
  <c r="P193" i="9"/>
  <c r="T193" i="9"/>
  <c r="S193" i="9"/>
  <c r="T187" i="9"/>
  <c r="S187" i="9"/>
  <c r="P187" i="9"/>
  <c r="T203" i="9"/>
  <c r="P203" i="9"/>
  <c r="S203" i="9"/>
  <c r="P98" i="9"/>
  <c r="S98" i="9"/>
  <c r="T98" i="9"/>
  <c r="P48" i="9"/>
  <c r="S48" i="9"/>
  <c r="T48" i="9"/>
  <c r="S228" i="9"/>
  <c r="P228" i="9"/>
  <c r="T228" i="9"/>
  <c r="P118" i="9"/>
  <c r="S118" i="9"/>
  <c r="T118" i="9"/>
  <c r="T168" i="9"/>
  <c r="S168" i="9"/>
  <c r="P168" i="9"/>
  <c r="Q197" i="9" l="1"/>
  <c r="R77" i="9"/>
  <c r="Q77" i="9"/>
  <c r="AV4" i="9"/>
  <c r="R227" i="9"/>
  <c r="Q227" i="9"/>
  <c r="R237" i="9"/>
  <c r="Q237" i="9"/>
  <c r="AV15" i="9"/>
  <c r="R7" i="9"/>
  <c r="Q7" i="9"/>
  <c r="R182" i="9"/>
  <c r="Q182" i="9"/>
  <c r="AV3" i="9"/>
  <c r="R297" i="9"/>
  <c r="Q297" i="9"/>
  <c r="R157" i="9"/>
  <c r="Q157" i="9"/>
  <c r="R42" i="9"/>
  <c r="Q42" i="9"/>
  <c r="R147" i="9"/>
  <c r="Q147" i="9"/>
  <c r="Q217" i="9"/>
  <c r="R217" i="9"/>
  <c r="Q132" i="9"/>
  <c r="R132" i="9"/>
  <c r="AV14" i="9"/>
  <c r="Q302" i="9"/>
  <c r="R302" i="9"/>
  <c r="Q67" i="9"/>
  <c r="R67" i="9"/>
  <c r="Q282" i="9"/>
  <c r="R282" i="9"/>
  <c r="Q178" i="9"/>
  <c r="R178" i="9"/>
  <c r="R238" i="9"/>
  <c r="Q238" i="9"/>
  <c r="R18" i="9"/>
  <c r="Q18" i="9"/>
  <c r="R137" i="9"/>
  <c r="Q137" i="9"/>
  <c r="R47" i="9"/>
  <c r="Q47" i="9"/>
  <c r="R202" i="9"/>
  <c r="Q202" i="9"/>
  <c r="R283" i="9"/>
  <c r="Q283" i="9"/>
  <c r="R212" i="9"/>
  <c r="Q212" i="9"/>
  <c r="Q228" i="9"/>
  <c r="R228" i="9"/>
  <c r="Q52" i="9"/>
  <c r="R52" i="9"/>
  <c r="Q107" i="9"/>
  <c r="R107" i="9"/>
  <c r="R28" i="9"/>
  <c r="Q28" i="9"/>
  <c r="Q129" i="9"/>
  <c r="R129" i="9"/>
  <c r="R162" i="9"/>
  <c r="Q162" i="9"/>
  <c r="R112" i="9"/>
  <c r="Q112" i="9"/>
  <c r="R39" i="9"/>
  <c r="Q39" i="9"/>
  <c r="Q198" i="9"/>
  <c r="R198" i="9"/>
  <c r="Q103" i="9"/>
  <c r="R103" i="9"/>
  <c r="R209" i="9"/>
  <c r="Q209" i="9"/>
  <c r="Q192" i="9"/>
  <c r="R192" i="9"/>
  <c r="R233" i="9"/>
  <c r="Q233" i="9"/>
  <c r="R88" i="9"/>
  <c r="Q88" i="9"/>
  <c r="R13" i="9"/>
  <c r="Q13" i="9"/>
  <c r="Q287" i="9"/>
  <c r="R287" i="9"/>
  <c r="Q308" i="9"/>
  <c r="R308" i="9"/>
  <c r="Q23" i="9"/>
  <c r="R23" i="9"/>
  <c r="R177" i="9"/>
  <c r="Q177" i="9"/>
  <c r="R223" i="9"/>
  <c r="Q223" i="9"/>
  <c r="T1" i="9" a="1"/>
  <c r="T1" i="9" s="1"/>
  <c r="Q37" i="9"/>
  <c r="R37" i="9"/>
  <c r="Q152" i="9"/>
  <c r="R152" i="9"/>
  <c r="R68" i="9"/>
  <c r="Q68" i="9"/>
  <c r="Q222" i="9"/>
  <c r="R222" i="9"/>
  <c r="Q9" i="9"/>
  <c r="R9" i="9"/>
  <c r="Q43" i="9"/>
  <c r="R43" i="9"/>
  <c r="Q17" i="9"/>
  <c r="R17" i="9"/>
  <c r="R229" i="9"/>
  <c r="Q229" i="9"/>
  <c r="R153" i="9"/>
  <c r="Q153" i="9"/>
  <c r="R277" i="9"/>
  <c r="Q277" i="9"/>
  <c r="Q213" i="9"/>
  <c r="R213" i="9"/>
  <c r="R207" i="9"/>
  <c r="Q207" i="9"/>
  <c r="Q8" i="9"/>
  <c r="R8" i="9"/>
  <c r="R98" i="9"/>
  <c r="Q98" i="9"/>
  <c r="Q38" i="9"/>
  <c r="R38" i="9"/>
  <c r="Q97" i="9"/>
  <c r="R97" i="9"/>
  <c r="Q59" i="9"/>
  <c r="R59" i="9"/>
  <c r="R123" i="9"/>
  <c r="Q123" i="9"/>
  <c r="R127" i="9"/>
  <c r="Q127" i="9"/>
  <c r="Q232" i="9"/>
  <c r="R232" i="9"/>
  <c r="R119" i="9"/>
  <c r="Q119" i="9"/>
  <c r="Q218" i="9"/>
  <c r="R218" i="9"/>
  <c r="Q203" i="9"/>
  <c r="R203" i="9"/>
  <c r="Q239" i="9"/>
  <c r="R239" i="9"/>
  <c r="Q167" i="9"/>
  <c r="R167" i="9"/>
  <c r="R2" i="9"/>
  <c r="Q2" i="9"/>
  <c r="R173" i="9"/>
  <c r="Q173" i="9"/>
  <c r="R139" i="9"/>
  <c r="Q139" i="9"/>
  <c r="Q289" i="9"/>
  <c r="R289" i="9"/>
  <c r="R133" i="9"/>
  <c r="Q133" i="9"/>
  <c r="R113" i="9"/>
  <c r="Q113" i="9"/>
  <c r="Q188" i="9"/>
  <c r="R188" i="9"/>
  <c r="Q62" i="9"/>
  <c r="R62" i="9"/>
  <c r="R33" i="9"/>
  <c r="Q33" i="9"/>
  <c r="R63" i="9"/>
  <c r="Q63" i="9"/>
  <c r="R169" i="9"/>
  <c r="Q169" i="9"/>
  <c r="Q108" i="9"/>
  <c r="R108" i="9"/>
  <c r="R149" i="9"/>
  <c r="Q149" i="9"/>
  <c r="R163" i="9"/>
  <c r="Q163" i="9"/>
  <c r="R179" i="9"/>
  <c r="Q179" i="9"/>
  <c r="R118" i="9"/>
  <c r="Q118" i="9"/>
  <c r="Q48" i="9"/>
  <c r="R48" i="9"/>
  <c r="R193" i="9"/>
  <c r="Q193" i="9"/>
  <c r="Q189" i="9"/>
  <c r="R189" i="9"/>
  <c r="R138" i="9"/>
  <c r="Q138" i="9"/>
  <c r="R89" i="9"/>
  <c r="Q89" i="9"/>
  <c r="R158" i="9"/>
  <c r="Q158" i="9"/>
  <c r="Q272" i="9"/>
  <c r="R272" i="9"/>
  <c r="Q27" i="9"/>
  <c r="R27" i="9"/>
  <c r="R117" i="9"/>
  <c r="Q117" i="9"/>
  <c r="R78" i="9"/>
  <c r="Q78" i="9"/>
  <c r="Q128" i="9"/>
  <c r="R128" i="9"/>
  <c r="R168" i="9"/>
  <c r="Q168" i="9"/>
  <c r="Q187" i="9"/>
  <c r="R187" i="9"/>
  <c r="R72" i="9"/>
  <c r="Q72" i="9"/>
  <c r="Q57" i="9"/>
  <c r="R57" i="9"/>
  <c r="R92" i="9"/>
  <c r="Q92" i="9"/>
  <c r="Q79" i="9"/>
  <c r="R79" i="9"/>
  <c r="Q309" i="9"/>
  <c r="R309" i="9"/>
  <c r="Q288" i="9"/>
  <c r="R288" i="9"/>
  <c r="Q22" i="9"/>
  <c r="R22" i="9"/>
  <c r="R73" i="9"/>
  <c r="Q73" i="9"/>
  <c r="R292" i="9"/>
  <c r="Q292" i="9"/>
  <c r="R183" i="9"/>
  <c r="Q183" i="9"/>
  <c r="AV2" i="9"/>
  <c r="Q3" i="9"/>
  <c r="R3" i="9"/>
  <c r="Q99" i="9"/>
  <c r="R99" i="9"/>
  <c r="Q49" i="9"/>
  <c r="R49" i="9"/>
  <c r="Q273" i="9"/>
  <c r="R273" i="9"/>
  <c r="R102" i="9"/>
  <c r="Q102" i="9"/>
  <c r="R307" i="9"/>
  <c r="Q307" i="9"/>
  <c r="Q143" i="9"/>
  <c r="R143" i="9"/>
  <c r="R172" i="9"/>
  <c r="Q172" i="9"/>
  <c r="R19" i="9"/>
  <c r="Q19" i="9"/>
  <c r="R219" i="9"/>
  <c r="Q219" i="9"/>
  <c r="Q122" i="9"/>
  <c r="R122" i="9"/>
  <c r="AT18" i="9"/>
  <c r="AT17" i="9"/>
  <c r="Q83" i="9"/>
  <c r="R83" i="9"/>
  <c r="R299" i="9"/>
  <c r="Q299" i="9"/>
  <c r="Q87" i="9"/>
  <c r="R87" i="9"/>
  <c r="Q109" i="9"/>
  <c r="R109" i="9"/>
  <c r="Q93" i="9"/>
  <c r="R93" i="9"/>
  <c r="R279" i="9"/>
  <c r="Q279" i="9"/>
  <c r="R208" i="9"/>
  <c r="Q208" i="9"/>
  <c r="Q148" i="9"/>
  <c r="R148" i="9"/>
  <c r="Q82" i="9"/>
  <c r="R82" i="9"/>
  <c r="Q53" i="9"/>
  <c r="R53" i="9"/>
  <c r="Q12" i="9"/>
  <c r="R12" i="9"/>
  <c r="R32" i="9"/>
  <c r="Q32" i="9"/>
  <c r="R159" i="9"/>
  <c r="Q159" i="9"/>
  <c r="R29" i="9"/>
  <c r="Q29" i="9"/>
  <c r="R69" i="9"/>
  <c r="Q69" i="9"/>
  <c r="Q199" i="9"/>
  <c r="R199" i="9"/>
  <c r="R142" i="9"/>
  <c r="Q142" i="9"/>
  <c r="Q303" i="9"/>
  <c r="R303" i="9"/>
  <c r="R298" i="9"/>
  <c r="Q298" i="9"/>
  <c r="Q58" i="9"/>
  <c r="R58" i="9"/>
  <c r="Q278" i="9"/>
  <c r="R278" i="9"/>
  <c r="Q293" i="9"/>
  <c r="R293" i="9"/>
  <c r="AA107" i="9"/>
  <c r="AA175" i="9"/>
  <c r="AA296" i="9"/>
  <c r="AA44" i="9"/>
  <c r="AA287" i="9"/>
  <c r="AA95" i="9"/>
  <c r="AA88" i="9"/>
  <c r="AA303" i="9"/>
  <c r="AA128" i="9"/>
  <c r="AA268" i="9"/>
  <c r="AA269" i="9"/>
  <c r="AA295" i="9"/>
  <c r="AA197" i="9"/>
  <c r="AA115" i="9"/>
  <c r="AA183" i="9"/>
  <c r="AA235" i="9"/>
  <c r="AA136" i="9"/>
  <c r="AA163" i="9"/>
  <c r="AA276" i="9"/>
  <c r="AA255" i="9"/>
  <c r="AA233" i="9"/>
  <c r="AA159" i="9"/>
  <c r="AA62" i="9"/>
  <c r="AA152" i="9"/>
  <c r="AA49" i="9"/>
  <c r="AA57" i="9"/>
  <c r="AA122" i="9"/>
  <c r="AA169" i="9"/>
  <c r="AA205" i="9"/>
  <c r="AA92" i="9"/>
  <c r="AA134" i="9"/>
  <c r="AA68" i="9"/>
  <c r="AA43" i="9"/>
  <c r="AA65" i="9"/>
  <c r="AA266" i="9"/>
  <c r="AA129" i="9"/>
  <c r="AA219" i="9"/>
  <c r="AA198" i="9"/>
  <c r="AA72" i="9"/>
  <c r="AA139" i="9"/>
  <c r="AA283" i="9"/>
  <c r="AA147" i="9"/>
  <c r="AA307" i="9"/>
  <c r="AA53" i="9"/>
  <c r="AA237" i="9"/>
  <c r="AA245" i="9"/>
  <c r="AA146" i="9"/>
  <c r="AA331" i="9"/>
  <c r="AA196" i="9"/>
  <c r="AA189" i="9"/>
  <c r="AA204" i="9"/>
  <c r="AA94" i="9"/>
  <c r="AA185" i="9"/>
  <c r="AA74" i="9"/>
  <c r="AA46" i="9"/>
  <c r="AA361" i="9"/>
  <c r="AA15" i="9"/>
  <c r="AA192" i="9"/>
  <c r="AA297" i="9"/>
  <c r="AA86" i="9"/>
  <c r="AA239" i="9"/>
  <c r="AA222" i="9"/>
  <c r="AA145" i="9"/>
  <c r="AA265" i="9"/>
  <c r="AA162" i="9"/>
  <c r="AA277" i="9"/>
  <c r="AA118" i="9"/>
  <c r="AA117" i="9"/>
  <c r="AA33" i="9"/>
  <c r="AA76" i="9"/>
  <c r="AA123" i="9"/>
  <c r="AA133" i="9"/>
  <c r="AA9" i="9"/>
  <c r="AA26" i="9"/>
  <c r="AA132" i="9"/>
  <c r="AA47" i="9"/>
  <c r="AA225" i="9"/>
  <c r="AA286" i="9"/>
  <c r="AA23" i="9"/>
  <c r="AA29" i="9"/>
  <c r="AA191" i="9"/>
  <c r="AA207" i="9"/>
  <c r="AA28" i="9"/>
  <c r="AA309" i="9"/>
  <c r="AA167" i="9"/>
  <c r="AA289" i="9"/>
  <c r="AA173" i="9"/>
  <c r="AA186" i="9"/>
  <c r="AA73" i="9"/>
  <c r="AA155" i="9"/>
  <c r="AA298" i="9"/>
  <c r="AA22" i="9"/>
  <c r="AA56" i="9"/>
  <c r="AA203" i="9"/>
  <c r="AA84" i="9"/>
  <c r="AA34" i="9"/>
  <c r="AA153" i="9"/>
  <c r="AA77" i="9"/>
  <c r="AA104" i="9"/>
  <c r="AA184" i="9"/>
  <c r="AA259" i="9"/>
  <c r="AA64" i="9"/>
  <c r="AA199" i="9"/>
  <c r="AA174" i="9"/>
  <c r="AA102" i="9"/>
  <c r="AA3" i="9"/>
  <c r="AA14" i="9"/>
  <c r="AA202" i="9"/>
  <c r="AA164" i="9"/>
  <c r="AA124" i="9"/>
  <c r="AA138" i="9"/>
  <c r="AA85" i="9"/>
  <c r="AA179" i="9"/>
  <c r="AA106" i="9"/>
  <c r="AA17" i="9"/>
  <c r="AA254" i="9"/>
  <c r="AA243" i="9"/>
  <c r="AA156" i="9"/>
  <c r="AA200" i="9"/>
  <c r="AA154" i="9"/>
  <c r="AA187" i="9"/>
  <c r="AA13" i="9"/>
  <c r="AA142" i="9"/>
  <c r="AA272" i="9"/>
  <c r="AA234" i="9"/>
  <c r="AA4" i="9"/>
  <c r="AA125" i="9"/>
  <c r="AA218" i="9"/>
  <c r="AA257" i="9"/>
  <c r="AA249" i="9"/>
  <c r="AA16" i="9"/>
  <c r="AA223" i="9"/>
  <c r="AA112" i="9"/>
  <c r="AA305" i="9"/>
  <c r="AA177" i="9"/>
  <c r="AA267" i="9"/>
  <c r="AA190" i="9"/>
  <c r="AA8" i="9"/>
  <c r="AA282" i="9"/>
  <c r="AA113" i="9"/>
  <c r="AA55" i="9"/>
  <c r="AA6" i="9"/>
  <c r="AA188" i="9"/>
  <c r="AA103" i="9"/>
  <c r="AA294" i="9"/>
  <c r="AA42" i="9"/>
  <c r="AA206" i="9"/>
  <c r="AA82" i="9"/>
  <c r="AA93" i="9"/>
  <c r="AA116" i="9"/>
  <c r="AA58" i="9"/>
  <c r="AA66" i="9"/>
  <c r="AA127" i="9"/>
  <c r="AA75" i="9"/>
  <c r="AA79" i="9"/>
  <c r="AA35" i="9"/>
  <c r="AA258" i="9"/>
  <c r="AA158" i="9"/>
  <c r="AA78" i="9"/>
  <c r="AA18" i="9"/>
  <c r="AA226" i="9"/>
  <c r="AA229" i="9"/>
  <c r="AA263" i="9"/>
  <c r="AA224" i="9"/>
  <c r="AA137" i="9"/>
  <c r="AA215" i="9"/>
  <c r="AA214" i="9"/>
  <c r="AA253" i="9"/>
  <c r="AA213" i="9"/>
  <c r="AA172" i="9"/>
  <c r="AA37" i="9"/>
  <c r="AA302" i="9"/>
  <c r="AA304" i="9"/>
  <c r="AA168" i="9"/>
  <c r="AA165" i="9"/>
  <c r="AA212" i="9"/>
  <c r="AA228" i="9"/>
  <c r="AA330" i="9"/>
  <c r="AA109" i="9"/>
  <c r="AA157" i="9"/>
  <c r="AA38" i="9"/>
  <c r="AA176" i="9"/>
  <c r="AA201" i="9"/>
  <c r="AA27" i="9"/>
  <c r="AA83" i="9"/>
  <c r="AA227" i="9"/>
  <c r="AA144" i="9"/>
  <c r="AA87" i="9"/>
  <c r="AA209" i="9"/>
  <c r="AA182" i="9"/>
  <c r="AA292" i="9"/>
  <c r="AA39" i="9"/>
  <c r="AA59" i="9"/>
  <c r="AA274" i="9"/>
  <c r="AA244" i="9"/>
  <c r="AA7" i="9"/>
  <c r="AA238" i="9"/>
  <c r="AA54" i="9"/>
  <c r="AA36" i="9"/>
  <c r="AA89" i="9"/>
  <c r="AA236" i="9"/>
  <c r="AA108" i="9"/>
  <c r="AA135" i="9"/>
  <c r="AA262" i="9"/>
  <c r="AA217" i="9"/>
  <c r="AA5" i="9"/>
  <c r="AA24" i="9"/>
  <c r="AA285" i="9"/>
  <c r="AA97" i="9"/>
  <c r="AA264" i="9"/>
  <c r="AA232" i="9"/>
  <c r="AA12" i="9"/>
  <c r="AA105" i="9"/>
  <c r="AA98" i="9"/>
  <c r="AA52" i="9"/>
  <c r="AA149" i="9"/>
  <c r="AA148" i="9"/>
  <c r="AA278" i="9"/>
  <c r="AA32" i="9"/>
  <c r="AA67" i="9"/>
  <c r="AA288" i="9"/>
  <c r="AA256" i="9"/>
  <c r="AA96" i="9"/>
  <c r="AA19" i="9"/>
  <c r="AA99" i="9"/>
  <c r="AA247" i="9"/>
  <c r="AA306" i="9"/>
  <c r="AA119" i="9"/>
  <c r="AA293" i="9"/>
  <c r="AA216" i="9"/>
  <c r="AA166" i="9"/>
  <c r="AA308" i="9"/>
  <c r="AA114" i="9"/>
  <c r="AA45" i="9"/>
  <c r="AA242" i="9"/>
  <c r="AA284" i="9"/>
  <c r="AA194" i="9"/>
  <c r="AA69" i="9"/>
  <c r="AA193" i="9"/>
  <c r="AA275" i="9"/>
  <c r="AA246" i="9"/>
  <c r="AA195" i="9"/>
  <c r="AA48" i="9"/>
  <c r="AA252" i="9"/>
  <c r="AA143" i="9"/>
  <c r="AA178" i="9"/>
  <c r="AA299" i="9"/>
  <c r="AA279" i="9"/>
  <c r="AA208" i="9"/>
  <c r="AA63" i="9"/>
  <c r="AA25" i="9"/>
  <c r="AA126" i="9"/>
  <c r="AA2" i="9"/>
  <c r="AA362" i="9"/>
  <c r="AA248" i="9"/>
  <c r="AA273" i="9"/>
  <c r="AN273" i="9" l="1"/>
  <c r="AN248" i="9"/>
  <c r="AN362" i="9"/>
  <c r="AN2" i="9"/>
  <c r="AM2" i="9" s="1"/>
  <c r="AN126" i="9"/>
  <c r="AN25" i="9"/>
  <c r="AN63" i="9"/>
  <c r="AN208" i="9"/>
  <c r="AN279" i="9"/>
  <c r="AN299" i="9"/>
  <c r="AN178" i="9"/>
  <c r="AN143" i="9"/>
  <c r="AN252" i="9"/>
  <c r="AN48" i="9"/>
  <c r="AN195" i="9"/>
  <c r="AN246" i="9"/>
  <c r="AN275" i="9"/>
  <c r="AN193" i="9"/>
  <c r="AN69" i="9"/>
  <c r="AN194" i="9"/>
  <c r="AN284" i="9"/>
  <c r="AN242" i="9"/>
  <c r="AN45" i="9"/>
  <c r="AN114" i="9"/>
  <c r="AN308" i="9"/>
  <c r="AN166" i="9"/>
  <c r="AN216" i="9"/>
  <c r="AN293" i="9"/>
  <c r="AN119" i="9"/>
  <c r="AN306" i="9"/>
  <c r="AN247" i="9"/>
  <c r="AN99" i="9"/>
  <c r="AN19" i="9"/>
  <c r="AN96" i="9"/>
  <c r="AN256" i="9"/>
  <c r="AN288" i="9"/>
  <c r="AN67" i="9"/>
  <c r="AN32" i="9"/>
  <c r="AN278" i="9"/>
  <c r="AN148" i="9"/>
  <c r="AN149" i="9"/>
  <c r="AN52" i="9"/>
  <c r="AN98" i="9"/>
  <c r="AN105" i="9"/>
  <c r="AN12" i="9"/>
  <c r="AN232" i="9"/>
  <c r="AN264" i="9"/>
  <c r="AN97" i="9"/>
  <c r="AN285" i="9"/>
  <c r="AN24" i="9"/>
  <c r="AN5" i="9"/>
  <c r="AN217" i="9"/>
  <c r="AN262" i="9"/>
  <c r="AN135" i="9"/>
  <c r="AN108" i="9"/>
  <c r="AN236" i="9"/>
  <c r="AN89" i="9"/>
  <c r="AN36" i="9"/>
  <c r="AN54" i="9"/>
  <c r="AN238" i="9"/>
  <c r="AN7" i="9"/>
  <c r="AN244" i="9"/>
  <c r="AN274" i="9"/>
  <c r="AN59" i="9"/>
  <c r="AN39" i="9"/>
  <c r="AN292" i="9"/>
  <c r="AN182" i="9"/>
  <c r="AN209" i="9"/>
  <c r="AN87" i="9"/>
  <c r="AN144" i="9"/>
  <c r="AN227" i="9"/>
  <c r="AN83" i="9"/>
  <c r="AN27" i="9"/>
  <c r="AN201" i="9"/>
  <c r="AN176" i="9"/>
  <c r="AN38" i="9"/>
  <c r="AN157" i="9"/>
  <c r="AN109" i="9"/>
  <c r="AN330" i="9"/>
  <c r="AN228" i="9"/>
  <c r="AN212" i="9"/>
  <c r="AN165" i="9"/>
  <c r="AN168" i="9"/>
  <c r="AN304" i="9"/>
  <c r="AN302" i="9"/>
  <c r="AN37" i="9"/>
  <c r="AN172" i="9"/>
  <c r="AN213" i="9"/>
  <c r="AN253" i="9"/>
  <c r="AN214" i="9"/>
  <c r="AN215" i="9"/>
  <c r="AN137" i="9"/>
  <c r="AN224" i="9"/>
  <c r="AN263" i="9"/>
  <c r="AN229" i="9"/>
  <c r="AN226" i="9"/>
  <c r="AN18" i="9"/>
  <c r="AN78" i="9"/>
  <c r="AN158" i="9"/>
  <c r="AN258" i="9"/>
  <c r="AN35" i="9"/>
  <c r="AN79" i="9"/>
  <c r="AN75" i="9"/>
  <c r="AN127" i="9"/>
  <c r="AN66" i="9"/>
  <c r="AN58" i="9"/>
  <c r="AN116" i="9"/>
  <c r="AN93" i="9"/>
  <c r="AN82" i="9"/>
  <c r="AN206" i="9"/>
  <c r="AN42" i="9"/>
  <c r="AN294" i="9"/>
  <c r="AN103" i="9"/>
  <c r="AN188" i="9"/>
  <c r="AN6" i="9"/>
  <c r="AN55" i="9"/>
  <c r="AN113" i="9"/>
  <c r="AN282" i="9"/>
  <c r="AN8" i="9"/>
  <c r="AN190" i="9"/>
  <c r="AN267" i="9"/>
  <c r="AN177" i="9"/>
  <c r="AN305" i="9"/>
  <c r="AN112" i="9"/>
  <c r="AN223" i="9"/>
  <c r="AN16" i="9"/>
  <c r="AN249" i="9"/>
  <c r="AN257" i="9"/>
  <c r="AN218" i="9"/>
  <c r="AN125" i="9"/>
  <c r="AN4" i="9"/>
  <c r="AN234" i="9"/>
  <c r="AN272" i="9"/>
  <c r="AN142" i="9"/>
  <c r="AN13" i="9"/>
  <c r="AN187" i="9"/>
  <c r="AN154" i="9"/>
  <c r="AN200" i="9"/>
  <c r="AN156" i="9"/>
  <c r="AN243" i="9"/>
  <c r="AN254" i="9"/>
  <c r="AN17" i="9"/>
  <c r="AN106" i="9"/>
  <c r="AN179" i="9"/>
  <c r="AN85" i="9"/>
  <c r="AN138" i="9"/>
  <c r="AN124" i="9"/>
  <c r="AN164" i="9"/>
  <c r="AN202" i="9"/>
  <c r="AN14" i="9"/>
  <c r="AN3" i="9"/>
  <c r="AN102" i="9"/>
  <c r="AN174" i="9"/>
  <c r="AN199" i="9"/>
  <c r="AN64" i="9"/>
  <c r="AN259" i="9"/>
  <c r="AN184" i="9"/>
  <c r="AN104" i="9"/>
  <c r="AN77" i="9"/>
  <c r="AN153" i="9"/>
  <c r="AN34" i="9"/>
  <c r="AN84" i="9"/>
  <c r="AN203" i="9"/>
  <c r="AN56" i="9"/>
  <c r="AN22" i="9"/>
  <c r="AN298" i="9"/>
  <c r="AN155" i="9"/>
  <c r="AN73" i="9"/>
  <c r="AN186" i="9"/>
  <c r="AN173" i="9"/>
  <c r="AN289" i="9"/>
  <c r="AN167" i="9"/>
  <c r="AN309" i="9"/>
  <c r="AN28" i="9"/>
  <c r="AN207" i="9"/>
  <c r="AN191" i="9"/>
  <c r="AN29" i="9"/>
  <c r="AN23" i="9"/>
  <c r="AN286" i="9"/>
  <c r="AN225" i="9"/>
  <c r="AN47" i="9"/>
  <c r="AN132" i="9"/>
  <c r="AN26" i="9"/>
  <c r="AN9" i="9"/>
  <c r="AN133" i="9"/>
  <c r="AN123" i="9"/>
  <c r="AN76" i="9"/>
  <c r="AN33" i="9"/>
  <c r="AN117" i="9"/>
  <c r="AN118" i="9"/>
  <c r="AN277" i="9"/>
  <c r="AN162" i="9"/>
  <c r="AN265" i="9"/>
  <c r="AN145" i="9"/>
  <c r="AN222" i="9"/>
  <c r="AN239" i="9"/>
  <c r="AN86" i="9"/>
  <c r="AN297" i="9"/>
  <c r="AN192" i="9"/>
  <c r="AN15" i="9"/>
  <c r="AN361" i="9"/>
  <c r="AN46" i="9"/>
  <c r="AN74" i="9"/>
  <c r="AN185" i="9"/>
  <c r="AN94" i="9"/>
  <c r="AN204" i="9"/>
  <c r="AN189" i="9"/>
  <c r="AN196" i="9"/>
  <c r="AN331" i="9"/>
  <c r="AN146" i="9"/>
  <c r="AN245" i="9"/>
  <c r="AN237" i="9"/>
  <c r="AN53" i="9"/>
  <c r="AN307" i="9"/>
  <c r="AN147" i="9"/>
  <c r="AN283" i="9"/>
  <c r="AN139" i="9"/>
  <c r="AN72" i="9"/>
  <c r="AN198" i="9"/>
  <c r="AN219" i="9"/>
  <c r="AN129" i="9"/>
  <c r="AN266" i="9"/>
  <c r="AN65" i="9"/>
  <c r="AN43" i="9"/>
  <c r="AN68" i="9"/>
  <c r="AN134" i="9"/>
  <c r="AN92" i="9"/>
  <c r="AN205" i="9"/>
  <c r="AN169" i="9"/>
  <c r="AN122" i="9"/>
  <c r="AN57" i="9"/>
  <c r="AN49" i="9"/>
  <c r="AN152" i="9"/>
  <c r="AN62" i="9"/>
  <c r="AN159" i="9"/>
  <c r="AN233" i="9"/>
  <c r="AN255" i="9"/>
  <c r="AN276" i="9"/>
  <c r="AN163" i="9"/>
  <c r="AN136" i="9"/>
  <c r="AN235" i="9"/>
  <c r="AN183" i="9"/>
  <c r="AN115" i="9"/>
  <c r="AN197" i="9"/>
  <c r="AN295" i="9"/>
  <c r="AN269" i="9"/>
  <c r="AN268" i="9"/>
  <c r="AN128" i="9"/>
  <c r="AN303" i="9"/>
  <c r="AN88" i="9"/>
  <c r="AN95" i="9"/>
  <c r="AN287" i="9"/>
  <c r="AN44" i="9"/>
  <c r="AN296" i="9"/>
  <c r="AN175" i="9"/>
  <c r="AN107"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<sst xmlns="http://schemas.openxmlformats.org/spreadsheetml/2006/main" count="1700" uniqueCount="335">
  <si>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</si>
  <si>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</si>
  <si>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</si>
  <si>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</si>
  <si>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</si>
  <si>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</si>
  <si>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</si>
  <si>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</si>
  <si>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</si>
  <si>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</si>
  <si>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</si>
  <si>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</si>
  <si>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</si>
  <si>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</si>
  <si>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</si>
  <si>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</si>
  <si>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</si>
  <si>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</si>
  <si>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</si>
  <si>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</si>
  <si>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</si>
  <si>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</si>
  <si>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</si>
  <si>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</si>
  <si>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</si>
  <si>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</si>
  <si>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</si>
  <si>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</si>
  <si>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</si>
  <si>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</si>
  <si>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</si>
  <si>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</si>
  <si>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</si>
  <si>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</si>
  <si>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</si>
  <si>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</si>
  <si>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</si>
  <si>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</si>
  <si>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</si>
  <si>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</si>
  <si>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</si>
  <si>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</si>
  <si>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</si>
  <si>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</si>
  <si>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</si>
  <si>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</si>
  <si>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</si>
  <si>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</si>
  <si>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</si>
  <si>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</si>
  <si>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</si>
  <si>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</si>
  <si>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</si>
  <si>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</si>
  <si>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</si>
  <si>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</si>
  <si>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</si>
  <si>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</si>
  <si>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</si>
  <si>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</si>
  <si>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</si>
  <si>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</si>
  <si>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</si>
  <si>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</si>
  <si>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</si>
  <si>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</si>
  <si>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</si>
  <si>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</si>
  <si>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</si>
  <si>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</si>
  <si>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</si>
  <si>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</si>
  <si>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</si>
  <si>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</si>
  <si>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</si>
  <si>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</si>
  <si>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</si>
  <si>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</si>
  <si>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</si>
  <si>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</si>
  <si>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</si>
  <si>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</si>
  <si>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</si>
  <si>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</si>
  <si>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</si>
  <si>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</si>
  <si>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</si>
  <si>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</si>
  <si>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</si>
  <si>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</si>
  <si>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</si>
  <si>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</si>
  <si>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</si>
  <si>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</si>
  <si>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</si>
  <si>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</si>
  <si>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</si>
  <si>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</si>
  <si>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</si>
  <si>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</si>
  <si>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</si>
  <si>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</si>
  <si>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</si>
  <si>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</si>
  <si>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</si>
  <si>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</si>
  <si>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</si>
  <si>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</si>
  <si>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</si>
  <si>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</si>
  <si>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</si>
  <si>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</si>
  <si>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</si>
  <si>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</si>
  <si>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</si>
  <si>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</si>
  <si>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</si>
  <si>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</si>
  <si>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</si>
  <si>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</si>
  <si>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</si>
  <si>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</si>
  <si>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</si>
  <si>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</si>
  <si>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</si>
  <si>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</si>
  <si>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</si>
  <si>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</si>
  <si>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</si>
  <si>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</si>
  <si>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</si>
  <si>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</si>
  <si>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</si>
  <si>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</si>
  <si>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</si>
  <si>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</si>
  <si>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</si>
  <si>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</si>
  <si>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</si>
  <si>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</si>
  <si>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</si>
  <si>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</si>
  <si>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</si>
  <si>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</si>
  <si>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</si>
  <si>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</si>
  <si>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</si>
  <si>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</si>
  <si>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</si>
  <si>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</si>
  <si>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</si>
  <si>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</si>
  <si>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</si>
  <si>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</si>
  <si>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</si>
  <si>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</si>
  <si>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</si>
  <si>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</si>
  <si>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</si>
  <si>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</si>
  <si>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</si>
  <si>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</si>
  <si>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</si>
  <si>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</si>
  <si>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</si>
  <si>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</si>
  <si>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</si>
  <si>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</si>
  <si>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</si>
  <si>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</si>
  <si>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</si>
  <si>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</si>
  <si>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</si>
  <si>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</si>
  <si>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</si>
  <si>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</si>
  <si>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</si>
  <si>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</si>
  <si>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</si>
  <si>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</si>
  <si>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</si>
  <si>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</si>
  <si>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</si>
  <si>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</si>
  <si>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</si>
  <si>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</si>
  <si>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</si>
  <si>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</si>
  <si>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</si>
  <si>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</si>
  <si>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</si>
  <si>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</si>
  <si>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</si>
  <si>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</si>
  <si>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Equip2002</t>
  </si>
  <si>
    <t>Equip8101</t>
  </si>
  <si>
    <t>Equip4202</t>
  </si>
  <si>
    <t>Equip0302</t>
  </si>
  <si>
    <t>길이 참고</t>
    <phoneticPr fontId="1" type="noConversion"/>
  </si>
  <si>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</si>
  <si>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</si>
  <si>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</si>
  <si>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</si>
  <si>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</si>
  <si>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</si>
  <si>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</si>
  <si>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</si>
  <si>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</si>
  <si>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</si>
  <si>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</si>
  <si>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</si>
  <si>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</si>
  <si>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</si>
  <si>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</si>
  <si>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</si>
  <si>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</si>
  <si>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</si>
  <si>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</si>
  <si>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</si>
  <si>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</si>
  <si>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</si>
  <si>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</si>
  <si>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</si>
  <si>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</si>
  <si>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</si>
  <si>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</si>
  <si>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</si>
  <si>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</si>
  <si>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</si>
  <si>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</si>
  <si>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</si>
  <si>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</si>
  <si>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</si>
  <si>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</si>
  <si>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</si>
  <si>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</si>
  <si>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</si>
  <si>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</si>
  <si>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</si>
  <si>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</si>
  <si>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</si>
  <si>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</si>
  <si>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</si>
  <si>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</si>
  <si>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</si>
  <si>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</si>
  <si>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</si>
  <si>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</si>
  <si>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</si>
  <si>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</si>
  <si>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</si>
  <si>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</si>
  <si>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</si>
  <si>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</si>
  <si>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</si>
  <si>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</si>
  <si>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</si>
  <si>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</si>
  <si>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</si>
  <si>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</si>
  <si>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</si>
  <si>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</si>
  <si>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</si>
  <si>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</si>
  <si>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</si>
  <si>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</si>
  <si>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</si>
  <si>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</si>
  <si>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</si>
  <si>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</si>
  <si>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</si>
  <si>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</si>
  <si>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</si>
  <si>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</si>
  <si>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</si>
  <si>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</si>
  <si>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</si>
  <si>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</si>
  <si>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</si>
  <si>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</si>
  <si>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</si>
  <si>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</si>
  <si>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</si>
  <si>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</si>
  <si>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</si>
  <si>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</si>
  <si>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</si>
  <si>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</si>
  <si>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</si>
  <si>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</si>
  <si>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</si>
  <si>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</si>
  <si>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</si>
  <si>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</si>
  <si>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</si>
  <si>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</si>
  <si>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</si>
  <si>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</si>
  <si>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</si>
  <si>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</si>
  <si>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</si>
  <si>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</si>
  <si>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</si>
  <si>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</si>
  <si>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</si>
  <si>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</si>
  <si>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</si>
  <si>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</si>
  <si>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</si>
  <si>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</si>
  <si>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</si>
  <si>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</si>
  <si>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</si>
  <si>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</si>
  <si>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</si>
  <si>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</si>
  <si>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</si>
  <si>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</si>
  <si>
    <t>Equip0201</t>
    <phoneticPr fontId="1" type="noConversion"/>
  </si>
  <si>
    <t>Equip1002</t>
    <phoneticPr fontId="1" type="noConversion"/>
  </si>
  <si>
    <t>Equip7302</t>
    <phoneticPr fontId="1" type="noConversion"/>
  </si>
  <si>
    <t>Equip1101</t>
    <phoneticPr fontId="1" type="noConversion"/>
  </si>
  <si>
    <t>Equip3301</t>
    <phoneticPr fontId="1" type="noConversion"/>
  </si>
  <si>
    <t>Equip6001</t>
    <phoneticPr fontId="1" type="noConversion"/>
  </si>
  <si>
    <t>Equip4202</t>
    <phoneticPr fontId="1" type="noConversion"/>
  </si>
  <si>
    <t>Equip7102</t>
    <phoneticPr fontId="1" type="noConversion"/>
  </si>
  <si>
    <t>Actor2103</t>
  </si>
  <si>
    <t>Actor2010</t>
  </si>
  <si>
    <t>Actor0007</t>
  </si>
  <si>
    <t>Actor2120</t>
  </si>
  <si>
    <t>Equip6301</t>
    <phoneticPr fontId="1" type="noConversion"/>
  </si>
  <si>
    <t>Equip8202</t>
    <phoneticPr fontId="1" type="noConversion"/>
  </si>
  <si>
    <t>Equip2401</t>
  </si>
  <si>
    <t>Equip0202</t>
    <phoneticPr fontId="1" type="noConversion"/>
  </si>
  <si>
    <t>Equip6101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</si>
</sst>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8.1938674186620535</v>
          </cell>
          <cell r="W2">
            <v>10.442874946481993</v>
          </cell>
          <cell r="X2">
            <v>12.29</v>
          </cell>
          <cell r="Y2">
            <v>15.66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7.1382227501100326</v>
          </cell>
          <cell r="W3">
            <v>11.480503423793785</v>
          </cell>
          <cell r="X3">
            <v>10.71</v>
          </cell>
          <cell r="Y3">
            <v>17.22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7.940002597815691</v>
          </cell>
          <cell r="W4">
            <v>10.563601123134911</v>
          </cell>
          <cell r="X4">
            <v>17.440000000000001</v>
          </cell>
          <cell r="Y4">
            <v>23.2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6.7422208776164121</v>
          </cell>
          <cell r="W5">
            <v>11.139249469297869</v>
          </cell>
          <cell r="X5">
            <v>14.81</v>
          </cell>
          <cell r="Y5">
            <v>24.46</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7.579786870413372</v>
          </cell>
          <cell r="W6">
            <v>11.004545698369318</v>
          </cell>
          <cell r="X6">
            <v>26.81</v>
          </cell>
          <cell r="Y6">
            <v>38.92</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7.2692097918588727</v>
          </cell>
          <cell r="W7">
            <v>11.416060043110276</v>
          </cell>
          <cell r="X7">
            <v>25.71</v>
          </cell>
          <cell r="Y7">
            <v>40.380000000000003</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7.5747350045313731</v>
          </cell>
          <cell r="W8">
            <v>10.429088000695822</v>
          </cell>
          <cell r="X8">
            <v>52.21</v>
          </cell>
          <cell r="Y8">
            <v>71.88</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7.0855665506502508</v>
          </cell>
          <cell r="W9">
            <v>11.87659347779398</v>
          </cell>
          <cell r="X9">
            <v>48.84</v>
          </cell>
          <cell r="Y9">
            <v>81.86</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7.5615693205472327</v>
          </cell>
          <cell r="W10">
            <v>10.92428892635281</v>
          </cell>
          <cell r="X10">
            <v>111.72</v>
          </cell>
          <cell r="Y10">
            <v>161.4</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7.2360754357677139</v>
          </cell>
          <cell r="W11">
            <v>11.591801868608185</v>
          </cell>
          <cell r="X11">
            <v>106.91</v>
          </cell>
          <cell r="Y11">
            <v>171.26</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7.7537453007599666</v>
          </cell>
          <cell r="W12">
            <v>10.722045062621955</v>
          </cell>
          <cell r="X12">
            <v>149.30000000000001</v>
          </cell>
          <cell r="Y12">
            <v>206.46</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6.7193069816966471</v>
          </cell>
          <cell r="W13">
            <v>11.76988001479724</v>
          </cell>
          <cell r="X13">
            <v>129.38</v>
          </cell>
          <cell r="Y13">
            <v>226.63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8.100419329772464</v>
          </cell>
          <cell r="W14">
            <v>10.527981035243215</v>
          </cell>
          <cell r="X14">
            <v>203.28</v>
          </cell>
          <cell r="Y14">
            <v>264.2</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7.7757554031649105</v>
          </cell>
          <cell r="W15">
            <v>10.68260751000903</v>
          </cell>
          <cell r="X15">
            <v>11.66</v>
          </cell>
          <cell r="Y15">
            <v>16.02</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6.6546992504164084</v>
          </cell>
          <cell r="W16">
            <v>11.86627604306336</v>
          </cell>
          <cell r="X16">
            <v>9.98</v>
          </cell>
          <cell r="Y16">
            <v>17.8</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8.0224359805609673</v>
          </cell>
          <cell r="W17">
            <v>10.396822790469292</v>
          </cell>
          <cell r="X17">
            <v>17.62</v>
          </cell>
          <cell r="Y17">
            <v>22.83</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7.0637091513171022</v>
          </cell>
          <cell r="W18">
            <v>11.235327380141893</v>
          </cell>
          <cell r="X18">
            <v>15.51</v>
          </cell>
          <cell r="Y18">
            <v>24.67</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8.1598017581297082</v>
          </cell>
          <cell r="W19">
            <v>10.848876899807657</v>
          </cell>
          <cell r="X19">
            <v>28.86</v>
          </cell>
          <cell r="Y19">
            <v>38.369999999999997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7.3146064568613882</v>
          </cell>
          <cell r="W20">
            <v>11.475584691559817</v>
          </cell>
          <cell r="X20">
            <v>25.87</v>
          </cell>
          <cell r="Y20">
            <v>40.590000000000003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7.4087873569552167</v>
          </cell>
          <cell r="W21">
            <v>11.109152152313948</v>
          </cell>
          <cell r="X21">
            <v>51.06</v>
          </cell>
          <cell r="Y21">
            <v>76.569999999999993</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7.2283008206715023</v>
          </cell>
          <cell r="W22">
            <v>11.354738427929615</v>
          </cell>
          <cell r="X22">
            <v>49.82</v>
          </cell>
          <cell r="Y22">
            <v>78.260000000000005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7.7903168077049489</v>
          </cell>
          <cell r="W23">
            <v>10.645411685424831</v>
          </cell>
          <cell r="X23">
            <v>115.1</v>
          </cell>
          <cell r="Y23">
            <v>157.28</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6.7407543137145964</v>
          </cell>
          <cell r="W24">
            <v>11.604841100206922</v>
          </cell>
          <cell r="X24">
            <v>99.59</v>
          </cell>
          <cell r="Y24">
            <v>171.46</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7.6522697828169814</v>
          </cell>
          <cell r="W25">
            <v>10.429450493829307</v>
          </cell>
          <cell r="X25">
            <v>147.35</v>
          </cell>
          <cell r="Y25">
            <v>200.82</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6.8134399284649403</v>
          </cell>
          <cell r="W26">
            <v>11.605685397576734</v>
          </cell>
          <cell r="X26">
            <v>131.19999999999999</v>
          </cell>
          <cell r="Y26">
            <v>223.47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7.7179384244165607</v>
          </cell>
          <cell r="W27">
            <v>10.423580408446094</v>
          </cell>
          <cell r="X27">
            <v>193.68</v>
          </cell>
          <cell r="Y27">
            <v>261.58</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7.8156093263360136</v>
          </cell>
          <cell r="W28">
            <v>10.665656235991241</v>
          </cell>
          <cell r="X28">
            <v>11.72</v>
          </cell>
          <cell r="Y28">
            <v>16</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7.1118782911053557</v>
          </cell>
          <cell r="W29">
            <v>11.339767578841805</v>
          </cell>
          <cell r="X29">
            <v>10.67</v>
          </cell>
          <cell r="Y29">
            <v>17.010000000000002</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7.8457194816658555</v>
          </cell>
          <cell r="W30">
            <v>10.910217735539042</v>
          </cell>
          <cell r="X30">
            <v>17.23</v>
          </cell>
          <cell r="Y30">
            <v>23.96</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6.985814544363345</v>
          </cell>
          <cell r="W31">
            <v>11.664614061013198</v>
          </cell>
          <cell r="X31">
            <v>15.34</v>
          </cell>
          <cell r="Y31">
            <v>25.62</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8.1198392194649358</v>
          </cell>
          <cell r="W32">
            <v>11.065932037857788</v>
          </cell>
          <cell r="X32">
            <v>28.72</v>
          </cell>
          <cell r="Y32">
            <v>39.14</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7.3760903907208437</v>
          </cell>
          <cell r="W33">
            <v>11.420126767445177</v>
          </cell>
          <cell r="X33">
            <v>26.09</v>
          </cell>
          <cell r="Y33">
            <v>40.39</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7.7372758457804611</v>
          </cell>
          <cell r="W34">
            <v>10.94731215376547</v>
          </cell>
          <cell r="X34">
            <v>53.33</v>
          </cell>
          <cell r="Y34">
            <v>75.45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7.2930338447026521</v>
          </cell>
          <cell r="W35">
            <v>11.784835218267977</v>
          </cell>
          <cell r="X35">
            <v>50.27</v>
          </cell>
          <cell r="Y35">
            <v>81.23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7.5088636627151306</v>
          </cell>
          <cell r="W36">
            <v>10.862207884297025</v>
          </cell>
          <cell r="X36">
            <v>110.94</v>
          </cell>
          <cell r="Y36">
            <v>160.47999999999999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7.1746640754043653</v>
          </cell>
          <cell r="W37">
            <v>11.171443148782449</v>
          </cell>
          <cell r="X37">
            <v>106</v>
          </cell>
          <cell r="Y37">
            <v>165.05</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7.9551936072176117</v>
          </cell>
          <cell r="W38">
            <v>10.327882318487637</v>
          </cell>
          <cell r="X38">
            <v>153.18</v>
          </cell>
          <cell r="Y38">
            <v>198.87</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7.3270978146505445</v>
          </cell>
          <cell r="W39">
            <v>11.564875611408528</v>
          </cell>
          <cell r="X39">
            <v>141.09</v>
          </cell>
          <cell r="Y39">
            <v>222.69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7.7144768769254171</v>
          </cell>
          <cell r="W40">
            <v>10.763160672254369</v>
          </cell>
          <cell r="X40">
            <v>193.6</v>
          </cell>
          <cell r="Y40">
            <v>270.10000000000002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7.8531687688263796</v>
          </cell>
          <cell r="W41">
            <v>10.94154719657422</v>
          </cell>
          <cell r="X41">
            <v>11.78</v>
          </cell>
          <cell r="Y41">
            <v>16.41</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6.8302291452369124</v>
          </cell>
          <cell r="W42">
            <v>11.79311972122084</v>
          </cell>
          <cell r="X42">
            <v>10.25</v>
          </cell>
          <cell r="Y42">
            <v>17.690000000000001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8.0079898161755221</v>
          </cell>
          <cell r="W43">
            <v>10.624797170796882</v>
          </cell>
          <cell r="X43">
            <v>17.59</v>
          </cell>
          <cell r="Y43">
            <v>23.33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6.7187332192599429</v>
          </cell>
          <cell r="W44">
            <v>11.580461180380855</v>
          </cell>
          <cell r="X44">
            <v>14.76</v>
          </cell>
          <cell r="Y44">
            <v>25.43</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7.4550872054350128</v>
          </cell>
          <cell r="W45">
            <v>10.9091495588266</v>
          </cell>
          <cell r="X45">
            <v>26.37</v>
          </cell>
          <cell r="Y45">
            <v>38.58</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6.720129170033232</v>
          </cell>
          <cell r="W46">
            <v>11.312821659722857</v>
          </cell>
          <cell r="X46">
            <v>23.77</v>
          </cell>
          <cell r="Y46">
            <v>40.01</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7.449621551945393</v>
          </cell>
          <cell r="W47">
            <v>10.408921444219807</v>
          </cell>
          <cell r="X47">
            <v>51.35</v>
          </cell>
          <cell r="Y47">
            <v>71.739999999999995</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7.3554432959070644</v>
          </cell>
          <cell r="W48">
            <v>11.149095312765459</v>
          </cell>
          <cell r="X48">
            <v>50.7</v>
          </cell>
          <cell r="Y48">
            <v>76.84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8.1550247888057612</v>
          </cell>
          <cell r="W49">
            <v>10.932523409189919</v>
          </cell>
          <cell r="X49">
            <v>120.49</v>
          </cell>
          <cell r="Y49">
            <v>161.52000000000001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7.3999648099777726</v>
          </cell>
          <cell r="W50">
            <v>11.843080119620318</v>
          </cell>
          <cell r="X50">
            <v>109.33</v>
          </cell>
          <cell r="Y50">
            <v>174.98</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7.6176101855933549</v>
          </cell>
          <cell r="W51">
            <v>10.845866067735225</v>
          </cell>
          <cell r="X51">
            <v>146.68</v>
          </cell>
          <cell r="Y51">
            <v>208.84</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7.4023228194238992</v>
          </cell>
          <cell r="W52">
            <v>11.485007803263313</v>
          </cell>
          <cell r="X52">
            <v>142.53</v>
          </cell>
          <cell r="Y52">
            <v>221.15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8.0012624869879208</v>
          </cell>
          <cell r="W53">
            <v>10.670304812942158</v>
          </cell>
          <cell r="X53">
            <v>200.79</v>
          </cell>
          <cell r="Y53">
            <v>267.77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7.7182783744437895</v>
          </cell>
          <cell r="W54">
            <v>10.374688130120861</v>
          </cell>
          <cell r="X54">
            <v>11.58</v>
          </cell>
          <cell r="Y54">
            <v>15.56</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7.2120184836669567</v>
          </cell>
          <cell r="W55">
            <v>11.833551680486663</v>
          </cell>
          <cell r="X55">
            <v>10.82</v>
          </cell>
          <cell r="Y55">
            <v>17.75</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8.1277753675776943</v>
          </cell>
          <cell r="W56">
            <v>10.787539529775453</v>
          </cell>
          <cell r="X56">
            <v>17.850000000000001</v>
          </cell>
          <cell r="Y56">
            <v>23.69</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7.3153004998905828</v>
          </cell>
          <cell r="W57">
            <v>11.244619270619019</v>
          </cell>
          <cell r="X57">
            <v>16.07</v>
          </cell>
          <cell r="Y57">
            <v>24.69</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8.1196928037207581</v>
          </cell>
          <cell r="W58">
            <v>10.356267406275322</v>
          </cell>
          <cell r="X58">
            <v>28.72</v>
          </cell>
          <cell r="Y58">
            <v>36.630000000000003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7.0756118554061622</v>
          </cell>
          <cell r="W59">
            <v>11.24307817239978</v>
          </cell>
          <cell r="X59">
            <v>25.03</v>
          </cell>
          <cell r="Y59">
            <v>39.770000000000003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7.54708274127574</v>
          </cell>
          <cell r="W60">
            <v>10.923388696677431</v>
          </cell>
          <cell r="X60">
            <v>52.02</v>
          </cell>
          <cell r="Y60">
            <v>75.290000000000006</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7.0125609876903994</v>
          </cell>
          <cell r="W61">
            <v>11.333240049316224</v>
          </cell>
          <cell r="X61">
            <v>48.33</v>
          </cell>
          <cell r="Y61">
            <v>78.11</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7.5849842138917687</v>
          </cell>
          <cell r="W62">
            <v>10.531218082234851</v>
          </cell>
          <cell r="X62">
            <v>112.07</v>
          </cell>
          <cell r="Y62">
            <v>155.59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6.8154775710265012</v>
          </cell>
          <cell r="W63">
            <v>11.538700131705134</v>
          </cell>
          <cell r="X63">
            <v>100.7</v>
          </cell>
          <cell r="Y63">
            <v>170.48</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7.866234124151509</v>
          </cell>
          <cell r="W64">
            <v>10.522069297462044</v>
          </cell>
          <cell r="X64">
            <v>151.47</v>
          </cell>
          <cell r="Y64">
            <v>202.61</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7.3978936927136392</v>
          </cell>
          <cell r="W65">
            <v>11.516181195182723</v>
          </cell>
          <cell r="X65">
            <v>142.44999999999999</v>
          </cell>
          <cell r="Y65">
            <v>221.75</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7.8389531734559013</v>
          </cell>
          <cell r="W66">
            <v>10.527740342713251</v>
          </cell>
          <cell r="X66">
            <v>196.72</v>
          </cell>
          <cell r="Y66">
            <v>264.19</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7.7864513541299454</v>
          </cell>
          <cell r="W68">
            <v>10.905441800830481</v>
          </cell>
          <cell r="X68">
            <v>11.68</v>
          </cell>
          <cell r="Y68">
            <v>16.36</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6.7918658266373475</v>
          </cell>
          <cell r="W69">
            <v>11.738976821434639</v>
          </cell>
          <cell r="X69">
            <v>10.19</v>
          </cell>
          <cell r="Y69">
            <v>17.61</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7.439949119787725</v>
          </cell>
          <cell r="W70">
            <v>11.009161928884708</v>
          </cell>
          <cell r="X70">
            <v>16.34</v>
          </cell>
          <cell r="Y70">
            <v>24.18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6.9221398312089466</v>
          </cell>
          <cell r="W71">
            <v>11.854142225808063</v>
          </cell>
          <cell r="X71">
            <v>15.2</v>
          </cell>
          <cell r="Y71">
            <v>26.03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7.9046336055250235</v>
          </cell>
          <cell r="W72">
            <v>10.750422562112785</v>
          </cell>
          <cell r="X72">
            <v>27.96</v>
          </cell>
          <cell r="Y72">
            <v>38.020000000000003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7.2106149055583995</v>
          </cell>
          <cell r="W73">
            <v>11.276091299601203</v>
          </cell>
          <cell r="X73">
            <v>25.5</v>
          </cell>
          <cell r="Y73">
            <v>39.880000000000003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8.1140382387635182</v>
          </cell>
          <cell r="W74">
            <v>10.475805826959661</v>
          </cell>
          <cell r="X74">
            <v>55.93</v>
          </cell>
          <cell r="Y74">
            <v>72.2</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6.938353253306528</v>
          </cell>
          <cell r="W75">
            <v>11.620028185145728</v>
          </cell>
          <cell r="X75">
            <v>47.82</v>
          </cell>
          <cell r="Y75">
            <v>80.09</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8.163465246229336</v>
          </cell>
          <cell r="W76">
            <v>10.768476153589129</v>
          </cell>
          <cell r="X76">
            <v>120.61</v>
          </cell>
          <cell r="Y76">
            <v>159.1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7.0784064330566725</v>
          </cell>
          <cell r="W77">
            <v>11.308671278229719</v>
          </cell>
          <cell r="X77">
            <v>104.58</v>
          </cell>
          <cell r="Y77">
            <v>167.08</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7.7748345813256474</v>
          </cell>
          <cell r="W78">
            <v>10.451095821044069</v>
          </cell>
          <cell r="X78">
            <v>149.71</v>
          </cell>
          <cell r="Y78">
            <v>201.24</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6.8380516604603976</v>
          </cell>
          <cell r="W79">
            <v>11.492632066204969</v>
          </cell>
          <cell r="X79">
            <v>131.66999999999999</v>
          </cell>
          <cell r="Y79">
            <v>221.29</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7.7263172074881883</v>
          </cell>
          <cell r="W80">
            <v>10.53486855605277</v>
          </cell>
          <cell r="X80">
            <v>193.89</v>
          </cell>
          <cell r="Y80">
            <v>264.37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7.535883856023962</v>
          </cell>
          <cell r="W88">
            <v>10.77850495300342</v>
          </cell>
          <cell r="X88">
            <v>11.3</v>
          </cell>
          <cell r="Y88">
            <v>16.170000000000002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7.3581042183178926</v>
          </cell>
          <cell r="W89">
            <v>11.585342882892819</v>
          </cell>
          <cell r="X89">
            <v>11.04</v>
          </cell>
          <cell r="Y89">
            <v>17.38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7.7879072251817476</v>
          </cell>
          <cell r="W90">
            <v>10.661038963496106</v>
          </cell>
          <cell r="X90">
            <v>17.100000000000001</v>
          </cell>
          <cell r="Y90">
            <v>23.41</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6.8367319818169499</v>
          </cell>
          <cell r="W91">
            <v>11.176249823155745</v>
          </cell>
          <cell r="X91">
            <v>15.01</v>
          </cell>
          <cell r="Y91">
            <v>24.54</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7.93739523234823</v>
          </cell>
          <cell r="W92">
            <v>10.349668349786997</v>
          </cell>
          <cell r="X92">
            <v>28.07</v>
          </cell>
          <cell r="Y92">
            <v>36.61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6.6392378577633986</v>
          </cell>
          <cell r="W93">
            <v>11.288929904913012</v>
          </cell>
          <cell r="X93">
            <v>23.48</v>
          </cell>
          <cell r="Y93">
            <v>39.93</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7.7154280015765888</v>
          </cell>
          <cell r="W94">
            <v>10.881265728184449</v>
          </cell>
          <cell r="X94">
            <v>53.18</v>
          </cell>
          <cell r="Y94">
            <v>75</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7.3184827256575984</v>
          </cell>
          <cell r="W95">
            <v>11.906712155963197</v>
          </cell>
          <cell r="X95">
            <v>50.44</v>
          </cell>
          <cell r="Y95">
            <v>82.07</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7.9357908485512914</v>
          </cell>
          <cell r="W96">
            <v>11.039698399285829</v>
          </cell>
          <cell r="X96">
            <v>117.25</v>
          </cell>
          <cell r="Y96">
            <v>163.11000000000001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6.9826381261446402</v>
          </cell>
          <cell r="W97">
            <v>11.690325328236113</v>
          </cell>
          <cell r="X97">
            <v>103.17</v>
          </cell>
          <cell r="Y97">
            <v>172.72</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7.6199948643408826</v>
          </cell>
          <cell r="W98">
            <v>11.101918798743405</v>
          </cell>
          <cell r="X98">
            <v>146.72999999999999</v>
          </cell>
          <cell r="Y98">
            <v>213.77</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6.6818337819114149</v>
          </cell>
          <cell r="W99">
            <v>11.183227879515799</v>
          </cell>
          <cell r="X99">
            <v>128.66</v>
          </cell>
          <cell r="Y99">
            <v>215.34</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8.0939222131982689</v>
          </cell>
          <cell r="W100">
            <v>10.961538414061474</v>
          </cell>
          <cell r="X100">
            <v>203.12</v>
          </cell>
          <cell r="Y100">
            <v>275.08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8.0853458385337085</v>
          </cell>
          <cell r="W101">
            <v>10.983069455262727</v>
          </cell>
          <cell r="X101">
            <v>12.13</v>
          </cell>
          <cell r="Y101">
            <v>16.47</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6.7590591475996256</v>
          </cell>
          <cell r="W102">
            <v>11.602415162865153</v>
          </cell>
          <cell r="X102">
            <v>10.14</v>
          </cell>
          <cell r="Y102">
            <v>17.399999999999999</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8.2063369860969182</v>
          </cell>
          <cell r="W103">
            <v>11.066660930802813</v>
          </cell>
          <cell r="X103">
            <v>18.02</v>
          </cell>
          <cell r="Y103">
            <v>24.3</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6.7840415253889539</v>
          </cell>
          <cell r="W104">
            <v>11.7572948854356</v>
          </cell>
          <cell r="X104">
            <v>14.9</v>
          </cell>
          <cell r="Y104">
            <v>25.82</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8.1685394373773281</v>
          </cell>
          <cell r="W105">
            <v>11.099271129671347</v>
          </cell>
          <cell r="X105">
            <v>28.89</v>
          </cell>
          <cell r="Y105">
            <v>39.26</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7.2498089995977466</v>
          </cell>
          <cell r="W106">
            <v>11.626619858084217</v>
          </cell>
          <cell r="X106">
            <v>25.64</v>
          </cell>
          <cell r="Y106">
            <v>41.12</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7.8257885962944069</v>
          </cell>
          <cell r="W107">
            <v>10.491140779420617</v>
          </cell>
          <cell r="X107">
            <v>53.94</v>
          </cell>
          <cell r="Y107">
            <v>72.31</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7.2395213147654358</v>
          </cell>
          <cell r="W108">
            <v>11.121924000960815</v>
          </cell>
          <cell r="X108">
            <v>49.9</v>
          </cell>
          <cell r="Y108">
            <v>76.66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7.7086842613831577</v>
          </cell>
          <cell r="W109">
            <v>10.500370322296051</v>
          </cell>
          <cell r="X109">
            <v>113.89</v>
          </cell>
          <cell r="Y109">
            <v>155.13999999999999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7.0315545771836065</v>
          </cell>
          <cell r="W110">
            <v>11.151248723338323</v>
          </cell>
          <cell r="X110">
            <v>103.89</v>
          </cell>
          <cell r="Y110">
            <v>164.76</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7.9118508758870174</v>
          </cell>
          <cell r="W111">
            <v>10.40902315863991</v>
          </cell>
          <cell r="X111">
            <v>152.35</v>
          </cell>
          <cell r="Y111">
            <v>200.43</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6.7248240825404002</v>
          </cell>
          <cell r="W112">
            <v>11.560331108081627</v>
          </cell>
          <cell r="X112">
            <v>129.49</v>
          </cell>
          <cell r="Y112">
            <v>222.6</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7.9403885441472477</v>
          </cell>
          <cell r="W113">
            <v>10.578605221907344</v>
          </cell>
          <cell r="X113">
            <v>199.26</v>
          </cell>
          <cell r="Y113">
            <v>265.47000000000003</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7.8488813661125594</v>
          </cell>
          <cell r="W115">
            <v>10.631715938108638</v>
          </cell>
          <cell r="X115">
            <v>11.77</v>
          </cell>
          <cell r="Y115">
            <v>15.95</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7.3419208669163023</v>
          </cell>
          <cell r="W116">
            <v>11.435794898249458</v>
          </cell>
          <cell r="X116">
            <v>11.01</v>
          </cell>
          <cell r="Y116">
            <v>17.149999999999999</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7.9836836332095391</v>
          </cell>
          <cell r="W117">
            <v>11.074138947492248</v>
          </cell>
          <cell r="X117">
            <v>17.53</v>
          </cell>
          <cell r="Y117">
            <v>24.32</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6.6096541236671769</v>
          </cell>
          <cell r="W118">
            <v>11.905951237576682</v>
          </cell>
          <cell r="X118">
            <v>14.52</v>
          </cell>
          <cell r="Y118">
            <v>26.15</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7.6688913699977013</v>
          </cell>
          <cell r="W119">
            <v>10.778834400020537</v>
          </cell>
          <cell r="X119">
            <v>27.12</v>
          </cell>
          <cell r="Y119">
            <v>38.119999999999997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6.9967651955825643</v>
          </cell>
          <cell r="W120">
            <v>11.118049904454182</v>
          </cell>
          <cell r="X120">
            <v>24.75</v>
          </cell>
          <cell r="Y120">
            <v>39.32</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7.5514265101275102</v>
          </cell>
          <cell r="W121">
            <v>10.375385968967</v>
          </cell>
          <cell r="X121">
            <v>52.05</v>
          </cell>
          <cell r="Y121">
            <v>71.510000000000005</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6.7446664737262934</v>
          </cell>
          <cell r="W122">
            <v>11.340096846257072</v>
          </cell>
          <cell r="X122">
            <v>46.49</v>
          </cell>
          <cell r="Y122">
            <v>78.16</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7.5000422334426782</v>
          </cell>
          <cell r="W123">
            <v>10.694428550289544</v>
          </cell>
          <cell r="X123">
            <v>110.81</v>
          </cell>
          <cell r="Y123">
            <v>158.01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7.0032268942423519</v>
          </cell>
          <cell r="W124">
            <v>11.19006838376764</v>
          </cell>
          <cell r="X124">
            <v>103.47</v>
          </cell>
          <cell r="Y124">
            <v>165.33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7.7937946697978147</v>
          </cell>
          <cell r="W125">
            <v>10.734895411232069</v>
          </cell>
          <cell r="X125">
            <v>150.07</v>
          </cell>
          <cell r="Y125">
            <v>206.7</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6.6348329473983387</v>
          </cell>
          <cell r="W126">
            <v>11.560199920885376</v>
          </cell>
          <cell r="X126">
            <v>127.76</v>
          </cell>
          <cell r="Y126">
            <v>222.6</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7.9240235508677319</v>
          </cell>
          <cell r="W127">
            <v>10.549945415793681</v>
          </cell>
          <cell r="X127">
            <v>198.85</v>
          </cell>
          <cell r="Y127">
            <v>264.75</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232</v>
      </c>
      <c r="H2">
        <v>35</v>
      </c>
      <c r="I2">
        <v>15000</v>
      </c>
      <c r="M2">
        <v>4</v>
      </c>
      <c r="N2" t="s">
        <v>54</v>
      </c>
      <c r="O2" t="s">
        <v>50</v>
      </c>
    </row>
    <row r="3" spans="1:16">
      <c r="A3">
        <v>5</v>
      </c>
      <c r="D3" s="1">
        <v>1.99</v>
      </c>
      <c r="E3" s="1">
        <v>2500</v>
      </c>
      <c r="F3" t="s">
        <v>35</v>
      </c>
      <c r="G3" t="s">
        <v>233</v>
      </c>
      <c r="H3">
        <v>50</v>
      </c>
      <c r="I3">
        <v>25000</v>
      </c>
      <c r="K3">
        <v>1</v>
      </c>
      <c r="M3">
        <v>4</v>
      </c>
      <c r="N3" t="s">
        <v>55</v>
      </c>
      <c r="O3" t="s">
        <v>50</v>
      </c>
      <c r="P3" t="s">
        <v>45</v>
      </c>
    </row>
    <row r="4" spans="1:16">
      <c r="A4">
        <v>15</v>
      </c>
      <c r="D4" s="1">
        <v>2.99</v>
      </c>
      <c r="E4" s="1">
        <v>3900</v>
      </c>
      <c r="F4" t="s">
        <v>36</v>
      </c>
      <c r="G4" t="s">
        <v>234</v>
      </c>
      <c r="H4">
        <v>65</v>
      </c>
      <c r="I4">
        <v>30000</v>
      </c>
      <c r="L4">
        <v>2</v>
      </c>
      <c r="M4">
        <v>4</v>
      </c>
      <c r="N4" t="s">
        <v>56</v>
      </c>
      <c r="O4" t="s">
        <v>50</v>
      </c>
      <c r="P4" t="s">
        <v>47</v>
      </c>
    </row>
    <row r="5" spans="1:16">
      <c r="A5">
        <v>25</v>
      </c>
      <c r="D5" s="1">
        <v>3.99</v>
      </c>
      <c r="E5" s="1">
        <v>4900</v>
      </c>
      <c r="F5" t="s">
        <v>37</v>
      </c>
      <c r="G5" t="s">
        <v>235</v>
      </c>
      <c r="H5">
        <v>80</v>
      </c>
      <c r="I5">
        <v>30000</v>
      </c>
      <c r="L5">
        <v>3</v>
      </c>
      <c r="M5">
        <v>4</v>
      </c>
      <c r="N5" t="s">
        <v>57</v>
      </c>
      <c r="O5" t="s">
        <v>50</v>
      </c>
      <c r="P5" t="s">
        <v>48</v>
      </c>
    </row>
    <row r="6" spans="1:16">
      <c r="A6">
        <v>35</v>
      </c>
      <c r="D6" s="1">
        <v>4.99</v>
      </c>
      <c r="E6" s="1">
        <v>5900</v>
      </c>
      <c r="F6" t="s">
        <v>38</v>
      </c>
      <c r="G6" t="s">
        <v>236</v>
      </c>
      <c r="H6">
        <v>100</v>
      </c>
      <c r="I6">
        <v>30000</v>
      </c>
      <c r="L6">
        <v>4</v>
      </c>
      <c r="M6">
        <v>4</v>
      </c>
      <c r="N6" t="s">
        <v>58</v>
      </c>
      <c r="O6" t="s">
        <v>50</v>
      </c>
      <c r="P6" t="s">
        <v>225</v>
      </c>
    </row>
    <row r="7" spans="1:16">
      <c r="A7">
        <v>45</v>
      </c>
      <c r="D7" s="1">
        <v>5.99</v>
      </c>
      <c r="E7" s="1">
        <v>7500</v>
      </c>
      <c r="F7" t="s">
        <v>221</v>
      </c>
      <c r="G7" t="s">
        <v>237</v>
      </c>
      <c r="H7">
        <v>100</v>
      </c>
      <c r="I7">
        <v>35000</v>
      </c>
      <c r="L7">
        <v>5</v>
      </c>
      <c r="M7">
        <v>4</v>
      </c>
      <c r="N7" t="s">
        <v>228</v>
      </c>
      <c r="O7" t="s">
        <v>50</v>
      </c>
      <c r="P7" t="s">
        <v>226</v>
      </c>
    </row>
    <row r="8" spans="1:16">
      <c r="A8">
        <v>55</v>
      </c>
      <c r="D8" s="1">
        <v>7.99</v>
      </c>
      <c r="E8" s="1">
        <v>9900</v>
      </c>
      <c r="F8" t="s">
        <v>222</v>
      </c>
      <c r="G8" t="s">
        <v>238</v>
      </c>
      <c r="H8">
        <v>120</v>
      </c>
      <c r="I8">
        <v>35000</v>
      </c>
      <c r="L8">
        <v>6</v>
      </c>
      <c r="M8">
        <v>4</v>
      </c>
      <c r="N8" t="s">
        <v>229</v>
      </c>
      <c r="O8" t="s">
        <v>50</v>
      </c>
      <c r="P8" t="s">
        <v>227</v>
      </c>
    </row>
    <row r="9" spans="1:16">
      <c r="A9">
        <v>65</v>
      </c>
      <c r="D9" s="1">
        <v>8.99</v>
      </c>
      <c r="E9" s="1">
        <v>11000</v>
      </c>
      <c r="F9" t="s">
        <v>223</v>
      </c>
      <c r="G9" t="s">
        <v>239</v>
      </c>
      <c r="H9">
        <v>120</v>
      </c>
      <c r="I9">
        <v>40000</v>
      </c>
      <c r="L9">
        <v>7</v>
      </c>
      <c r="M9">
        <v>4</v>
      </c>
      <c r="N9" t="s">
        <v>230</v>
      </c>
      <c r="O9" t="s">
        <v>50</v>
      </c>
      <c r="P9" t="s">
        <v>49</v>
      </c>
    </row>
    <row r="10" spans="1:16">
      <c r="A10">
        <v>75</v>
      </c>
      <c r="D10" s="1">
        <v>9.99</v>
      </c>
      <c r="E10" s="1">
        <v>12000</v>
      </c>
      <c r="F10" t="s">
        <v>224</v>
      </c>
      <c r="G10" t="s">
        <v>240</v>
      </c>
      <c r="H10">
        <v>135</v>
      </c>
      <c r="I10">
        <v>45000</v>
      </c>
      <c r="L10">
        <v>7</v>
      </c>
      <c r="M10">
        <v>4</v>
      </c>
      <c r="N10" t="s">
        <v>231</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241</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11" activePane="bottomLeft" state="frozen"/>
      <selection pane="bottomLeft" activeCell="I18" sqref="I18"/>
    </sheetView>
    <sheetView topLeftCell="A7" zoomScaleNormal="100" workbookViewId="1">
      <selection activeCell="H25" sqref="H25"/>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316</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0.75478986200630338</v>
      </c>
      <c r="C2">
        <f t="shared" ref="C2:C32" ca="1" si="0">RAND()</f>
        <v>0.18356017320098272</v>
      </c>
      <c r="D2" t="str">
        <f ca="1">VLOOKUP($B2
+IF(D1="DI",1,
IF(D1="EN",2,
IF(D1="GO",3,0))),$AC:$AD,MATCH($AD$1,$AC$1:$AD$1,0),1)</f>
        <v>EN</v>
      </c>
      <c r="E2">
        <f ca="1">ROUNDDOWN(VLOOKUP(D2,$P:$W,MATCH($U$1,$P$1:$W$1,0),0)+C2*(VLOOKUP(D2,$P:$W,MATCH($V$1,$P$1:$W$1,0),0)-VLOOKUP(D2,$P:$W,MATCH($U$1,$P$1:$W$1,0),0)+10^ABS(VLOOKUP(D2,$P:$W,MATCH($W$1,$P$1:$W$1,0),0))),VLOOKUP(D2,$P:$W,MATCH($W$1,$P$1:$W$1,0),0))</f>
        <v>6</v>
      </c>
      <c r="F2" t="s">
        <v>131</v>
      </c>
      <c r="G2">
        <v>7</v>
      </c>
      <c r="H2" t="s">
        <v>313</v>
      </c>
      <c r="I2">
        <v>5</v>
      </c>
      <c r="J2" t="str">
        <f>IF(H2="GO",
  IF(I2&lt;100,"골드이상",""),
IF(H2="DI",
  IF(I2&gt;29,"다이아너무많음",
  IF(I2&gt;9,"다이아다소많음","")),""))</f>
        <v/>
      </c>
      <c r="K2" t="str">
        <f ca="1">IF(ROW()=2,L2,OFFSET(K2,-1,0)&amp;","&amp;L2)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13</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0.96671005988818814</v>
      </c>
      <c r="C3">
        <f t="shared" ca="1" si="0"/>
        <v>0.51336572048595752</v>
      </c>
      <c r="D3" t="str">
        <f t="shared" ref="D3:D32" ca="1" si="2">VLOOKUP($B3
+IF(D2="DI",1,
IF(D2="EN",2,
IF(D2="GO",3,0))),$AC:$AD,MATCH($AD$1,$AC$1:$AD$1,0),1)</f>
        <v>DI</v>
      </c>
      <c r="E3">
        <f t="shared" ref="E3:E32" ca="1" si="3">ROUNDDOWN(VLOOKUP(D3,$P:$W,MATCH($U$1,$P$1:$W$1,0),0)+C3*(VLOOKUP(D3,$P:$W,MATCH($V$1,$P$1:$W$1,0),0)-VLOOKUP(D3,$P:$W,MATCH($U$1,$P$1:$W$1,0),0)+10^ABS(VLOOKUP(D3,$P:$W,MATCH($W$1,$P$1:$W$1,0),0))),VLOOKUP(D3,$P:$W,MATCH($W$1,$P$1:$W$1,0),0))</f>
        <v>5</v>
      </c>
      <c r="F3" t="s">
        <v>129</v>
      </c>
      <c r="G3">
        <v>800</v>
      </c>
      <c r="H3" t="s">
        <v>129</v>
      </c>
      <c r="I3">
        <v>1200</v>
      </c>
      <c r="J3" t="str">
        <f t="shared" ref="J3:J32" si="4">IF(H3="GO",
  IF(I3&lt;100,"골드이상",""),
IF(H3="DI",
  IF(I3&gt;29,"다이아너무많음",
  IF(I3&gt;9,"다이아다소많음","")),""))</f>
        <v/>
      </c>
      <c r="K3" t="str">
        <f t="shared" ref="K3:K32" ca="1" si="5">IF(ROW()=2,L3,OFFSET(K3,-1,0)&amp;","&amp;L3)</f>
        <v>{"dy":1,"cd":"DI","cn":5},{"dy":2,"cd":"GO","cn":1200}</v>
      </c>
      <c r="L3" t="str">
        <f t="shared" ref="L3:L32" si="6">"{"""&amp;A$1&amp;""":"&amp;A3
&amp;","""&amp;H$1&amp;""":"""&amp;H3&amp;""""
&amp;","""&amp;I$1&amp;""":"&amp;I3&amp;"}"</f>
        <v>{"dy":2,"cd":"GO","cn":1200}</v>
      </c>
      <c r="P3" t="s">
        <v>69</v>
      </c>
      <c r="Q3">
        <f t="shared" ref="Q3:Q4" ca="1" si="7">COUNTIF(D:D,P3)</f>
        <v>14</v>
      </c>
      <c r="R3">
        <f t="shared" ref="R3:R4" si="8">COUNTIF(H:H,P3)</f>
        <v>13</v>
      </c>
      <c r="S3">
        <f t="shared" ref="S3:S4" si="9">SUMIF(H:H,P3,I:I)</f>
        <v>24100</v>
      </c>
      <c r="T3">
        <f>S3/R3</f>
        <v>1853.8461538461538</v>
      </c>
      <c r="U3">
        <v>500</v>
      </c>
      <c r="V3">
        <v>3500</v>
      </c>
      <c r="W3">
        <v>-2</v>
      </c>
      <c r="Y3">
        <v>2</v>
      </c>
      <c r="Z3">
        <v>0</v>
      </c>
      <c r="AA3">
        <v>14</v>
      </c>
      <c r="AB3">
        <f t="shared" ref="AB3:AB10" si="10">AA3/SUMIF(Z:Z,Z3,AA:AA)</f>
        <v>0.46666666666666667</v>
      </c>
      <c r="AC3">
        <f>AC2+AB2</f>
        <v>0.46666666666666667</v>
      </c>
      <c r="AD3" t="s">
        <v>132</v>
      </c>
    </row>
    <row r="4" spans="1:30">
      <c r="A4">
        <v>3</v>
      </c>
      <c r="B4">
        <f t="shared" ca="1" si="1"/>
        <v>4.9209016460587729E-2</v>
      </c>
      <c r="C4">
        <f t="shared" ca="1" si="0"/>
        <v>0.44005663567339082</v>
      </c>
      <c r="D4" t="str">
        <f t="shared" ca="1" si="2"/>
        <v>GO</v>
      </c>
      <c r="E4">
        <f t="shared" ca="1" si="3"/>
        <v>1800</v>
      </c>
      <c r="F4" t="s">
        <v>131</v>
      </c>
      <c r="G4">
        <v>12</v>
      </c>
      <c r="H4" t="s">
        <v>131</v>
      </c>
      <c r="I4">
        <v>7</v>
      </c>
      <c r="J4" t="str">
        <f t="shared" si="4"/>
        <v/>
      </c>
      <c r="K4" t="str">
        <f t="shared" ca="1" si="5"/>
        <v>{"dy":1,"cd":"DI","cn":5},{"dy":2,"cd":"GO","cn":1200},{"dy":3,"cd":"EN","cn":7}</v>
      </c>
      <c r="L4" t="str">
        <f t="shared" si="6"/>
        <v>{"dy":3,"cd":"EN","cn":7}</v>
      </c>
      <c r="P4" t="s">
        <v>99</v>
      </c>
      <c r="Q4">
        <f t="shared" ca="1" si="7"/>
        <v>4</v>
      </c>
      <c r="R4">
        <f t="shared" si="8"/>
        <v>4</v>
      </c>
      <c r="S4">
        <f t="shared" si="9"/>
        <v>17</v>
      </c>
      <c r="T4">
        <f>S4/R4</f>
        <v>4.25</v>
      </c>
      <c r="U4">
        <v>3</v>
      </c>
      <c r="V4">
        <v>6</v>
      </c>
      <c r="W4">
        <v>0</v>
      </c>
      <c r="Y4">
        <v>3</v>
      </c>
      <c r="Z4">
        <v>0</v>
      </c>
      <c r="AA4">
        <v>2</v>
      </c>
      <c r="AB4">
        <f t="shared" si="10"/>
        <v>6.6666666666666666E-2</v>
      </c>
      <c r="AC4">
        <f>AC3+AB3</f>
        <v>0.93333333333333335</v>
      </c>
      <c r="AD4" t="s">
        <v>134</v>
      </c>
    </row>
    <row r="5" spans="1:30">
      <c r="A5">
        <v>4</v>
      </c>
      <c r="B5">
        <f t="shared" ca="1" si="1"/>
        <v>0.40798214649276321</v>
      </c>
      <c r="C5">
        <f t="shared" ca="1" si="0"/>
        <v>0.78304252070543612</v>
      </c>
      <c r="D5" t="str">
        <f t="shared" ca="1" si="2"/>
        <v>EN</v>
      </c>
      <c r="E5">
        <f t="shared" ca="1" si="3"/>
        <v>9</v>
      </c>
      <c r="F5" t="s">
        <v>129</v>
      </c>
      <c r="G5">
        <v>1000</v>
      </c>
      <c r="H5" t="s">
        <v>129</v>
      </c>
      <c r="I5">
        <v>2600</v>
      </c>
      <c r="J5" t="str">
        <f t="shared" si="4"/>
        <v/>
      </c>
      <c r="K5" t="str">
        <f t="shared" ca="1" si="5"/>
        <v>{"dy":1,"cd":"DI","cn":5},{"dy":2,"cd":"GO","cn":1200},{"dy":3,"cd":"EN","cn":7},{"dy":4,"cd":"GO","cn":2600}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0.56497989793662551</v>
      </c>
      <c r="C6">
        <f t="shared" ca="1" si="0"/>
        <v>0.76877434268587175</v>
      </c>
      <c r="D6" t="str">
        <f t="shared" ca="1" si="2"/>
        <v>GO</v>
      </c>
      <c r="E6">
        <f t="shared" ca="1" si="3"/>
        <v>2800</v>
      </c>
      <c r="F6" t="s">
        <v>131</v>
      </c>
      <c r="G6">
        <v>5</v>
      </c>
      <c r="H6" t="s">
        <v>131</v>
      </c>
      <c r="I6">
        <v>6</v>
      </c>
      <c r="J6" t="str">
        <f t="shared" si="4"/>
        <v/>
      </c>
      <c r="K6" t="str">
        <f t="shared" ca="1" si="5"/>
        <v>{"dy":1,"cd":"DI","cn":5},{"dy":2,"cd":"GO","cn":1200},{"dy":3,"cd":"EN","cn":7},{"dy":4,"cd":"GO","cn":2600},{"dy":5,"cd":"EN","cn":6}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0.27379407944997547</v>
      </c>
      <c r="C7">
        <f t="shared" ca="1" si="0"/>
        <v>0.14180911214376046</v>
      </c>
      <c r="D7" t="str">
        <f t="shared" ca="1" si="2"/>
        <v>EN</v>
      </c>
      <c r="E7">
        <f t="shared" ca="1" si="3"/>
        <v>6</v>
      </c>
      <c r="F7" t="s">
        <v>129</v>
      </c>
      <c r="G7">
        <v>900</v>
      </c>
      <c r="H7" t="s">
        <v>129</v>
      </c>
      <c r="I7">
        <v>1500</v>
      </c>
      <c r="J7" t="str">
        <f t="shared" si="4"/>
        <v/>
      </c>
      <c r="K7" t="str">
        <f t="shared" ca="1" si="5"/>
        <v>{"dy":1,"cd":"DI","cn":5},{"dy":2,"cd":"GO","cn":1200},{"dy":3,"cd":"EN","cn":7},{"dy":4,"cd":"GO","cn":2600},{"dy":5,"cd":"EN","cn":6},{"dy":6,"cd":"GO","cn":1500}</v>
      </c>
      <c r="L7" t="str">
        <f t="shared" si="6"/>
        <v>{"dy":6,"cd":"GO","cn":1500}</v>
      </c>
      <c r="Y7">
        <v>1</v>
      </c>
      <c r="Z7">
        <v>2</v>
      </c>
      <c r="AA7">
        <f t="shared" si="11"/>
        <v>14</v>
      </c>
      <c r="AB7">
        <f t="shared" si="10"/>
        <v>0.875</v>
      </c>
      <c r="AC7">
        <f t="shared" si="12"/>
        <v>2</v>
      </c>
      <c r="AD7" t="str">
        <f t="shared" si="13"/>
        <v>GO</v>
      </c>
    </row>
    <row r="8" spans="1:30">
      <c r="A8">
        <v>7</v>
      </c>
      <c r="B8">
        <f t="shared" ca="1" si="1"/>
        <v>0.70746117972710387</v>
      </c>
      <c r="C8">
        <f t="shared" ca="1" si="0"/>
        <v>7.9784544113793321E-2</v>
      </c>
      <c r="D8" t="str">
        <f t="shared" ca="1" si="2"/>
        <v>GO</v>
      </c>
      <c r="E8">
        <f t="shared" ca="1" si="3"/>
        <v>700</v>
      </c>
      <c r="F8" t="s">
        <v>131</v>
      </c>
      <c r="G8">
        <v>6</v>
      </c>
      <c r="H8" t="s">
        <v>131</v>
      </c>
      <c r="I8">
        <v>6</v>
      </c>
      <c r="J8" t="str">
        <f t="shared" si="4"/>
        <v/>
      </c>
      <c r="K8" t="str">
        <f t="shared" ca="1" si="5"/>
        <v>{"dy":1,"cd":"DI","cn":5},{"dy":2,"cd":"GO","cn":1200},{"dy":3,"cd":"EN","cn":7},{"dy":4,"cd":"GO","cn":2600},{"dy":5,"cd":"EN","cn":6},{"dy":6,"cd":"GO","cn":1500},{"dy":7,"cd":"EN","cn":6}</v>
      </c>
      <c r="L8" t="str">
        <f t="shared" si="6"/>
        <v>{"dy":7,"cd":"EN","cn":6}</v>
      </c>
      <c r="Y8">
        <v>3</v>
      </c>
      <c r="Z8">
        <v>2</v>
      </c>
      <c r="AA8">
        <f t="shared" si="11"/>
        <v>2</v>
      </c>
      <c r="AB8">
        <f t="shared" si="10"/>
        <v>0.125</v>
      </c>
      <c r="AC8">
        <f t="shared" si="12"/>
        <v>2.875</v>
      </c>
      <c r="AD8" t="str">
        <f t="shared" si="13"/>
        <v>DI</v>
      </c>
    </row>
    <row r="9" spans="1:30">
      <c r="A9">
        <v>8</v>
      </c>
      <c r="B9">
        <f t="shared" ca="1" si="1"/>
        <v>0.24294229622886809</v>
      </c>
      <c r="C9">
        <f t="shared" ca="1" si="0"/>
        <v>7.4011029687227947E-2</v>
      </c>
      <c r="D9" t="str">
        <f t="shared" ca="1" si="2"/>
        <v>EN</v>
      </c>
      <c r="E9">
        <f t="shared" ca="1" si="3"/>
        <v>6</v>
      </c>
      <c r="F9" t="s">
        <v>133</v>
      </c>
      <c r="G9">
        <v>3</v>
      </c>
      <c r="H9" t="s">
        <v>129</v>
      </c>
      <c r="I9">
        <v>2300</v>
      </c>
      <c r="J9" t="str">
        <f t="shared" si="4"/>
        <v/>
      </c>
      <c r="K9" t="str">
        <f t="shared" ca="1" si="5"/>
        <v>{"dy":1,"cd":"DI","cn":5},{"dy":2,"cd":"GO","cn":1200},{"dy":3,"cd":"EN","cn":7},{"dy":4,"cd":"GO","cn":2600},{"dy":5,"cd":"EN","cn":6},{"dy":6,"cd":"GO","cn":1500},{"dy":7,"cd":"EN","cn":6},{"dy":8,"cd":"GO","cn":2300}</v>
      </c>
      <c r="L9" t="str">
        <f t="shared" si="6"/>
        <v>{"dy":8,"cd":"GO","cn":2300}</v>
      </c>
      <c r="Y9">
        <v>2</v>
      </c>
      <c r="Z9">
        <v>3</v>
      </c>
      <c r="AA9">
        <f t="shared" si="11"/>
        <v>14</v>
      </c>
      <c r="AB9">
        <f t="shared" si="10"/>
        <v>0.875</v>
      </c>
      <c r="AC9">
        <f t="shared" si="12"/>
        <v>3</v>
      </c>
      <c r="AD9" t="str">
        <f t="shared" si="13"/>
        <v>EN</v>
      </c>
    </row>
    <row r="10" spans="1:30">
      <c r="A10">
        <v>9</v>
      </c>
      <c r="B10">
        <f t="shared" ca="1" si="1"/>
        <v>0.77308432904260949</v>
      </c>
      <c r="C10">
        <f t="shared" ca="1" si="0"/>
        <v>0.18136872173617624</v>
      </c>
      <c r="D10" t="str">
        <f t="shared" ca="1" si="2"/>
        <v>GO</v>
      </c>
      <c r="E10">
        <f t="shared" ca="1" si="3"/>
        <v>1000</v>
      </c>
      <c r="F10" t="s">
        <v>129</v>
      </c>
      <c r="G10">
        <v>700</v>
      </c>
      <c r="H10" t="s">
        <v>133</v>
      </c>
      <c r="I10">
        <v>4</v>
      </c>
      <c r="J10" t="str">
        <f t="shared" si="4"/>
        <v/>
      </c>
      <c r="K10" t="str">
        <f t="shared" ca="1" si="5"/>
        <v>{"dy":1,"cd":"DI","cn":5},{"dy":2,"cd":"GO","cn":1200},{"dy":3,"cd":"EN","cn":7},{"dy":4,"cd":"GO","cn":2600},{"dy":5,"cd":"EN","cn":6},{"dy":6,"cd":"GO","cn":1500},{"dy":7,"cd":"EN","cn":6},{"dy":8,"cd":"GO","cn":2300},{"dy":9,"cd":"DI","cn":4}</v>
      </c>
      <c r="L10" t="str">
        <f t="shared" si="6"/>
        <v>{"dy":9,"cd":"DI","cn":4}</v>
      </c>
      <c r="Y10">
        <v>3</v>
      </c>
      <c r="Z10">
        <v>3</v>
      </c>
      <c r="AA10">
        <f t="shared" si="11"/>
        <v>2</v>
      </c>
      <c r="AB10">
        <f t="shared" si="10"/>
        <v>0.125</v>
      </c>
      <c r="AC10">
        <f t="shared" si="12"/>
        <v>3.875</v>
      </c>
      <c r="AD10" t="str">
        <f t="shared" si="13"/>
        <v>DI</v>
      </c>
    </row>
    <row r="11" spans="1:30">
      <c r="A11">
        <v>10</v>
      </c>
      <c r="B11">
        <f t="shared" ca="1" si="1"/>
        <v>7.4076918981193729E-2</v>
      </c>
      <c r="C11">
        <f t="shared" ca="1" si="0"/>
        <v>0.42582867991381657</v>
      </c>
      <c r="D11" t="str">
        <f t="shared" ca="1" si="2"/>
        <v>EN</v>
      </c>
      <c r="E11">
        <f t="shared" ca="1" si="3"/>
        <v>7</v>
      </c>
      <c r="F11" t="s">
        <v>131</v>
      </c>
      <c r="G11">
        <v>10</v>
      </c>
      <c r="H11" t="s">
        <v>131</v>
      </c>
      <c r="I11">
        <v>6</v>
      </c>
      <c r="J11" t="str">
        <f t="shared" si="4"/>
        <v/>
      </c>
      <c r="K11" t="str">
        <f t="shared" ca="1" si="5"/>
        <v>{"dy":1,"cd":"DI","cn":5},{"dy":2,"cd":"GO","cn":1200},{"dy":3,"cd":"EN","cn":7},{"dy":4,"cd":"GO","cn":2600},{"dy":5,"cd":"EN","cn":6},{"dy":6,"cd":"GO","cn":1500},{"dy":7,"cd":"EN","cn":6},{"dy":8,"cd":"GO","cn":2300},{"dy":9,"cd":"DI","cn":4},{"dy":10,"cd":"EN","cn":6}</v>
      </c>
      <c r="L11" t="str">
        <f t="shared" si="6"/>
        <v>{"dy":10,"cd":"EN","cn":6}</v>
      </c>
    </row>
    <row r="12" spans="1:30">
      <c r="A12">
        <v>11</v>
      </c>
      <c r="B12">
        <f t="shared" ca="1" si="1"/>
        <v>2.9675543733783116E-2</v>
      </c>
      <c r="C12">
        <f t="shared" ca="1" si="0"/>
        <v>1.2642978184484788E-2</v>
      </c>
      <c r="D12" t="str">
        <f t="shared" ca="1" si="2"/>
        <v>GO</v>
      </c>
      <c r="E12">
        <f t="shared" ca="1" si="3"/>
        <v>500</v>
      </c>
      <c r="F12" t="s">
        <v>129</v>
      </c>
      <c r="G12">
        <v>1300</v>
      </c>
      <c r="H12" t="s">
        <v>129</v>
      </c>
      <c r="I12">
        <v>1600</v>
      </c>
      <c r="J12" t="str">
        <f t="shared" si="4"/>
        <v/>
      </c>
      <c r="K12" t="str">
        <f t="shared" ca="1" si="5"/>
        <v>{"dy":1,"cd":"DI","cn":5},{"dy":2,"cd":"GO","cn":1200},{"dy":3,"cd":"EN","cn":7},{"dy":4,"cd":"GO","cn":2600},{"dy":5,"cd":"EN","cn":6},{"dy":6,"cd":"GO","cn":1500},{"dy":7,"cd":"EN","cn":6},{"dy":8,"cd":"GO","cn":2300},{"dy":9,"cd":"DI","cn":4},{"dy":10,"cd":"EN","cn":6},{"dy":11,"cd":"GO","cn":1600}</v>
      </c>
      <c r="L12" t="str">
        <f t="shared" si="6"/>
        <v>{"dy":11,"cd":"GO","cn":1600}</v>
      </c>
    </row>
    <row r="13" spans="1:30">
      <c r="A13">
        <v>12</v>
      </c>
      <c r="B13">
        <f t="shared" ca="1" si="1"/>
        <v>0.56365684159403895</v>
      </c>
      <c r="C13">
        <f t="shared" ca="1" si="0"/>
        <v>0.24904404572945693</v>
      </c>
      <c r="D13" t="str">
        <f t="shared" ca="1" si="2"/>
        <v>EN</v>
      </c>
      <c r="E13">
        <f t="shared" ca="1" si="3"/>
        <v>6</v>
      </c>
      <c r="F13" t="s">
        <v>131</v>
      </c>
      <c r="G13">
        <v>6</v>
      </c>
      <c r="H13" t="s">
        <v>131</v>
      </c>
      <c r="I13">
        <v>9</v>
      </c>
      <c r="J13" t="str">
        <f t="shared" si="4"/>
        <v/>
      </c>
      <c r="K13" t="str">
        <f t="shared" ca="1" si="5"/>
        <v>{"dy":1,"cd":"DI","cn":5},{"dy":2,"cd":"GO","cn":1200},{"dy":3,"cd":"EN","cn":7},{"dy":4,"cd":"GO","cn":2600},{"dy":5,"cd":"EN","cn":6},{"dy":6,"cd":"GO","cn":1500},{"dy":7,"cd":"EN","cn":6},{"dy":8,"cd":"GO","cn":2300},{"dy":9,"cd":"DI","cn":4},{"dy":10,"cd":"EN","cn":6},{"dy":11,"cd":"GO","cn":1600},{"dy":12,"cd":"EN","cn":9}</v>
      </c>
      <c r="L13" t="str">
        <f t="shared" si="6"/>
        <v>{"dy":12,"cd":"EN","cn":9}</v>
      </c>
    </row>
    <row r="14" spans="1:30">
      <c r="A14">
        <v>13</v>
      </c>
      <c r="B14">
        <f t="shared" ca="1" si="1"/>
        <v>0.1488945043853741</v>
      </c>
      <c r="C14">
        <f t="shared" ca="1" si="0"/>
        <v>0.48879551463509574</v>
      </c>
      <c r="D14" t="str">
        <f t="shared" ca="1" si="2"/>
        <v>GO</v>
      </c>
      <c r="E14">
        <f t="shared" ca="1" si="3"/>
        <v>2000</v>
      </c>
      <c r="F14" t="s">
        <v>129</v>
      </c>
      <c r="G14">
        <v>1200</v>
      </c>
      <c r="H14" t="s">
        <v>129</v>
      </c>
      <c r="I14">
        <v>1800</v>
      </c>
      <c r="J14" t="str">
        <f t="shared" si="4"/>
        <v/>
      </c>
      <c r="K14" t="str">
        <f t="shared" ca="1" si="5"/>
        <v>{"dy":1,"cd":"DI","cn":5},{"dy":2,"cd":"GO","cn":1200},{"dy":3,"cd":"EN","cn":7},{"dy":4,"cd":"GO","cn":2600},{"dy":5,"cd":"EN","cn":6},{"dy":6,"cd":"GO","cn":1500},{"dy":7,"cd":"EN","cn":6},{"dy":8,"cd":"GO","cn":2300},{"dy":9,"cd":"DI","cn":4},{"dy":10,"cd":"EN","cn":6},{"dy":11,"cd":"GO","cn":1600},{"dy":12,"cd":"EN","cn":9},{"dy":13,"cd":"GO","cn":1800}</v>
      </c>
      <c r="L14" t="str">
        <f t="shared" si="6"/>
        <v>{"dy":13,"cd":"GO","cn":1800}</v>
      </c>
    </row>
    <row r="15" spans="1:30">
      <c r="A15">
        <v>14</v>
      </c>
      <c r="B15">
        <f t="shared" ca="1" si="1"/>
        <v>0.20614385384416922</v>
      </c>
      <c r="C15">
        <f t="shared" ca="1" si="0"/>
        <v>0.6151100518811895</v>
      </c>
      <c r="D15" t="str">
        <f t="shared" ca="1" si="2"/>
        <v>EN</v>
      </c>
      <c r="E15">
        <f t="shared" ca="1" si="3"/>
        <v>8</v>
      </c>
      <c r="F15" t="s">
        <v>131</v>
      </c>
      <c r="G15">
        <v>10</v>
      </c>
      <c r="H15" t="s">
        <v>314</v>
      </c>
      <c r="I15">
        <v>7</v>
      </c>
      <c r="J15" t="str">
        <f t="shared" si="4"/>
        <v/>
      </c>
      <c r="K15" t="str">
        <f t="shared" ca="1" si="5"/>
        <v>{"dy":1,"cd":"DI","cn":5},{"dy":2,"cd":"GO","cn":1200},{"dy":3,"cd":"EN","cn":7},{"dy":4,"cd":"GO","cn":2600},{"dy":5,"cd":"EN","cn":6},{"dy":6,"cd":"GO","cn":1500},{"dy":7,"cd":"EN","cn":6},{"dy":8,"cd":"GO","cn":2300},{"dy":9,"cd":"DI","cn":4},{"dy":10,"cd":"EN","cn":6},{"dy":11,"cd":"GO","cn":1600},{"dy":12,"cd":"EN","cn":9},{"dy":13,"cd":"GO","cn":1800},{"dy":14,"cd":"EN","cn":7}</v>
      </c>
      <c r="L15" t="str">
        <f t="shared" si="6"/>
        <v>{"dy":14,"cd":"EN","cn":7}</v>
      </c>
    </row>
    <row r="16" spans="1:30">
      <c r="A16">
        <v>15</v>
      </c>
      <c r="B16">
        <f t="shared" ca="1" si="1"/>
        <v>0.26259595649415168</v>
      </c>
      <c r="C16">
        <f t="shared" ca="1" si="0"/>
        <v>0.42957057237741514</v>
      </c>
      <c r="D16" t="str">
        <f t="shared" ca="1" si="2"/>
        <v>GO</v>
      </c>
      <c r="E16">
        <f t="shared" ca="1" si="3"/>
        <v>1800</v>
      </c>
      <c r="F16" t="s">
        <v>129</v>
      </c>
      <c r="G16">
        <v>1000</v>
      </c>
      <c r="H16" t="s">
        <v>129</v>
      </c>
      <c r="I16">
        <v>3100</v>
      </c>
      <c r="J16" t="str">
        <f t="shared" si="4"/>
        <v/>
      </c>
      <c r="K16" t="str">
        <f t="shared" ca="1" si="5"/>
        <v>{"dy":1,"cd":"DI","cn":5},{"dy":2,"cd":"GO","cn":1200},{"dy":3,"cd":"EN","cn":7},{"dy":4,"cd":"GO","cn":2600},{"dy":5,"cd":"EN","cn":6},{"dy":6,"cd":"GO","cn":1500},{"dy":7,"cd":"EN","cn":6},{"dy":8,"cd":"GO","cn":2300},{"dy":9,"cd":"DI","cn":4},{"dy":10,"cd":"EN","cn":6},{"dy":11,"cd":"GO","cn":1600},{"dy":12,"cd":"EN","cn":9},{"dy":13,"cd":"GO","cn":1800},{"dy":14,"cd":"EN","cn":7},{"dy":15,"cd":"GO","cn":3100}</v>
      </c>
      <c r="L16" t="str">
        <f t="shared" si="6"/>
        <v>{"dy":15,"cd":"GO","cn":3100}</v>
      </c>
    </row>
    <row r="17" spans="1:12">
      <c r="A17">
        <v>16</v>
      </c>
      <c r="B17">
        <f t="shared" ca="1" si="1"/>
        <v>0.38843476597915161</v>
      </c>
      <c r="C17">
        <f t="shared" ca="1" si="0"/>
        <v>0.49815519583749901</v>
      </c>
      <c r="D17" t="str">
        <f t="shared" ca="1" si="2"/>
        <v>EN</v>
      </c>
      <c r="E17">
        <f t="shared" ca="1" si="3"/>
        <v>7</v>
      </c>
      <c r="F17" t="s">
        <v>131</v>
      </c>
      <c r="G17">
        <v>8</v>
      </c>
      <c r="H17" t="s">
        <v>131</v>
      </c>
      <c r="I17">
        <v>8</v>
      </c>
      <c r="J17" t="str">
        <f t="shared" si="4"/>
        <v/>
      </c>
      <c r="K17" t="str">
        <f t="shared" ca="1" si="5"/>
        <v>{"dy":1,"cd":"DI","cn":5},{"dy":2,"cd":"GO","cn":1200},{"dy":3,"cd":"EN","cn":7},{"dy":4,"cd":"GO","cn":2600},{"dy":5,"cd":"EN","cn":6},{"dy":6,"cd":"GO","cn":1500},{"dy":7,"cd":"EN","cn":6},{"dy":8,"cd":"GO","cn":2300},{"dy":9,"cd":"DI","cn":4},{"dy":10,"cd":"EN","cn":6},{"dy":11,"cd":"GO","cn":1600},{"dy":12,"cd":"EN","cn":9},{"dy":13,"cd":"GO","cn":1800},{"dy":14,"cd":"EN","cn":7},{"dy":15,"cd":"GO","cn":3100},{"dy":16,"cd":"EN","cn":8}</v>
      </c>
      <c r="L17" t="str">
        <f t="shared" si="6"/>
        <v>{"dy":16,"cd":"EN","cn":8}</v>
      </c>
    </row>
    <row r="18" spans="1:12">
      <c r="A18">
        <v>17</v>
      </c>
      <c r="B18">
        <f t="shared" ca="1" si="1"/>
        <v>0.83541696255276277</v>
      </c>
      <c r="C18">
        <f t="shared" ca="1" si="0"/>
        <v>0.49812877608590878</v>
      </c>
      <c r="D18" t="str">
        <f t="shared" ca="1" si="2"/>
        <v>GO</v>
      </c>
      <c r="E18">
        <f t="shared" ca="1" si="3"/>
        <v>2000</v>
      </c>
      <c r="F18" t="s">
        <v>129</v>
      </c>
      <c r="G18">
        <v>800</v>
      </c>
      <c r="H18" t="s">
        <v>133</v>
      </c>
      <c r="I18">
        <v>3</v>
      </c>
      <c r="J18" t="str">
        <f t="shared" si="4"/>
        <v/>
      </c>
      <c r="K18" t="str">
        <f t="shared" ca="1" si="5"/>
        <v>{"dy":1,"cd":"DI","cn":5},{"dy":2,"cd":"GO","cn":1200},{"dy":3,"cd":"EN","cn":7},{"dy":4,"cd":"GO","cn":2600},{"dy":5,"cd":"EN","cn":6},{"dy":6,"cd":"GO","cn":1500},{"dy":7,"cd":"EN","cn":6},{"dy":8,"cd":"GO","cn":2300},{"dy":9,"cd":"DI","cn":4},{"dy":10,"cd":"EN","cn":6},{"dy":11,"cd":"GO","cn":1600},{"dy":12,"cd":"EN","cn":9},{"dy":13,"cd":"GO","cn":1800},{"dy":14,"cd":"EN","cn":7},{"dy":15,"cd":"GO","cn":3100},{"dy":16,"cd":"EN","cn":8},{"dy":17,"cd":"DI","cn":3}</v>
      </c>
      <c r="L18" t="str">
        <f t="shared" si="6"/>
        <v>{"dy":17,"cd":"DI","cn":3}</v>
      </c>
    </row>
    <row r="19" spans="1:12">
      <c r="A19">
        <v>18</v>
      </c>
      <c r="B19">
        <f t="shared" ca="1" si="1"/>
        <v>0.9630203773831959</v>
      </c>
      <c r="C19">
        <f t="shared" ca="1" si="0"/>
        <v>9.3041663373274686E-2</v>
      </c>
      <c r="D19" t="str">
        <f t="shared" ca="1" si="2"/>
        <v>DI</v>
      </c>
      <c r="E19">
        <f t="shared" ca="1" si="3"/>
        <v>3</v>
      </c>
      <c r="F19" t="s">
        <v>131</v>
      </c>
      <c r="G19">
        <v>6</v>
      </c>
      <c r="H19" t="s">
        <v>129</v>
      </c>
      <c r="I19">
        <v>1500</v>
      </c>
      <c r="J19" t="str">
        <f t="shared" si="4"/>
        <v/>
      </c>
      <c r="K19" t="str">
        <f t="shared" ca="1" si="5"/>
        <v>{"dy":1,"cd":"DI","cn":5},{"dy":2,"cd":"GO","cn":1200},{"dy":3,"cd":"EN","cn":7},{"dy":4,"cd":"GO","cn":2600},{"dy":5,"cd":"EN","cn":6},{"dy":6,"cd":"GO","cn":1500},{"dy":7,"cd":"EN","cn":6},{"dy":8,"cd":"GO","cn":2300},{"dy":9,"cd":"DI","cn":4},{"dy":10,"cd":"EN","cn":6},{"dy":11,"cd":"GO","cn":1600},{"dy":12,"cd":"EN","cn":9},{"dy":13,"cd":"GO","cn":1800},{"dy":14,"cd":"EN","cn":7},{"dy":15,"cd":"GO","cn":3100},{"dy":16,"cd":"EN","cn":8},{"dy":17,"cd":"DI","cn":3},{"dy":18,"cd":"GO","cn":1500}</v>
      </c>
      <c r="L19" t="str">
        <f t="shared" si="6"/>
        <v>{"dy":18,"cd":"GO","cn":1500}</v>
      </c>
    </row>
    <row r="20" spans="1:12">
      <c r="A20">
        <v>19</v>
      </c>
      <c r="B20">
        <f t="shared" ca="1" si="1"/>
        <v>0.65133086177042987</v>
      </c>
      <c r="C20">
        <f t="shared" ca="1" si="0"/>
        <v>0.15769635131723703</v>
      </c>
      <c r="D20" t="str">
        <f t="shared" ca="1" si="2"/>
        <v>EN</v>
      </c>
      <c r="E20">
        <f t="shared" ca="1" si="3"/>
        <v>6</v>
      </c>
      <c r="F20" t="s">
        <v>129</v>
      </c>
      <c r="G20">
        <v>900</v>
      </c>
      <c r="H20" t="s">
        <v>131</v>
      </c>
      <c r="I20">
        <v>7</v>
      </c>
      <c r="J20" t="str">
        <f t="shared" si="4"/>
        <v/>
      </c>
      <c r="K20" t="str">
        <f t="shared" ca="1" si="5"/>
        <v>{"dy":1,"cd":"DI","cn":5},{"dy":2,"cd":"GO","cn":1200},{"dy":3,"cd":"EN","cn":7},{"dy":4,"cd":"GO","cn":2600},{"dy":5,"cd":"EN","cn":6},{"dy":6,"cd":"GO","cn":1500},{"dy":7,"cd":"EN","cn":6},{"dy":8,"cd":"GO","cn":2300},{"dy":9,"cd":"DI","cn":4},{"dy":10,"cd":"EN","cn":6},{"dy":11,"cd":"GO","cn":1600},{"dy":12,"cd":"EN","cn":9},{"dy":13,"cd":"GO","cn":1800},{"dy":14,"cd":"EN","cn":7},{"dy":15,"cd":"GO","cn":3100},{"dy":16,"cd":"EN","cn":8},{"dy":17,"cd":"DI","cn":3},{"dy":18,"cd":"GO","cn":1500},{"dy":19,"cd":"EN","cn":7}</v>
      </c>
      <c r="L20" t="str">
        <f t="shared" si="6"/>
        <v>{"dy":19,"cd":"EN","cn":7}</v>
      </c>
    </row>
    <row r="21" spans="1:12">
      <c r="A21">
        <v>20</v>
      </c>
      <c r="B21">
        <f t="shared" ca="1" si="1"/>
        <v>0.34600703339038108</v>
      </c>
      <c r="C21">
        <f t="shared" ca="1" si="0"/>
        <v>0.50375699885912828</v>
      </c>
      <c r="D21" t="str">
        <f t="shared" ca="1" si="2"/>
        <v>GO</v>
      </c>
      <c r="E21">
        <f t="shared" ca="1" si="3"/>
        <v>2000</v>
      </c>
      <c r="F21" t="s">
        <v>131</v>
      </c>
      <c r="G21">
        <v>7</v>
      </c>
      <c r="H21" t="s">
        <v>129</v>
      </c>
      <c r="I21">
        <v>2800</v>
      </c>
      <c r="J21" t="str">
        <f t="shared" si="4"/>
        <v/>
      </c>
      <c r="K21" t="str">
        <f t="shared" ca="1" si="5"/>
        <v>{"dy":1,"cd":"DI","cn":5},{"dy":2,"cd":"GO","cn":1200},{"dy":3,"cd":"EN","cn":7},{"dy":4,"cd":"GO","cn":2600},{"dy":5,"cd":"EN","cn":6},{"dy":6,"cd":"GO","cn":1500},{"dy":7,"cd":"EN","cn":6},{"dy":8,"cd":"GO","cn":2300},{"dy":9,"cd":"DI","cn":4},{"dy":10,"cd":"EN","cn":6},{"dy":11,"cd":"GO","cn":1600},{"dy":12,"cd":"EN","cn":9},{"dy":13,"cd":"GO","cn":1800},{"dy":14,"cd":"EN","cn":7},{"dy":15,"cd":"GO","cn":3100},{"dy":16,"cd":"EN","cn":8},{"dy":17,"cd":"DI","cn":3},{"dy":18,"cd":"GO","cn":1500},{"dy":19,"cd":"EN","cn":7},{"dy":20,"cd":"GO","cn":2800}</v>
      </c>
      <c r="L21" t="str">
        <f t="shared" si="6"/>
        <v>{"dy":20,"cd":"GO","cn":2800}</v>
      </c>
    </row>
    <row r="22" spans="1:12">
      <c r="A22">
        <v>21</v>
      </c>
      <c r="B22">
        <f t="shared" ca="1" si="1"/>
        <v>0.10695638071770741</v>
      </c>
      <c r="C22">
        <f t="shared" ca="1" si="0"/>
        <v>0.97886271621707432</v>
      </c>
      <c r="D22" t="str">
        <f t="shared" ca="1" si="2"/>
        <v>EN</v>
      </c>
      <c r="E22">
        <f t="shared" ca="1" si="3"/>
        <v>9</v>
      </c>
      <c r="F22" t="s">
        <v>133</v>
      </c>
      <c r="G22">
        <v>4</v>
      </c>
      <c r="H22" t="s">
        <v>131</v>
      </c>
      <c r="I22">
        <v>9</v>
      </c>
      <c r="J22" t="str">
        <f t="shared" si="4"/>
        <v/>
      </c>
      <c r="K22" t="str">
        <f t="shared" ca="1" si="5"/>
        <v>{"dy":1,"cd":"DI","cn":5},{"dy":2,"cd":"GO","cn":1200},{"dy":3,"cd":"EN","cn":7},{"dy":4,"cd":"GO","cn":2600},{"dy":5,"cd":"EN","cn":6},{"dy":6,"cd":"GO","cn":1500},{"dy":7,"cd":"EN","cn":6},{"dy":8,"cd":"GO","cn":2300},{"dy":9,"cd":"DI","cn":4},{"dy":10,"cd":"EN","cn":6},{"dy":11,"cd":"GO","cn":1600},{"dy":12,"cd":"EN","cn":9},{"dy":13,"cd":"GO","cn":1800},{"dy":14,"cd":"EN","cn":7},{"dy":15,"cd":"GO","cn":3100},{"dy":16,"cd":"EN","cn":8},{"dy":17,"cd":"DI","cn":3},{"dy":18,"cd":"GO","cn":1500},{"dy":19,"cd":"EN","cn":7},{"dy":20,"cd":"GO","cn":2800},{"dy":21,"cd":"EN","cn":9}</v>
      </c>
      <c r="L22" t="str">
        <f t="shared" si="6"/>
        <v>{"dy":21,"cd":"EN","cn":9}</v>
      </c>
    </row>
    <row r="23" spans="1:12">
      <c r="A23">
        <v>22</v>
      </c>
      <c r="B23">
        <f t="shared" ca="1" si="1"/>
        <v>0.74886836807927315</v>
      </c>
      <c r="C23">
        <f t="shared" ca="1" si="0"/>
        <v>0.98390738033236869</v>
      </c>
      <c r="D23" t="str">
        <f t="shared" ca="1" si="2"/>
        <v>GO</v>
      </c>
      <c r="E23">
        <f t="shared" ca="1" si="3"/>
        <v>3500</v>
      </c>
      <c r="F23" t="s">
        <v>131</v>
      </c>
      <c r="G23">
        <v>10</v>
      </c>
      <c r="H23" t="s">
        <v>129</v>
      </c>
      <c r="I23">
        <v>800</v>
      </c>
      <c r="J23" t="str">
        <f t="shared" si="4"/>
        <v/>
      </c>
      <c r="K23"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6"/>
        <v>{"dy":22,"cd":"GO","cn":800}</v>
      </c>
    </row>
    <row r="24" spans="1:12">
      <c r="A24">
        <v>23</v>
      </c>
      <c r="B24">
        <f t="shared" ca="1" si="1"/>
        <v>0.93270455972895194</v>
      </c>
      <c r="C24">
        <f t="shared" ca="1" si="0"/>
        <v>2.2890816928045843E-2</v>
      </c>
      <c r="D24" t="str">
        <f t="shared" ca="1" si="2"/>
        <v>DI</v>
      </c>
      <c r="E24">
        <f t="shared" ca="1" si="3"/>
        <v>3</v>
      </c>
      <c r="F24" t="s">
        <v>129</v>
      </c>
      <c r="G24">
        <v>800</v>
      </c>
      <c r="H24" t="s">
        <v>131</v>
      </c>
      <c r="I24">
        <v>7</v>
      </c>
      <c r="J24" t="str">
        <f t="shared" si="4"/>
        <v/>
      </c>
      <c r="K24"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6"/>
        <v>{"dy":23,"cd":"EN","cn":7}</v>
      </c>
    </row>
    <row r="25" spans="1:12">
      <c r="A25">
        <v>24</v>
      </c>
      <c r="B25">
        <f t="shared" ca="1" si="1"/>
        <v>0.22823080113795147</v>
      </c>
      <c r="C25">
        <f t="shared" ca="1" si="0"/>
        <v>0.6914631274145413</v>
      </c>
      <c r="D25" t="str">
        <f t="shared" ca="1" si="2"/>
        <v>GO</v>
      </c>
      <c r="E25">
        <f t="shared" ca="1" si="3"/>
        <v>2600</v>
      </c>
      <c r="F25" t="s">
        <v>131</v>
      </c>
      <c r="G25">
        <v>6</v>
      </c>
      <c r="H25" t="s">
        <v>129</v>
      </c>
      <c r="I25">
        <v>1400</v>
      </c>
      <c r="J25" t="str">
        <f t="shared" si="4"/>
        <v/>
      </c>
      <c r="K25"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6"/>
        <v>{"dy":24,"cd":"GO","cn":1400}</v>
      </c>
    </row>
    <row r="26" spans="1:12">
      <c r="A26">
        <v>25</v>
      </c>
      <c r="B26">
        <f t="shared" ca="1" si="1"/>
        <v>0.85487257663362193</v>
      </c>
      <c r="C26">
        <f t="shared" ca="1" si="0"/>
        <v>0.24105569468634824</v>
      </c>
      <c r="D26" t="str">
        <f t="shared" ca="1" si="2"/>
        <v>EN</v>
      </c>
      <c r="E26">
        <f t="shared" ca="1" si="3"/>
        <v>6</v>
      </c>
      <c r="F26" t="s">
        <v>129</v>
      </c>
      <c r="G26">
        <v>700</v>
      </c>
      <c r="H26" t="s">
        <v>131</v>
      </c>
      <c r="I26">
        <v>6</v>
      </c>
      <c r="J26" t="str">
        <f t="shared" si="4"/>
        <v/>
      </c>
      <c r="K26"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6"/>
        <v>{"dy":25,"cd":"EN","cn":6}</v>
      </c>
    </row>
    <row r="27" spans="1:12">
      <c r="A27">
        <v>26</v>
      </c>
      <c r="B27">
        <f t="shared" ca="1" si="1"/>
        <v>0.70250651674917253</v>
      </c>
      <c r="C27">
        <f t="shared" ca="1" si="0"/>
        <v>0.17460697615414367</v>
      </c>
      <c r="D27" t="str">
        <f t="shared" ca="1" si="2"/>
        <v>GO</v>
      </c>
      <c r="E27">
        <f t="shared" ca="1" si="3"/>
        <v>1000</v>
      </c>
      <c r="F27" t="s">
        <v>131</v>
      </c>
      <c r="G27">
        <v>9</v>
      </c>
      <c r="H27" t="s">
        <v>313</v>
      </c>
      <c r="I27">
        <v>5</v>
      </c>
      <c r="J27" t="str">
        <f t="shared" si="4"/>
        <v/>
      </c>
      <c r="K27"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6"/>
        <v>{"dy":26,"cd":"DI","cn":5}</v>
      </c>
    </row>
    <row r="28" spans="1:12">
      <c r="A28">
        <v>27</v>
      </c>
      <c r="B28">
        <f t="shared" ca="1" si="1"/>
        <v>0.62504662898378083</v>
      </c>
      <c r="C28">
        <f t="shared" ca="1" si="0"/>
        <v>0.48154146408956522</v>
      </c>
      <c r="D28" t="str">
        <f t="shared" ca="1" si="2"/>
        <v>EN</v>
      </c>
      <c r="E28">
        <f t="shared" ca="1" si="3"/>
        <v>7</v>
      </c>
      <c r="F28" t="s">
        <v>129</v>
      </c>
      <c r="G28">
        <v>900</v>
      </c>
      <c r="H28" t="s">
        <v>131</v>
      </c>
      <c r="I28">
        <v>7</v>
      </c>
      <c r="J28" t="str">
        <f t="shared" si="4"/>
        <v/>
      </c>
      <c r="K28"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6"/>
        <v>{"dy":27,"cd":"EN","cn":7}</v>
      </c>
    </row>
    <row r="29" spans="1:12">
      <c r="A29">
        <v>28</v>
      </c>
      <c r="B29">
        <f t="shared" ca="1" si="1"/>
        <v>5.2621548208003466E-2</v>
      </c>
      <c r="C29">
        <f t="shared" ca="1" si="0"/>
        <v>0.4696891820433442</v>
      </c>
      <c r="D29" t="str">
        <f t="shared" ca="1" si="2"/>
        <v>GO</v>
      </c>
      <c r="E29">
        <f t="shared" ca="1" si="3"/>
        <v>1900</v>
      </c>
      <c r="F29" t="s">
        <v>131</v>
      </c>
      <c r="G29">
        <v>5</v>
      </c>
      <c r="H29" t="s">
        <v>315</v>
      </c>
      <c r="I29">
        <v>1900</v>
      </c>
      <c r="J29" t="str">
        <f t="shared" si="4"/>
        <v/>
      </c>
      <c r="K29"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6"/>
        <v>{"dy":28,"cd":"GO","cn":1900}</v>
      </c>
    </row>
    <row r="30" spans="1:12">
      <c r="A30">
        <v>29</v>
      </c>
      <c r="B30">
        <f t="shared" ca="1" si="1"/>
        <v>0.66161630011029005</v>
      </c>
      <c r="C30">
        <f t="shared" ca="1" si="0"/>
        <v>0.60560215047036281</v>
      </c>
      <c r="D30" t="str">
        <f t="shared" ca="1" si="2"/>
        <v>EN</v>
      </c>
      <c r="E30">
        <f t="shared" ca="1" si="3"/>
        <v>8</v>
      </c>
      <c r="F30" t="s">
        <v>129</v>
      </c>
      <c r="G30">
        <v>1000</v>
      </c>
      <c r="H30" t="s">
        <v>131</v>
      </c>
      <c r="I30">
        <v>7</v>
      </c>
      <c r="J30" t="str">
        <f t="shared" si="4"/>
        <v/>
      </c>
      <c r="K30"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6"/>
        <v>{"dy":29,"cd":"EN","cn":7}</v>
      </c>
    </row>
    <row r="31" spans="1:12">
      <c r="A31">
        <v>30</v>
      </c>
      <c r="B31">
        <f t="shared" ca="1" si="1"/>
        <v>0.6593373188517857</v>
      </c>
      <c r="C31">
        <f t="shared" ca="1" si="0"/>
        <v>0.92292250546414445</v>
      </c>
      <c r="D31" t="str">
        <f t="shared" ca="1" si="2"/>
        <v>GO</v>
      </c>
      <c r="E31">
        <f t="shared" ca="1" si="3"/>
        <v>3300</v>
      </c>
      <c r="F31" t="s">
        <v>131</v>
      </c>
      <c r="G31">
        <v>6</v>
      </c>
      <c r="H31" t="s">
        <v>129</v>
      </c>
      <c r="I31">
        <v>1600</v>
      </c>
      <c r="J31" t="str">
        <f t="shared" si="4"/>
        <v/>
      </c>
      <c r="K31"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6"/>
        <v>{"dy":30,"cd":"GO","cn":1600}</v>
      </c>
    </row>
    <row r="32" spans="1:12">
      <c r="A32">
        <v>31</v>
      </c>
      <c r="B32">
        <f t="shared" ca="1" si="1"/>
        <v>0.9565190421754024</v>
      </c>
      <c r="C32">
        <f t="shared" ca="1" si="0"/>
        <v>0.48498217465476756</v>
      </c>
      <c r="D32" t="str">
        <f t="shared" ca="1" si="2"/>
        <v>DI</v>
      </c>
      <c r="E32">
        <f t="shared" ca="1" si="3"/>
        <v>4</v>
      </c>
      <c r="F32" t="s">
        <v>129</v>
      </c>
      <c r="G32">
        <v>800</v>
      </c>
      <c r="H32" t="s">
        <v>131</v>
      </c>
      <c r="I32">
        <v>6</v>
      </c>
      <c r="J32" t="str">
        <f t="shared" si="4"/>
        <v/>
      </c>
      <c r="K32"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L2" activePane="bottomRight" state="frozen"/>
      <selection pane="topRight" activeCell="C1" sqref="C1"/>
      <selection pane="bottomLeft" activeCell="A2" sqref="A2"/>
      <selection pane="bottomRight" activeCell="BE2" sqref="BE2"/>
    </sheetView>
    <sheetView tabSelected="1" workbookViewId="1">
      <pane xSplit="2" ySplit="1" topLeftCell="R253" activePane="bottomRight" state="frozen"/>
      <selection pane="topRight" activeCell="C1" sqref="C1"/>
      <selection pane="bottomLeft" activeCell="A2" sqref="A2"/>
      <selection pane="bottomRight" activeCell="AG263" sqref="AG263"/>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64</v>
      </c>
      <c r="B1" s="3" t="s">
        <v>67</v>
      </c>
      <c r="C1" s="6" t="s">
        <v>109</v>
      </c>
      <c r="D1" s="6" t="s">
        <v>140</v>
      </c>
      <c r="E1" s="6" t="s">
        <v>152</v>
      </c>
      <c r="F1" s="6" t="s">
        <v>157</v>
      </c>
      <c r="G1" s="6" t="s">
        <v>164</v>
      </c>
      <c r="H1" s="6" t="s">
        <v>180</v>
      </c>
      <c r="I1" s="6" t="s">
        <v>181</v>
      </c>
      <c r="J1" s="6" t="s">
        <v>162</v>
      </c>
      <c r="K1" s="6" t="s">
        <v>163</v>
      </c>
      <c r="L1" s="6" t="s">
        <v>300</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IF(SUM(IF(AJ:AJ="슬롯타입이상",1,0))&gt;0,"타입확인","vl")</f>
        <v>vl</v>
      </c>
      <c r="AD1" s="3" t="str">
        <f t="array" aca="1" ref="AD1" ca="1">IF(SUM(IF(OR(AK:AK="밸류불필요",AK:AK="숫자필요",AK:AK="캐릭터없음",AK:AK="장비없음"),1,0))&gt;0,"밸류이상","cn")</f>
        <v>cn</v>
      </c>
      <c r="AE1" s="3" t="s">
        <v>68</v>
      </c>
      <c r="AF1" s="2" t="s">
        <v>82</v>
      </c>
      <c r="AG1" s="2" t="s">
        <v>70</v>
      </c>
      <c r="AH1" s="6" t="s">
        <v>176</v>
      </c>
      <c r="AI1" s="9" t="str">
        <f t="array" aca="1" ref="AI1" ca="1">IF(SUM(IF(AH:AH="업데이트순번이상",1,0))&gt;0,"순번이상","")</f>
        <v/>
      </c>
      <c r="AJ1" t="s">
        <v>97</v>
      </c>
      <c r="AK1" t="s">
        <v>105</v>
      </c>
      <c r="AL1" t="s">
        <v>104</v>
      </c>
      <c r="AM1" s="8" t="s">
        <v>107</v>
      </c>
      <c r="AN1" s="8" t="s">
        <v>106</v>
      </c>
      <c r="AP1" t="s">
        <v>95</v>
      </c>
      <c r="AQ1" t="s">
        <v>96</v>
      </c>
      <c r="AR1" t="s">
        <v>110</v>
      </c>
      <c r="AS1" t="s">
        <v>111</v>
      </c>
      <c r="AT1" t="s">
        <v>143</v>
      </c>
      <c r="AU1" t="s">
        <v>144</v>
      </c>
      <c r="AV1" t="s">
        <v>175</v>
      </c>
      <c r="AW1" t="s">
        <v>154</v>
      </c>
      <c r="AX1" t="s">
        <v>173</v>
      </c>
      <c r="AY1" t="s">
        <v>174</v>
      </c>
      <c r="AZ1" s="6" t="s">
        <v>177</v>
      </c>
      <c r="BA1" t="s">
        <v>172</v>
      </c>
      <c r="BB1" t="s">
        <v>178</v>
      </c>
      <c r="BC1" t="s">
        <v>179</v>
      </c>
      <c r="BE1" t="s">
        <v>108</v>
      </c>
      <c r="BG1" t="s">
        <v>141</v>
      </c>
      <c r="BH1" t="s">
        <v>124</v>
      </c>
      <c r="BI1" t="s">
        <v>125</v>
      </c>
      <c r="BJ1" t="s">
        <v>126</v>
      </c>
      <c r="BK1" t="s">
        <v>127</v>
      </c>
      <c r="BM1" t="s">
        <v>124</v>
      </c>
      <c r="BN1" t="s">
        <v>279</v>
      </c>
      <c r="BO1" t="s">
        <v>280</v>
      </c>
      <c r="BP1">
        <v>0</v>
      </c>
      <c r="BQ1" t="s">
        <v>283</v>
      </c>
      <c r="BR1" t="s">
        <v>284</v>
      </c>
      <c r="BS1" t="str">
        <f ca="1">IF(COUNTA(BV:BV)&lt;&gt;COUNTA([1]EquipTable!$A:$A),"수량이상","누적")</f>
        <v>누적</v>
      </c>
      <c r="BT1" t="s">
        <v>281</v>
      </c>
      <c r="BU1" t="s">
        <v>282</v>
      </c>
      <c r="BV1" t="s">
        <v>148</v>
      </c>
      <c r="BX1" t="s">
        <v>124</v>
      </c>
      <c r="BY1">
        <v>0</v>
      </c>
      <c r="BZ1" t="str">
        <f ca="1">IF(COUNTA(CA:CA)&lt;&gt;COUNTA([2]ActorTable!$A:$A),"수량이상","누적")</f>
        <v>누적</v>
      </c>
      <c r="CA1" t="s">
        <v>170</v>
      </c>
      <c r="CB1" t="s">
        <v>153</v>
      </c>
      <c r="CD1" t="s">
        <v>169</v>
      </c>
    </row>
    <row r="2" spans="1:82">
      <c r="A2">
        <v>1</v>
      </c>
      <c r="B2">
        <v>0</v>
      </c>
      <c r="C2">
        <f t="shared" ref="C2:C65" si="0">IF(B2&lt;=9,0,
IF(B2=10,1,2))</f>
        <v>0</v>
      </c>
      <c r="D2">
        <f t="shared" ref="D2:I11" ca="1" si="1">RAND()</f>
        <v>0.66228448944987539</v>
      </c>
      <c r="E2">
        <f t="shared" ca="1" si="1"/>
        <v>0.79312166268675821</v>
      </c>
      <c r="F2">
        <f t="shared" ca="1" si="1"/>
        <v>0.66865384256152294</v>
      </c>
      <c r="G2">
        <f t="shared" ca="1" si="1"/>
        <v>0.98624072776972993</v>
      </c>
      <c r="H2">
        <f t="shared" ca="1" si="1"/>
        <v>0.55772776903857224</v>
      </c>
      <c r="I2">
        <f t="shared" ca="1" si="1"/>
        <v>0.22805063367568723</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Equip7002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1800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83</v>
      </c>
      <c r="V2" t="s">
        <v>267</v>
      </c>
      <c r="W2">
        <v>1</v>
      </c>
      <c r="X2" t="s">
        <v>129</v>
      </c>
      <c r="Z2">
        <v>7500</v>
      </c>
      <c r="AA2" t="str">
        <f t="shared" ref="AA2:AA65" ca="1" si="6">IF(ISBLANK(AB2),"",
VLOOKUP(AB2,OFFSET(INDIRECT("$A:$B"),0,MATCH(AB$1&amp;"_Verify",INDIRECT("$1:$1"),0)-1),2,0)
)</f>
        <v>fe</v>
      </c>
      <c r="AB2" t="s">
        <v>83</v>
      </c>
      <c r="AC2" t="s">
        <v>275</v>
      </c>
      <c r="AD2">
        <v>1</v>
      </c>
      <c r="AE2" t="s">
        <v>133</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t="shared" ref="AM2:AM65" ca="1" si="9">IF(ROW()=2,AN2,OFFSET(AM2,-1,0)&amp;IF(LEN(AN2)=0,"",","&amp;AN2))</f>
        <v>{"dy":1,"sl":0,"tp":"fe","vl":"Equip1201","cn":1,"pt":"DI","pr":4}</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{"dy":1,"sl":0,"tp":"fe","vl":"Equip1201","cn":1,"pt":"DI","pr":4}</v>
      </c>
      <c r="AP2" t="s">
        <v>83</v>
      </c>
      <c r="AQ2" t="s">
        <v>71</v>
      </c>
      <c r="AR2">
        <v>0</v>
      </c>
      <c r="AS2">
        <v>7</v>
      </c>
      <c r="AT2">
        <f t="shared" ref="AT2:AT15" ca="1" si="11">COUNTIF(M:M,AP2)</f>
        <v>148</v>
      </c>
      <c r="AU2">
        <f t="shared" ref="AU2:AU15" si="12">COUNTIF(AB:AB,AP2)</f>
        <v>140</v>
      </c>
      <c r="AV2">
        <f ca="1">COUNTIFS(M:M,AP2,T:T,"전설")</f>
        <v>6</v>
      </c>
      <c r="AW2">
        <f>COUNTIFS(AB:AB,AP2,AI:AI,"전설")</f>
        <v>1</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BG2">
        <v>0</v>
      </c>
      <c r="BH2">
        <v>15</v>
      </c>
      <c r="BI2">
        <f t="shared" ref="BI2:BI14" si="13">BH2/SUMIF(BG:BG,BG2,BH:BH)</f>
        <v>0.88235294117647056</v>
      </c>
      <c r="BJ2">
        <v>0</v>
      </c>
      <c r="BK2" t="s">
        <v>83</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171</v>
      </c>
    </row>
    <row r="3" spans="1:82">
      <c r="A3">
        <v>1</v>
      </c>
      <c r="B3">
        <v>1</v>
      </c>
      <c r="C3">
        <f t="shared" si="0"/>
        <v>0</v>
      </c>
      <c r="D3">
        <f t="shared" ca="1" si="1"/>
        <v>0.29507864525178518</v>
      </c>
      <c r="E3">
        <f t="shared" ca="1" si="1"/>
        <v>0.763462876987825</v>
      </c>
      <c r="F3">
        <f t="shared" ca="1" si="1"/>
        <v>0.70789331072311068</v>
      </c>
      <c r="G3">
        <f t="shared" ca="1" si="1"/>
        <v>2.367625032601528E-2</v>
      </c>
      <c r="H3">
        <f t="shared" ca="1" si="1"/>
        <v>0.95533883984693957</v>
      </c>
      <c r="I3">
        <f t="shared" ca="1" si="1"/>
        <v>0.66842325312026074</v>
      </c>
      <c r="M3" t="str">
        <f t="shared" ca="1" si="2"/>
        <v>지정 장비</v>
      </c>
      <c r="N3" t="str">
        <f t="shared" ca="1" si="3"/>
        <v>Equip6302</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36</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83</v>
      </c>
      <c r="V3" t="s">
        <v>112</v>
      </c>
      <c r="W3">
        <v>1</v>
      </c>
      <c r="X3" t="s">
        <v>129</v>
      </c>
      <c r="Z3">
        <v>3600</v>
      </c>
      <c r="AA3" t="str">
        <f t="shared" ca="1" si="6"/>
        <v>fe</v>
      </c>
      <c r="AB3" t="s">
        <v>83</v>
      </c>
      <c r="AC3" t="s">
        <v>192</v>
      </c>
      <c r="AD3">
        <v>1</v>
      </c>
      <c r="AE3" t="s">
        <v>133</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t="shared" ca="1" si="9"/>
        <v>{"dy":1,"sl":0,"tp":"fe","vl":"Equip1201","cn":1,"pt":"DI","pr":4},{"dy":1,"sl":1,"tp":"fe","vl":"Equip8301","cn":1,"pt":"DI","pr":89}</v>
      </c>
      <c r="AN3" t="str">
        <f t="shared" ca="1" si="10"/>
        <v>{"dy":1,"sl":1,"tp":"fe","vl":"Equip8301","cn":1,"pt":"DI","pr":89}</v>
      </c>
      <c r="AP3" t="s">
        <v>84</v>
      </c>
      <c r="AQ3" t="s">
        <v>72</v>
      </c>
      <c r="AR3">
        <v>0</v>
      </c>
      <c r="AS3">
        <v>7</v>
      </c>
      <c r="AT3">
        <f t="shared" ca="1" si="11"/>
        <v>1</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84</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0.51807652031984086</v>
      </c>
      <c r="E4">
        <f t="shared" ca="1" si="1"/>
        <v>0.83926425159620111</v>
      </c>
      <c r="F4">
        <f t="shared" ca="1" si="1"/>
        <v>0.76001046825903162</v>
      </c>
      <c r="G4">
        <f t="shared" ca="1" si="1"/>
        <v>0.5624608808402819</v>
      </c>
      <c r="H4">
        <f t="shared" ca="1" si="1"/>
        <v>0.3784694026467188</v>
      </c>
      <c r="I4">
        <f t="shared" ca="1" si="1"/>
        <v>0.44492399836655727</v>
      </c>
      <c r="M4" t="str">
        <f t="shared" ca="1" si="2"/>
        <v>안 지정 캐릭터 PP 영웅등급</v>
      </c>
      <c r="N4">
        <f t="shared" ca="1" si="3"/>
        <v>83926</v>
      </c>
      <c r="O4">
        <f t="shared" ca="1" si="4"/>
        <v>14</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1400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92</v>
      </c>
      <c r="V4">
        <v>10396</v>
      </c>
      <c r="W4">
        <v>9</v>
      </c>
      <c r="X4" t="s">
        <v>129</v>
      </c>
      <c r="Z4">
        <v>900</v>
      </c>
      <c r="AA4" t="str">
        <f t="shared" ca="1" si="6"/>
        <v>uph</v>
      </c>
      <c r="AB4" t="s">
        <v>92</v>
      </c>
      <c r="AC4">
        <v>79030</v>
      </c>
      <c r="AD4">
        <v>13</v>
      </c>
      <c r="AE4" t="s">
        <v>129</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{"dy":1,"sl":0,"tp":"fe","vl":"Equip1201","cn":1,"pt":"DI","pr":4},{"dy":1,"sl":1,"tp":"fe","vl":"Equip8301","cn":1,"pt":"DI","pr":89},{"dy":1,"sl":2,"tp":"uph","vl":"79030","cn":13,"pt":"GO","pr":1300}</v>
      </c>
      <c r="AN4" t="str">
        <f t="shared" ca="1" si="10"/>
        <v>{"dy":1,"sl":2,"tp":"uph","vl":"79030","cn":13,"pt":"GO","pr":1300}</v>
      </c>
      <c r="AP4" t="s">
        <v>85</v>
      </c>
      <c r="AQ4" t="s">
        <v>73</v>
      </c>
      <c r="AR4">
        <v>0</v>
      </c>
      <c r="AS4">
        <v>7</v>
      </c>
      <c r="AT4">
        <f t="shared" ca="1" si="11"/>
        <v>2</v>
      </c>
      <c r="AU4">
        <f t="shared" si="12"/>
        <v>2</v>
      </c>
      <c r="AV4">
        <f t="shared" ca="1" si="14"/>
        <v>0</v>
      </c>
      <c r="AW4">
        <f t="shared" si="15"/>
        <v>0</v>
      </c>
      <c r="AZ4">
        <v>149</v>
      </c>
      <c r="BE4" t="s">
        <v>198</v>
      </c>
      <c r="BG4">
        <v>0</v>
      </c>
      <c r="BH4">
        <v>1</v>
      </c>
      <c r="BI4">
        <f t="shared" si="13"/>
        <v>5.8823529411764705E-2</v>
      </c>
      <c r="BJ4">
        <f>BJ3+BI3</f>
        <v>0.94117647058823528</v>
      </c>
      <c r="BK4" t="s">
        <v>85</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0.83868264886524602</v>
      </c>
      <c r="E5">
        <f t="shared" ca="1" si="1"/>
        <v>0.9453336087274693</v>
      </c>
      <c r="F5">
        <f t="shared" ca="1" si="1"/>
        <v>0.62431513943730588</v>
      </c>
      <c r="G5">
        <f t="shared" ca="1" si="1"/>
        <v>0.50968191686542608</v>
      </c>
      <c r="H5">
        <f t="shared" ca="1" si="1"/>
        <v>0.70723293041752455</v>
      </c>
      <c r="I5">
        <f t="shared" ca="1" si="1"/>
        <v>0.76233094491727393</v>
      </c>
      <c r="M5" t="str">
        <f t="shared" ca="1" si="2"/>
        <v>안 지정 캐릭터 PP 일반등급</v>
      </c>
      <c r="N5">
        <f t="shared" ca="1" si="3"/>
        <v>94533</v>
      </c>
      <c r="O5">
        <f t="shared" ca="1" si="4"/>
        <v>14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1400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93</v>
      </c>
      <c r="V5">
        <v>4710</v>
      </c>
      <c r="W5">
        <v>9</v>
      </c>
      <c r="X5" t="s">
        <v>129</v>
      </c>
      <c r="Z5">
        <v>900</v>
      </c>
      <c r="AA5" t="str">
        <f t="shared" ca="1" si="6"/>
        <v>upn</v>
      </c>
      <c r="AB5" t="s">
        <v>93</v>
      </c>
      <c r="AC5">
        <v>51018</v>
      </c>
      <c r="AD5">
        <v>12</v>
      </c>
      <c r="AE5" t="s">
        <v>129</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t="shared" ca="1" si="9"/>
        <v>{"dy":1,"sl":0,"tp":"fe","vl":"Equip1201","cn":1,"pt":"DI","pr":4},{"dy":1,"sl":1,"tp":"fe","vl":"Equip8301","cn":1,"pt":"DI","pr":89},{"dy":1,"sl":2,"tp":"uph","vl":"79030","cn":13,"pt":"GO","pr":1300},{"dy":1,"sl":3,"tp":"upn","vl":"51018","cn":12,"pt":"GO","pr":1200}</v>
      </c>
      <c r="AN5" t="str">
        <f t="shared" ca="1" si="10"/>
        <v>{"dy":1,"sl":3,"tp":"upn","vl":"51018","cn":12,"pt":"GO","pr":1200}</v>
      </c>
      <c r="AP5" t="s">
        <v>86</v>
      </c>
      <c r="AQ5" t="s">
        <v>74</v>
      </c>
      <c r="AR5">
        <v>8</v>
      </c>
      <c r="AS5">
        <v>11</v>
      </c>
      <c r="AT5">
        <f t="shared" ca="1" si="11"/>
        <v>0</v>
      </c>
      <c r="AU5">
        <f t="shared" si="12"/>
        <v>2</v>
      </c>
      <c r="AV5">
        <f t="shared" ca="1" si="14"/>
        <v>0</v>
      </c>
      <c r="AW5">
        <f t="shared" si="15"/>
        <v>0</v>
      </c>
      <c r="AZ5">
        <v>1</v>
      </c>
      <c r="BE5">
        <f ca="1">LEN(BE2)</f>
        <v>19777</v>
      </c>
      <c r="BG5">
        <v>1</v>
      </c>
      <c r="BH5">
        <v>1</v>
      </c>
      <c r="BI5">
        <f t="shared" si="13"/>
        <v>1</v>
      </c>
      <c r="BJ5">
        <f t="shared" ref="BJ5:BJ18" si="24">BJ4+BI4</f>
        <v>1</v>
      </c>
      <c r="BK5" t="s">
        <v>142</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0.75797118317932743</v>
      </c>
      <c r="E6">
        <f t="shared" ca="1" si="1"/>
        <v>0.68256420824190633</v>
      </c>
      <c r="F6">
        <f t="shared" ca="1" si="1"/>
        <v>0.47917941189113444</v>
      </c>
      <c r="G6">
        <f t="shared" ca="1" si="1"/>
        <v>0.88791807808109746</v>
      </c>
      <c r="H6">
        <f t="shared" ca="1" si="1"/>
        <v>0.44180485314604445</v>
      </c>
      <c r="I6">
        <f t="shared" ca="1" si="1"/>
        <v>0.56776104376476189</v>
      </c>
      <c r="M6" t="str">
        <f t="shared" ca="1" si="2"/>
        <v>안 지정 캐릭터 PP 일반등급</v>
      </c>
      <c r="N6">
        <f t="shared" ca="1" si="3"/>
        <v>68256</v>
      </c>
      <c r="O6">
        <f t="shared" ca="1" si="4"/>
        <v>13</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1300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93</v>
      </c>
      <c r="V6">
        <v>13958</v>
      </c>
      <c r="W6">
        <v>9</v>
      </c>
      <c r="X6" t="s">
        <v>129</v>
      </c>
      <c r="Z6">
        <v>900</v>
      </c>
      <c r="AA6" t="str">
        <f t="shared" ca="1" si="6"/>
        <v>upn</v>
      </c>
      <c r="AB6" t="s">
        <v>93</v>
      </c>
      <c r="AC6">
        <v>71178</v>
      </c>
      <c r="AD6">
        <v>13</v>
      </c>
      <c r="AE6" t="s">
        <v>129</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fe","vl":"Equip1201","cn":1,"pt":"DI","pr":4},{"dy":1,"sl":1,"tp":"fe","vl":"Equip8301","cn":1,"pt":"DI","pr":89},{"dy":1,"sl":2,"tp":"uph","vl":"79030","cn":13,"pt":"GO","pr":1300},{"dy":1,"sl":3,"tp":"upn","vl":"51018","cn":12,"pt":"GO","pr":1200},{"dy":1,"sl":4,"tp":"upn","vl":"71178","cn":13,"pt":"GO","pr":1300}</v>
      </c>
      <c r="AN6" t="str">
        <f t="shared" ca="1" si="10"/>
        <v>{"dy":1,"sl":4,"tp":"upn","vl":"71178","cn":13,"pt":"GO","pr":1300}</v>
      </c>
      <c r="AP6" t="s">
        <v>87</v>
      </c>
      <c r="AQ6" t="s">
        <v>76</v>
      </c>
      <c r="AR6">
        <v>8</v>
      </c>
      <c r="AS6">
        <v>11</v>
      </c>
      <c r="AT6">
        <f t="shared" ca="1" si="11"/>
        <v>0</v>
      </c>
      <c r="AU6">
        <f t="shared" si="12"/>
        <v>3</v>
      </c>
      <c r="AV6">
        <f t="shared" ca="1" si="14"/>
        <v>0</v>
      </c>
      <c r="AW6">
        <f t="shared" si="15"/>
        <v>0</v>
      </c>
      <c r="AX6">
        <v>45</v>
      </c>
      <c r="AY6">
        <v>175</v>
      </c>
      <c r="AZ6">
        <f>100*1/320</f>
        <v>0.3125</v>
      </c>
      <c r="BA6">
        <v>0.7</v>
      </c>
      <c r="BB6">
        <v>0.9</v>
      </c>
      <c r="BG6">
        <v>2</v>
      </c>
      <c r="BH6">
        <v>1</v>
      </c>
      <c r="BI6">
        <f t="shared" si="13"/>
        <v>1</v>
      </c>
      <c r="BJ6">
        <f t="shared" si="24"/>
        <v>2</v>
      </c>
      <c r="BK6" t="s">
        <v>146</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0.23455379160785961</v>
      </c>
      <c r="E7">
        <f t="shared" ca="1" si="1"/>
        <v>0.15411320780140314</v>
      </c>
      <c r="F7">
        <f t="shared" ca="1" si="1"/>
        <v>0.19942982618108174</v>
      </c>
      <c r="G7">
        <f t="shared" ca="1" si="1"/>
        <v>0.48483778413796663</v>
      </c>
      <c r="H7">
        <f t="shared" ca="1" si="1"/>
        <v>0.90617706774515949</v>
      </c>
      <c r="I7">
        <f t="shared" ca="1" si="1"/>
        <v>0.38529149036050048</v>
      </c>
      <c r="M7" t="str">
        <f t="shared" ca="1" si="2"/>
        <v>지정 장비</v>
      </c>
      <c r="N7" t="str">
        <f t="shared" ca="1" si="3"/>
        <v>Equip1102</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1200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93</v>
      </c>
      <c r="V7">
        <v>84543</v>
      </c>
      <c r="W7">
        <v>14</v>
      </c>
      <c r="X7" t="s">
        <v>129</v>
      </c>
      <c r="Z7">
        <v>1400</v>
      </c>
      <c r="AA7" t="str">
        <f t="shared" ca="1" si="6"/>
        <v>upn</v>
      </c>
      <c r="AB7" t="s">
        <v>93</v>
      </c>
      <c r="AC7">
        <v>31111</v>
      </c>
      <c r="AD7">
        <v>10</v>
      </c>
      <c r="AE7" t="s">
        <v>129</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t="shared" ca="1" si="9"/>
        <v>{"dy":1,"sl":0,"tp":"fe","vl":"Equip1201","cn":1,"pt":"DI","pr":4},{"dy":1,"sl":1,"tp":"fe","vl":"Equip8301","cn":1,"pt":"DI","pr":89},{"dy":1,"sl":2,"tp":"uph","vl":"79030","cn":13,"pt":"GO","pr":1300},{"dy":1,"sl":3,"tp":"upn","vl":"51018","cn":12,"pt":"GO","pr":1200},{"dy":1,"sl":4,"tp":"upn","vl":"71178","cn":13,"pt":"GO","pr":1300},{"dy":1,"sl":5,"tp":"upn","vl":"31111","cn":10,"pt":"GO","pr":1000}</v>
      </c>
      <c r="AN7" t="str">
        <f t="shared" ca="1" si="10"/>
        <v>{"dy":1,"sl":5,"tp":"upn","vl":"31111","cn":10,"pt":"GO","pr":1000}</v>
      </c>
      <c r="AP7" t="s">
        <v>88</v>
      </c>
      <c r="AQ7" t="s">
        <v>79</v>
      </c>
      <c r="AR7">
        <v>8</v>
      </c>
      <c r="AS7">
        <v>11</v>
      </c>
      <c r="AT7">
        <f t="shared" ca="1" si="11"/>
        <v>0</v>
      </c>
      <c r="AU7">
        <f t="shared" si="12"/>
        <v>3</v>
      </c>
      <c r="AV7">
        <f t="shared" ca="1" si="14"/>
        <v>0</v>
      </c>
      <c r="AW7">
        <f t="shared" si="15"/>
        <v>0</v>
      </c>
      <c r="AZ7">
        <v>1</v>
      </c>
      <c r="BG7">
        <v>3</v>
      </c>
      <c r="BH7">
        <v>1</v>
      </c>
      <c r="BI7">
        <f t="shared" si="13"/>
        <v>0.25</v>
      </c>
      <c r="BJ7">
        <f t="shared" si="24"/>
        <v>3</v>
      </c>
      <c r="BK7" t="s">
        <v>146</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0.20447994153124305</v>
      </c>
      <c r="E8">
        <f t="shared" ca="1" si="1"/>
        <v>0.16534880882628789</v>
      </c>
      <c r="F8">
        <f t="shared" ca="1" si="1"/>
        <v>0.96395876076517206</v>
      </c>
      <c r="G8">
        <f t="shared" ca="1" si="1"/>
        <v>0.92041216571912809</v>
      </c>
      <c r="H8">
        <f t="shared" ca="1" si="1"/>
        <v>0.34181439480097242</v>
      </c>
      <c r="I8">
        <f t="shared" ca="1" si="1"/>
        <v>0.66767464682275357</v>
      </c>
      <c r="M8" t="str">
        <f t="shared" ca="1" si="2"/>
        <v>지정 장비</v>
      </c>
      <c r="N8" t="str">
        <f t="shared" ca="1" si="3"/>
        <v>Equip2002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800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83</v>
      </c>
      <c r="V8" t="s">
        <v>209</v>
      </c>
      <c r="W8">
        <v>1</v>
      </c>
      <c r="X8" t="s">
        <v>133</v>
      </c>
      <c r="Z8">
        <v>5</v>
      </c>
      <c r="AA8" t="str">
        <f t="shared" ca="1" si="6"/>
        <v>fe</v>
      </c>
      <c r="AB8" t="s">
        <v>83</v>
      </c>
      <c r="AC8" t="s">
        <v>209</v>
      </c>
      <c r="AD8">
        <v>1</v>
      </c>
      <c r="AE8" t="s">
        <v>133</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t="shared" ca="1" si="9"/>
        <v>{"dy":1,"sl":0,"tp":"fe","vl":"Equip1201","cn":1,"pt":"DI","pr":4},{"dy":1,"sl":1,"tp":"fe","vl":"Equip8301","cn":1,"pt":"DI","pr":89},{"dy":1,"sl":2,"tp":"uph","vl":"79030","cn":13,"pt":"GO","pr":1300},{"dy":1,"sl":3,"tp":"upn","vl":"51018","cn":12,"pt":"GO","pr":1200},{"dy":1,"sl":4,"tp":"upn","vl":"71178","cn":13,"pt":"GO","pr":1300},{"dy":1,"sl":5,"tp":"upn","vl":"31111","cn":10,"pt":"GO","pr":1000},{"dy":1,"sl":6,"tp":"fe","vl":"Equip0202","cn":1,"pt":"DI","pr":5}</v>
      </c>
      <c r="AN8" t="str">
        <f t="shared" ca="1" si="10"/>
        <v>{"dy":1,"sl":6,"tp":"fe","vl":"Equip0202","cn":1,"pt":"DI","pr":5}</v>
      </c>
      <c r="AP8" t="s">
        <v>89</v>
      </c>
      <c r="AQ8" t="s">
        <v>80</v>
      </c>
      <c r="AR8">
        <v>8</v>
      </c>
      <c r="AS8">
        <v>11</v>
      </c>
      <c r="AT8">
        <f t="shared" ca="1" si="11"/>
        <v>0</v>
      </c>
      <c r="AU8">
        <f t="shared" si="12"/>
        <v>0</v>
      </c>
      <c r="AV8">
        <f t="shared" ca="1" si="14"/>
        <v>0</v>
      </c>
      <c r="AW8">
        <f t="shared" si="15"/>
        <v>0</v>
      </c>
      <c r="AZ8">
        <v>1</v>
      </c>
      <c r="BG8">
        <v>3</v>
      </c>
      <c r="BH8">
        <v>3</v>
      </c>
      <c r="BI8">
        <f t="shared" si="13"/>
        <v>0.75</v>
      </c>
      <c r="BJ8">
        <f t="shared" si="24"/>
        <v>3.25</v>
      </c>
      <c r="BK8" t="s">
        <v>147</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0.39304934756775278</v>
      </c>
      <c r="E9">
        <f t="shared" ca="1" si="1"/>
        <v>8.9465882754570347E-2</v>
      </c>
      <c r="F9">
        <f t="shared" ca="1" si="1"/>
        <v>0.34923086008362392</v>
      </c>
      <c r="G9">
        <f t="shared" ca="1" si="1"/>
        <v>0.20053386660476658</v>
      </c>
      <c r="H9">
        <f t="shared" ca="1" si="1"/>
        <v>0.51016986545663501</v>
      </c>
      <c r="I9">
        <f t="shared" ca="1" si="1"/>
        <v>3.5765692911122193E-2</v>
      </c>
      <c r="M9" t="str">
        <f t="shared" ca="1" si="2"/>
        <v>지정 장비</v>
      </c>
      <c r="N9" t="str">
        <f t="shared" ca="1" si="3"/>
        <v>Equip1001</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600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83</v>
      </c>
      <c r="V9" t="s">
        <v>268</v>
      </c>
      <c r="W9">
        <v>1</v>
      </c>
      <c r="X9" t="s">
        <v>133</v>
      </c>
      <c r="Z9">
        <v>10</v>
      </c>
      <c r="AA9" t="str">
        <f t="shared" ca="1" si="6"/>
        <v>fe</v>
      </c>
      <c r="AB9" t="s">
        <v>83</v>
      </c>
      <c r="AC9" t="s">
        <v>212</v>
      </c>
      <c r="AD9">
        <v>1</v>
      </c>
      <c r="AE9" t="s">
        <v>129</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v>
      </c>
      <c r="AN9" t="str">
        <f t="shared" ca="1" si="10"/>
        <v>{"dy":1,"sl":7,"tp":"fe","vl":"Equip7001","cn":1,"pt":"GO","pr":1700}</v>
      </c>
      <c r="AP9" t="s">
        <v>90</v>
      </c>
      <c r="AQ9" t="s">
        <v>81</v>
      </c>
      <c r="AR9">
        <v>8</v>
      </c>
      <c r="AS9">
        <v>11</v>
      </c>
      <c r="AT9">
        <f t="shared" ca="1" si="11"/>
        <v>0</v>
      </c>
      <c r="AU9">
        <f t="shared" si="12"/>
        <v>0</v>
      </c>
      <c r="AV9">
        <f t="shared" ca="1" si="14"/>
        <v>0</v>
      </c>
      <c r="AW9">
        <f t="shared" si="15"/>
        <v>0</v>
      </c>
      <c r="AZ9">
        <v>1.1000000000000001</v>
      </c>
      <c r="BG9">
        <v>4</v>
      </c>
      <c r="BH9">
        <v>1</v>
      </c>
      <c r="BI9">
        <f t="shared" si="13"/>
        <v>1</v>
      </c>
      <c r="BJ9">
        <f t="shared" si="24"/>
        <v>4</v>
      </c>
      <c r="BK9" t="s">
        <v>147</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0.86122722333773161</v>
      </c>
      <c r="E10">
        <f t="shared" ca="1" si="1"/>
        <v>0.97739145721881326</v>
      </c>
      <c r="F10">
        <f t="shared" ca="1" si="1"/>
        <v>9.838201749458575E-2</v>
      </c>
      <c r="G10">
        <f t="shared" ca="1" si="1"/>
        <v>1.8758231458304908E-2</v>
      </c>
      <c r="H10">
        <f t="shared" ca="1" si="1"/>
        <v>7.8295809355339863E-3</v>
      </c>
      <c r="I10">
        <f t="shared" ca="1" si="1"/>
        <v>0.86571874867146437</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t="shared" ca="1" si="10"/>
        <v>{"dy":1,"sl":8}</v>
      </c>
      <c r="AP10" t="s">
        <v>307</v>
      </c>
      <c r="AQ10" t="s">
        <v>310</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142</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0.84153038283447579</v>
      </c>
      <c r="E11">
        <f t="shared" ca="1" si="1"/>
        <v>0.14003542738992614</v>
      </c>
      <c r="F11">
        <f t="shared" ca="1" si="1"/>
        <v>0.64102838068788603</v>
      </c>
      <c r="G11">
        <f t="shared" ca="1" si="1"/>
        <v>0.71094010055191981</v>
      </c>
      <c r="H11">
        <f t="shared" ca="1" si="1"/>
        <v>0.29986104835245542</v>
      </c>
      <c r="I11">
        <f t="shared" ca="1" si="1"/>
        <v>2.1001927477453775E-2</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t="shared" ca="1" si="10"/>
        <v>{"dy":1,"sl":9}</v>
      </c>
      <c r="AP11" t="s">
        <v>308</v>
      </c>
      <c r="AQ11" t="s">
        <v>311</v>
      </c>
      <c r="AR11">
        <v>8</v>
      </c>
      <c r="AS11">
        <v>11</v>
      </c>
      <c r="AT11">
        <f t="shared" ca="1" si="25"/>
        <v>0</v>
      </c>
      <c r="AU11">
        <f t="shared" si="26"/>
        <v>0</v>
      </c>
      <c r="AV11">
        <f t="shared" ca="1" si="14"/>
        <v>0</v>
      </c>
      <c r="AW11">
        <f t="shared" si="15"/>
        <v>0</v>
      </c>
      <c r="AZ11">
        <v>1</v>
      </c>
      <c r="BG11">
        <v>5</v>
      </c>
      <c r="BH11">
        <v>1</v>
      </c>
      <c r="BI11">
        <f t="shared" si="13"/>
        <v>0.25</v>
      </c>
      <c r="BJ11">
        <f t="shared" si="24"/>
        <v>5.5</v>
      </c>
      <c r="BK11" t="s">
        <v>146</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0.8415693227086295</v>
      </c>
      <c r="E12">
        <f t="shared" ca="1" si="27"/>
        <v>0.70491999613213985</v>
      </c>
      <c r="F12">
        <f t="shared" ca="1" si="27"/>
        <v>0.42783166490028202</v>
      </c>
      <c r="G12">
        <f t="shared" ca="1" si="27"/>
        <v>0.73596616818814031</v>
      </c>
      <c r="H12">
        <f t="shared" ca="1" si="27"/>
        <v>2.3959004191931754E-2</v>
      </c>
      <c r="I12">
        <f t="shared" ca="1" si="27"/>
        <v>0.49246841554004273</v>
      </c>
      <c r="M12" t="str">
        <f t="shared" ca="1" si="2"/>
        <v>지정 장비</v>
      </c>
      <c r="N12" t="str">
        <f t="shared" ca="1" si="3"/>
        <v>Equip6101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3500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83</v>
      </c>
      <c r="V12" t="s">
        <v>211</v>
      </c>
      <c r="W12">
        <v>1</v>
      </c>
      <c r="X12" t="s">
        <v>133</v>
      </c>
      <c r="Z12">
        <v>5</v>
      </c>
      <c r="AA12" t="str">
        <f t="shared" ca="1" si="6"/>
        <v>fe</v>
      </c>
      <c r="AB12" t="s">
        <v>83</v>
      </c>
      <c r="AC12" t="s">
        <v>211</v>
      </c>
      <c r="AD12">
        <v>1</v>
      </c>
      <c r="AE12" t="s">
        <v>133</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t="shared" ca="1" si="10"/>
        <v>{"dy":2,"sl":0,"tp":"fe","vl":"Equip1202","cn":1,"pt":"DI","pr":5}</v>
      </c>
      <c r="AP12" t="s">
        <v>309</v>
      </c>
      <c r="AQ12" t="s">
        <v>312</v>
      </c>
      <c r="AR12">
        <v>8</v>
      </c>
      <c r="AS12">
        <v>11</v>
      </c>
      <c r="AT12">
        <f t="shared" ca="1" si="25"/>
        <v>0</v>
      </c>
      <c r="AU12">
        <f t="shared" si="26"/>
        <v>0</v>
      </c>
      <c r="AV12">
        <f t="shared" ca="1" si="14"/>
        <v>0</v>
      </c>
      <c r="AW12">
        <f t="shared" si="15"/>
        <v>0</v>
      </c>
      <c r="AZ12">
        <v>1.2</v>
      </c>
      <c r="BG12">
        <v>5</v>
      </c>
      <c r="BH12">
        <v>1</v>
      </c>
      <c r="BI12">
        <f t="shared" si="13"/>
        <v>0.25</v>
      </c>
      <c r="BJ12">
        <f t="shared" si="24"/>
        <v>5.75</v>
      </c>
      <c r="BK12" t="s">
        <v>147</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0.53256715198418847</v>
      </c>
      <c r="E13">
        <f t="shared" ca="1" si="27"/>
        <v>0.8709507953521437</v>
      </c>
      <c r="F13">
        <f t="shared" ca="1" si="27"/>
        <v>0.57980824835320155</v>
      </c>
      <c r="G13">
        <f t="shared" ca="1" si="27"/>
        <v>0.90212426811661262</v>
      </c>
      <c r="H13">
        <f t="shared" ca="1" si="27"/>
        <v>0.51899990940763185</v>
      </c>
      <c r="I13">
        <f t="shared" ca="1" si="27"/>
        <v>0.15335907470920984</v>
      </c>
      <c r="M13" t="str">
        <f t="shared" ca="1" si="2"/>
        <v>지정 장비</v>
      </c>
      <c r="N13" t="str">
        <f t="shared" ca="1" si="3"/>
        <v>Equip7301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22100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83</v>
      </c>
      <c r="V13" t="s">
        <v>216</v>
      </c>
      <c r="W13">
        <v>1</v>
      </c>
      <c r="X13" t="s">
        <v>129</v>
      </c>
      <c r="Z13">
        <v>2700</v>
      </c>
      <c r="AA13" t="str">
        <f t="shared" ca="1" si="6"/>
        <v>fe</v>
      </c>
      <c r="AB13" t="s">
        <v>83</v>
      </c>
      <c r="AC13" t="s">
        <v>216</v>
      </c>
      <c r="AD13">
        <v>1</v>
      </c>
      <c r="AE13" t="s">
        <v>129</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t="shared" ca="1" si="10"/>
        <v>{"dy":2,"sl":1,"tp":"fe","vl":"Equip0201","cn":1,"pt":"GO","pr":2700}</v>
      </c>
      <c r="AP13" t="s">
        <v>91</v>
      </c>
      <c r="AQ13" t="s">
        <v>75</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142</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0.77434399171087342</v>
      </c>
      <c r="E14">
        <f t="shared" ca="1" si="27"/>
        <v>4.1574397022268061E-2</v>
      </c>
      <c r="F14">
        <f t="shared" ca="1" si="27"/>
        <v>0.87956752750579059</v>
      </c>
      <c r="G14">
        <f t="shared" ca="1" si="27"/>
        <v>0.76250423447965388</v>
      </c>
      <c r="H14">
        <f t="shared" ca="1" si="27"/>
        <v>0.73056507732351428</v>
      </c>
      <c r="I14">
        <f t="shared" ca="1" si="27"/>
        <v>0.49025987980649521</v>
      </c>
      <c r="M14" t="str">
        <f t="shared" ca="1" si="2"/>
        <v>안 지정 캐릭터 PP 영웅등급</v>
      </c>
      <c r="N14">
        <f t="shared" ca="1" si="3"/>
        <v>4157</v>
      </c>
      <c r="O14">
        <f t="shared" ca="1" si="4"/>
        <v>9</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900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92</v>
      </c>
      <c r="V14">
        <v>39003</v>
      </c>
      <c r="W14">
        <v>11</v>
      </c>
      <c r="X14" t="s">
        <v>129</v>
      </c>
      <c r="Z14">
        <v>1100</v>
      </c>
      <c r="AA14" t="str">
        <f t="shared" ca="1" si="6"/>
        <v>uph</v>
      </c>
      <c r="AB14" t="s">
        <v>92</v>
      </c>
      <c r="AC14">
        <v>39003</v>
      </c>
      <c r="AD14">
        <v>11</v>
      </c>
      <c r="AE14" t="s">
        <v>129</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t="shared" ca="1" si="10"/>
        <v>{"dy":2,"sl":2,"tp":"uph","vl":"39003","cn":11,"pt":"GO","pr":1100}</v>
      </c>
      <c r="AP14" t="s">
        <v>93</v>
      </c>
      <c r="AQ14" t="s">
        <v>77</v>
      </c>
      <c r="AR14">
        <v>0</v>
      </c>
      <c r="AS14">
        <v>11</v>
      </c>
      <c r="AT14">
        <f t="shared" ca="1" si="11"/>
        <v>53</v>
      </c>
      <c r="AU14">
        <f t="shared" si="12"/>
        <v>68</v>
      </c>
      <c r="AV14">
        <f t="shared" ca="1" si="14"/>
        <v>0</v>
      </c>
      <c r="AW14">
        <f t="shared" si="15"/>
        <v>0</v>
      </c>
      <c r="AX14">
        <v>9</v>
      </c>
      <c r="AY14">
        <v>14</v>
      </c>
      <c r="AZ14">
        <v>100</v>
      </c>
      <c r="BG14">
        <v>7</v>
      </c>
      <c r="BH14">
        <v>1</v>
      </c>
      <c r="BI14">
        <f t="shared" si="13"/>
        <v>1</v>
      </c>
      <c r="BJ14">
        <f t="shared" si="24"/>
        <v>7</v>
      </c>
      <c r="BK14" t="s">
        <v>142</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0.68113175111744384</v>
      </c>
      <c r="E15">
        <f t="shared" ca="1" si="27"/>
        <v>0.67553170726422662</v>
      </c>
      <c r="F15">
        <f t="shared" ca="1" si="27"/>
        <v>0.80145841730243095</v>
      </c>
      <c r="G15">
        <f t="shared" ca="1" si="27"/>
        <v>0.15875543382035573</v>
      </c>
      <c r="H15">
        <f t="shared" ca="1" si="27"/>
        <v>0.80271666535746877</v>
      </c>
      <c r="I15">
        <f t="shared" ca="1" si="27"/>
        <v>0.29738799479152744</v>
      </c>
      <c r="M15" t="str">
        <f t="shared" ca="1" si="2"/>
        <v>안 지정 캐릭터 PP 일반등급</v>
      </c>
      <c r="N15">
        <f t="shared" ca="1" si="3"/>
        <v>67553</v>
      </c>
      <c r="O15">
        <f t="shared" ca="1" si="4"/>
        <v>13</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1300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93</v>
      </c>
      <c r="V15">
        <v>9563</v>
      </c>
      <c r="W15">
        <v>9</v>
      </c>
      <c r="X15" t="s">
        <v>129</v>
      </c>
      <c r="Z15">
        <v>900</v>
      </c>
      <c r="AA15" t="str">
        <f t="shared" ca="1" si="6"/>
        <v>upn</v>
      </c>
      <c r="AB15" t="s">
        <v>93</v>
      </c>
      <c r="AC15">
        <v>9563</v>
      </c>
      <c r="AD15">
        <v>9</v>
      </c>
      <c r="AE15" t="s">
        <v>129</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t="shared" ca="1" si="10"/>
        <v>{"dy":2,"sl":3,"tp":"upn","vl":"9563","cn":9,"pt":"GO","pr":900}</v>
      </c>
      <c r="AP15" t="s">
        <v>92</v>
      </c>
      <c r="AQ15" t="s">
        <v>78</v>
      </c>
      <c r="AR15">
        <v>0</v>
      </c>
      <c r="AS15">
        <v>11</v>
      </c>
      <c r="AT15">
        <f t="shared" ca="1" si="11"/>
        <v>44</v>
      </c>
      <c r="AU15">
        <f t="shared" si="12"/>
        <v>37</v>
      </c>
      <c r="AV15">
        <f t="shared" ca="1" si="14"/>
        <v>0</v>
      </c>
      <c r="AW15">
        <f t="shared" si="15"/>
        <v>0</v>
      </c>
      <c r="AX15">
        <v>9</v>
      </c>
      <c r="AY15">
        <v>14</v>
      </c>
      <c r="AZ15">
        <v>100</v>
      </c>
      <c r="BG15">
        <v>8</v>
      </c>
      <c r="BH15">
        <v>1</v>
      </c>
      <c r="BI15">
        <v>1</v>
      </c>
      <c r="BJ15">
        <f t="shared" si="24"/>
        <v>8</v>
      </c>
      <c r="BK15" t="s">
        <v>145</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0.19074985845964121</v>
      </c>
      <c r="E16">
        <f t="shared" ca="1" si="27"/>
        <v>0.57546371711704436</v>
      </c>
      <c r="F16">
        <f t="shared" ca="1" si="27"/>
        <v>0.61890545973050215</v>
      </c>
      <c r="G16">
        <f t="shared" ca="1" si="27"/>
        <v>0.44203714961231533</v>
      </c>
      <c r="H16">
        <f t="shared" ca="1" si="27"/>
        <v>0.36207038314734097</v>
      </c>
      <c r="I16">
        <f t="shared" ca="1" si="27"/>
        <v>0.25603649807106998</v>
      </c>
      <c r="M16" t="str">
        <f t="shared" ca="1" si="2"/>
        <v>안 지정 캐릭터 PP 일반등급</v>
      </c>
      <c r="N16">
        <f t="shared" ca="1" si="3"/>
        <v>57546</v>
      </c>
      <c r="O16">
        <f t="shared" ca="1" si="4"/>
        <v>12</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1200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93</v>
      </c>
      <c r="V16">
        <v>97920</v>
      </c>
      <c r="W16">
        <v>14</v>
      </c>
      <c r="X16" t="s">
        <v>129</v>
      </c>
      <c r="Z16">
        <v>1400</v>
      </c>
      <c r="AA16" t="str">
        <f t="shared" ca="1" si="6"/>
        <v>upn</v>
      </c>
      <c r="AB16" t="s">
        <v>93</v>
      </c>
      <c r="AC16">
        <v>97920</v>
      </c>
      <c r="AD16">
        <v>14</v>
      </c>
      <c r="AE16" t="s">
        <v>129</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t="shared" ca="1" si="10"/>
        <v>{"dy":2,"sl":4,"tp":"upn","vl":"97920","cn":14,"pt":"GO","pr":1400}</v>
      </c>
      <c r="BG16">
        <v>9</v>
      </c>
      <c r="BH16">
        <v>1</v>
      </c>
      <c r="BI16">
        <v>1</v>
      </c>
      <c r="BJ16">
        <f t="shared" si="24"/>
        <v>9</v>
      </c>
      <c r="BK16" t="s">
        <v>145</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0.12411392405415766</v>
      </c>
      <c r="E17">
        <f t="shared" ca="1" si="27"/>
        <v>0.48243715464107417</v>
      </c>
      <c r="F17">
        <f t="shared" ca="1" si="27"/>
        <v>0.80919613187532324</v>
      </c>
      <c r="G17">
        <f t="shared" ca="1" si="27"/>
        <v>0.81597612351789817</v>
      </c>
      <c r="H17">
        <f t="shared" ca="1" si="27"/>
        <v>0.11381629768399237</v>
      </c>
      <c r="I17">
        <f t="shared" ca="1" si="27"/>
        <v>0.14616234352683855</v>
      </c>
      <c r="M17" t="str">
        <f t="shared" ca="1" si="2"/>
        <v>지정 장비</v>
      </c>
      <c r="N17" t="str">
        <f t="shared" ca="1" si="3"/>
        <v>Equip4101</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1000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83</v>
      </c>
      <c r="V17" t="s">
        <v>187</v>
      </c>
      <c r="W17">
        <v>1</v>
      </c>
      <c r="X17" t="s">
        <v>129</v>
      </c>
      <c r="Z17">
        <v>29600</v>
      </c>
      <c r="AA17" t="str">
        <f t="shared" ca="1" si="6"/>
        <v>fe</v>
      </c>
      <c r="AB17" t="s">
        <v>83</v>
      </c>
      <c r="AC17" t="s">
        <v>187</v>
      </c>
      <c r="AD17">
        <v>1</v>
      </c>
      <c r="AE17" t="s">
        <v>129</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t="shared" ca="1" si="10"/>
        <v>{"dy":2,"sl":5,"tp":"fe","vl":"Equip8201","cn":1,"pt":"GO","pr":29600}</v>
      </c>
      <c r="AQ17" t="s">
        <v>289</v>
      </c>
      <c r="AS17" t="s">
        <v>288</v>
      </c>
      <c r="AT17">
        <f ca="1">(COUNTIFS(B:B,$AQ$18,N:N,"Equip????")-AT19-AT20-AT21)/6</f>
        <v>13.833333333333334</v>
      </c>
      <c r="AU17">
        <f>(COUNTIFS(B:B,$AQ$18,AC:AC,"Equip????")-AU19-AU20-AU21)/6</f>
        <v>14.166666666666666</v>
      </c>
      <c r="BG17">
        <v>10</v>
      </c>
      <c r="BH17">
        <v>1</v>
      </c>
      <c r="BI17">
        <v>1</v>
      </c>
      <c r="BJ17">
        <f t="shared" si="24"/>
        <v>10</v>
      </c>
      <c r="BK17" t="s">
        <v>145</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0.53116012841242255</v>
      </c>
      <c r="E18">
        <f t="shared" ca="1" si="27"/>
        <v>0.68085183455842124</v>
      </c>
      <c r="F18">
        <f t="shared" ca="1" si="27"/>
        <v>0.49083104345832185</v>
      </c>
      <c r="G18">
        <f t="shared" ca="1" si="27"/>
        <v>0.71442690180100465</v>
      </c>
      <c r="H18">
        <f t="shared" ca="1" si="27"/>
        <v>0.68863676084148573</v>
      </c>
      <c r="I18">
        <f t="shared" ca="1" si="27"/>
        <v>0.12036281115714509</v>
      </c>
      <c r="M18" t="str">
        <f t="shared" ca="1" si="2"/>
        <v>지정 장비</v>
      </c>
      <c r="N18" t="str">
        <f t="shared" ca="1" si="3"/>
        <v>Equip6302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22100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83</v>
      </c>
      <c r="V18" t="s">
        <v>271</v>
      </c>
      <c r="W18">
        <v>1</v>
      </c>
      <c r="X18" t="s">
        <v>129</v>
      </c>
      <c r="Z18">
        <v>1900</v>
      </c>
      <c r="AA18" t="str">
        <f t="shared" ca="1" si="6"/>
        <v>fe</v>
      </c>
      <c r="AB18" t="s">
        <v>83</v>
      </c>
      <c r="AC18" t="s">
        <v>271</v>
      </c>
      <c r="AD18">
        <v>1</v>
      </c>
      <c r="AE18" t="s">
        <v>129</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t="shared" ca="1" si="10"/>
        <v>{"dy":2,"sl":6,"tp":"fe","vl":"Equip6002","cn":1,"pt":"GO","pr":1900}</v>
      </c>
      <c r="AQ18" t="s">
        <v>290</v>
      </c>
      <c r="AS18" t="s">
        <v>285</v>
      </c>
      <c r="AT18">
        <f ca="1">COUNTIFS(B:B,$AQ$18,N:N,"Equip????")-AT19-AT20-AT21</f>
        <v>83</v>
      </c>
      <c r="AU18">
        <f>COUNTIFS(B:B,$AQ$18,AC:AC,"Equip????")-AU19-AU20-AU21</f>
        <v>85</v>
      </c>
      <c r="BG18">
        <v>11</v>
      </c>
      <c r="BH18">
        <v>1</v>
      </c>
      <c r="BI18">
        <v>1</v>
      </c>
      <c r="BJ18">
        <f t="shared" si="24"/>
        <v>11</v>
      </c>
      <c r="BK18" t="s">
        <v>145</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0.97477299973775922</v>
      </c>
      <c r="E19">
        <f t="shared" ca="1" si="27"/>
        <v>0.1335075723677932</v>
      </c>
      <c r="F19">
        <f t="shared" ca="1" si="27"/>
        <v>0.4033669373809966</v>
      </c>
      <c r="G19">
        <f t="shared" ca="1" si="27"/>
        <v>0.57816213732870381</v>
      </c>
      <c r="H19">
        <f t="shared" ca="1" si="27"/>
        <v>0.77338229023999028</v>
      </c>
      <c r="I19">
        <f t="shared" ca="1" si="27"/>
        <v>0.52837910764244878</v>
      </c>
      <c r="M19" t="str">
        <f t="shared" ca="1" si="2"/>
        <v>지정 장비</v>
      </c>
      <c r="N19" t="str">
        <f t="shared" ca="1" si="3"/>
        <v>Equip1201</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3000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83</v>
      </c>
      <c r="V19" t="s">
        <v>212</v>
      </c>
      <c r="W19">
        <v>1</v>
      </c>
      <c r="X19" t="s">
        <v>129</v>
      </c>
      <c r="Z19">
        <v>2200</v>
      </c>
      <c r="AA19" t="str">
        <f t="shared" ca="1" si="6"/>
        <v>fe</v>
      </c>
      <c r="AB19" t="s">
        <v>83</v>
      </c>
      <c r="AC19" t="s">
        <v>212</v>
      </c>
      <c r="AD19">
        <v>1</v>
      </c>
      <c r="AE19" t="s">
        <v>129</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t="shared" ca="1" si="10"/>
        <v>{"dy":2,"sl":7,"tp":"fe","vl":"Equip7001","cn":1,"pt":"GO","pr":2200}</v>
      </c>
      <c r="AS19" t="s">
        <v>286</v>
      </c>
      <c r="AT19">
        <f ca="1">COUNTIFS(B:B,$AQ$18,N:N,"Equip6???")</f>
        <v>22</v>
      </c>
      <c r="AU19">
        <f>COUNTIFS(B:B,$AQ$18,AC:AC,"Equip6???")</f>
        <v>22</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9.3961770475271988E-2</v>
      </c>
      <c r="E20">
        <f t="shared" ca="1" si="27"/>
        <v>0.88382905050862492</v>
      </c>
      <c r="F20">
        <f t="shared" ca="1" si="27"/>
        <v>0.97508723223354188</v>
      </c>
      <c r="G20">
        <f t="shared" ca="1" si="27"/>
        <v>0.23087986793873638</v>
      </c>
      <c r="H20">
        <f t="shared" ca="1" si="27"/>
        <v>0.34253268887351229</v>
      </c>
      <c r="I20">
        <f t="shared" ca="1" si="27"/>
        <v>0.30797178249546597</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t="shared" ca="1" si="10"/>
        <v>{"dy":2,"sl":8}</v>
      </c>
      <c r="AS20" t="s">
        <v>287</v>
      </c>
      <c r="AT20">
        <f ca="1">COUNTIFS(B:B,$AQ$18,N:N,"Equip7???")</f>
        <v>22</v>
      </c>
      <c r="AU20">
        <f>COUNTIFS(B:B,$AQ$18,AC:AC,"Equip7???")</f>
        <v>17</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0.81274410450033763</v>
      </c>
      <c r="E21">
        <f t="shared" ca="1" si="27"/>
        <v>0.46740065842981571</v>
      </c>
      <c r="F21">
        <f t="shared" ca="1" si="27"/>
        <v>0.46170399760668757</v>
      </c>
      <c r="G21">
        <f t="shared" ca="1" si="27"/>
        <v>0.1819617519730572</v>
      </c>
      <c r="H21">
        <f t="shared" ca="1" si="27"/>
        <v>0.46190103127180959</v>
      </c>
      <c r="I21">
        <f t="shared" ca="1" si="27"/>
        <v>0.62295724186201651</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t="shared" ca="1" si="10"/>
        <v>{"dy":2,"sl":9}</v>
      </c>
      <c r="AS21" t="s">
        <v>284</v>
      </c>
      <c r="AT21">
        <f ca="1">COUNTIFS(B:B,$AQ$18,N:N,"Equip8???")</f>
        <v>21</v>
      </c>
      <c r="AU21">
        <f>COUNTIFS(B:B,$AQ$18,AC:AC,"Equip8???")</f>
        <v>16</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0.68351921767709678</v>
      </c>
      <c r="E22">
        <f t="shared" ca="1" si="28"/>
        <v>0.51388493885853037</v>
      </c>
      <c r="F22">
        <f t="shared" ca="1" si="28"/>
        <v>0.74302035474723804</v>
      </c>
      <c r="G22">
        <f t="shared" ca="1" si="28"/>
        <v>0.99405554882240599</v>
      </c>
      <c r="H22">
        <f t="shared" ca="1" si="28"/>
        <v>0.47259023255372812</v>
      </c>
      <c r="I22">
        <f t="shared" ca="1" si="28"/>
        <v>0.55144432304698843</v>
      </c>
      <c r="M22" t="str">
        <f t="shared" ca="1" si="2"/>
        <v>지정 장비</v>
      </c>
      <c r="N22" t="str">
        <f t="shared" ca="1" si="3"/>
        <v>Equip4202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3100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83</v>
      </c>
      <c r="V22" t="s">
        <v>202</v>
      </c>
      <c r="W22">
        <v>1</v>
      </c>
      <c r="X22" t="s">
        <v>129</v>
      </c>
      <c r="Z22">
        <v>800</v>
      </c>
      <c r="AA22" t="str">
        <f t="shared" ca="1" si="6"/>
        <v>fe</v>
      </c>
      <c r="AB22" t="s">
        <v>83</v>
      </c>
      <c r="AC22" t="s">
        <v>266</v>
      </c>
      <c r="AD22">
        <v>1</v>
      </c>
      <c r="AE22" t="s">
        <v>129</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t="shared" ca="1" si="10"/>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0.97609498732726163</v>
      </c>
      <c r="E23">
        <f t="shared" ca="1" si="28"/>
        <v>0.45383709426718566</v>
      </c>
      <c r="F23">
        <f t="shared" ca="1" si="28"/>
        <v>0.67408159074959551</v>
      </c>
      <c r="G23">
        <f t="shared" ca="1" si="28"/>
        <v>0.84179662934896182</v>
      </c>
      <c r="H23">
        <f t="shared" ca="1" si="28"/>
        <v>0.24165551080911973</v>
      </c>
      <c r="I23">
        <f t="shared" ca="1" si="28"/>
        <v>0.43140912582084145</v>
      </c>
      <c r="M23" t="str">
        <f t="shared" ca="1" si="2"/>
        <v>지정 장비</v>
      </c>
      <c r="N23" t="str">
        <f t="shared" ca="1" si="3"/>
        <v>Equip4001</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700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83</v>
      </c>
      <c r="V23" t="s">
        <v>186</v>
      </c>
      <c r="W23">
        <v>1</v>
      </c>
      <c r="X23" t="s">
        <v>129</v>
      </c>
      <c r="Z23">
        <v>9400</v>
      </c>
      <c r="AA23" t="str">
        <f t="shared" ca="1" si="6"/>
        <v>fe</v>
      </c>
      <c r="AB23" t="s">
        <v>83</v>
      </c>
      <c r="AC23" t="s">
        <v>214</v>
      </c>
      <c r="AD23">
        <v>1</v>
      </c>
      <c r="AE23" t="s">
        <v>133</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t="shared" ca="1" si="10"/>
        <v>{"dy":3,"sl":1,"tp":"fe","vl":"Equip6201","cn":1,"pt":"DI","pr":16}</v>
      </c>
      <c r="AS23" t="s">
        <v>294</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0.23098629742126864</v>
      </c>
      <c r="E24">
        <f t="shared" ca="1" si="28"/>
        <v>0.32359769369676195</v>
      </c>
      <c r="F24">
        <f t="shared" ca="1" si="28"/>
        <v>0.47950166661812466</v>
      </c>
      <c r="G24">
        <f t="shared" ca="1" si="28"/>
        <v>0.53645846261861285</v>
      </c>
      <c r="H24">
        <f t="shared" ca="1" si="28"/>
        <v>6.1598479698259934E-2</v>
      </c>
      <c r="I24">
        <f t="shared" ca="1" si="28"/>
        <v>0.74931606491146119</v>
      </c>
      <c r="M24" t="str">
        <f t="shared" ca="1" si="2"/>
        <v>안 지정 캐릭터 PP 영웅등급</v>
      </c>
      <c r="N24">
        <f t="shared" ca="1" si="3"/>
        <v>32359</v>
      </c>
      <c r="O24">
        <f t="shared" ca="1" si="4"/>
        <v>10</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1000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92</v>
      </c>
      <c r="V24">
        <v>8048</v>
      </c>
      <c r="W24">
        <v>9</v>
      </c>
      <c r="X24" t="s">
        <v>129</v>
      </c>
      <c r="Z24">
        <v>900</v>
      </c>
      <c r="AA24" t="str">
        <f t="shared" ca="1" si="6"/>
        <v>uph</v>
      </c>
      <c r="AB24" t="s">
        <v>92</v>
      </c>
      <c r="AC24">
        <v>15474</v>
      </c>
      <c r="AD24">
        <v>9</v>
      </c>
      <c r="AE24" t="s">
        <v>129</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t="shared" ca="1" si="10"/>
        <v>{"dy":3,"sl":2,"tp":"uph","vl":"15474","cn":9,"pt":"GO","pr":900}</v>
      </c>
      <c r="AS24" t="s">
        <v>291</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4.6376286552029633E-2</v>
      </c>
      <c r="E25">
        <f t="shared" ca="1" si="28"/>
        <v>0.55157888008793465</v>
      </c>
      <c r="F25">
        <f t="shared" ca="1" si="28"/>
        <v>0.68859660145860591</v>
      </c>
      <c r="G25">
        <f t="shared" ca="1" si="28"/>
        <v>0.18596406120679942</v>
      </c>
      <c r="H25">
        <f t="shared" ca="1" si="28"/>
        <v>0.47649933572599357</v>
      </c>
      <c r="I25">
        <f t="shared" ca="1" si="28"/>
        <v>0.20732034655897946</v>
      </c>
      <c r="M25" t="str">
        <f t="shared" ca="1" si="2"/>
        <v>안 지정 캐릭터 PP 영웅등급</v>
      </c>
      <c r="N25">
        <f t="shared" ca="1" si="3"/>
        <v>55157</v>
      </c>
      <c r="O25">
        <f t="shared" ca="1" si="4"/>
        <v>12</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1200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93</v>
      </c>
      <c r="V25">
        <v>13699</v>
      </c>
      <c r="W25">
        <v>9</v>
      </c>
      <c r="X25" t="s">
        <v>129</v>
      </c>
      <c r="Z25">
        <v>900</v>
      </c>
      <c r="AA25" t="str">
        <f t="shared" ca="1" si="6"/>
        <v>upn</v>
      </c>
      <c r="AB25" t="s">
        <v>93</v>
      </c>
      <c r="AC25">
        <v>11906</v>
      </c>
      <c r="AD25">
        <v>9</v>
      </c>
      <c r="AE25" t="s">
        <v>129</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t="shared" ca="1" si="10"/>
        <v>{"dy":3,"sl":3,"tp":"upn","vl":"11906","cn":9,"pt":"GO","pr":900}</v>
      </c>
      <c r="AS25" t="s">
        <v>292</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0.34736635720788289</v>
      </c>
      <c r="E26">
        <f t="shared" ca="1" si="28"/>
        <v>0.11196183545024607</v>
      </c>
      <c r="F26">
        <f t="shared" ca="1" si="28"/>
        <v>0.88359556610860546</v>
      </c>
      <c r="G26">
        <f t="shared" ca="1" si="28"/>
        <v>0.68769916233978079</v>
      </c>
      <c r="H26">
        <f t="shared" ca="1" si="28"/>
        <v>0.20865091002936531</v>
      </c>
      <c r="I26">
        <f t="shared" ca="1" si="28"/>
        <v>0.79669766406569786</v>
      </c>
      <c r="M26" t="str">
        <f t="shared" ca="1" si="2"/>
        <v>안 지정 캐릭터 PP 일반등급</v>
      </c>
      <c r="N26">
        <f t="shared" ca="1" si="3"/>
        <v>11196</v>
      </c>
      <c r="O26">
        <f t="shared" ca="1" si="4"/>
        <v>9</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900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93</v>
      </c>
      <c r="V26">
        <v>7445</v>
      </c>
      <c r="W26">
        <v>9</v>
      </c>
      <c r="X26" t="s">
        <v>129</v>
      </c>
      <c r="Z26">
        <v>900</v>
      </c>
      <c r="AA26" t="str">
        <f t="shared" ca="1" si="6"/>
        <v>upn</v>
      </c>
      <c r="AB26" t="s">
        <v>93</v>
      </c>
      <c r="AC26">
        <v>79980</v>
      </c>
      <c r="AD26">
        <v>13</v>
      </c>
      <c r="AE26" t="s">
        <v>129</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t="shared" ca="1" si="10"/>
        <v>{"dy":3,"sl":4,"tp":"upn","vl":"79980","cn":13,"pt":"GO","pr":1300}</v>
      </c>
      <c r="AS26" t="s">
        <v>293</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0.10063887189715526</v>
      </c>
      <c r="E27">
        <f t="shared" ca="1" si="28"/>
        <v>0.39703785225014132</v>
      </c>
      <c r="F27">
        <f t="shared" ca="1" si="28"/>
        <v>0.62048061524667852</v>
      </c>
      <c r="G27">
        <f t="shared" ca="1" si="28"/>
        <v>0.62486183245947824</v>
      </c>
      <c r="H27">
        <f t="shared" ca="1" si="28"/>
        <v>0.92116045932160795</v>
      </c>
      <c r="I27">
        <f t="shared" ca="1" si="28"/>
        <v>0.52881563875874682</v>
      </c>
      <c r="M27" t="str">
        <f t="shared" ca="1" si="2"/>
        <v>지정 장비</v>
      </c>
      <c r="N27" t="str">
        <f t="shared" ca="1" si="3"/>
        <v>Equip3201</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3000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83</v>
      </c>
      <c r="V27" t="s">
        <v>296</v>
      </c>
      <c r="W27">
        <v>1</v>
      </c>
      <c r="X27" t="s">
        <v>133</v>
      </c>
      <c r="Y27">
        <v>29</v>
      </c>
      <c r="Z27">
        <v>19</v>
      </c>
      <c r="AA27" t="str">
        <f t="shared" ca="1" si="6"/>
        <v>upn</v>
      </c>
      <c r="AB27" t="s">
        <v>93</v>
      </c>
      <c r="AC27">
        <v>94909</v>
      </c>
      <c r="AD27">
        <v>14</v>
      </c>
      <c r="AE27" t="s">
        <v>129</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t="shared" ca="1" si="10"/>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9.5366008804717683E-2</v>
      </c>
      <c r="E28">
        <f t="shared" ca="1" si="28"/>
        <v>0.83512870571333842</v>
      </c>
      <c r="F28">
        <f t="shared" ca="1" si="28"/>
        <v>0.27668778411481065</v>
      </c>
      <c r="G28">
        <f t="shared" ca="1" si="28"/>
        <v>0.91257231051508458</v>
      </c>
      <c r="H28">
        <f t="shared" ca="1" si="28"/>
        <v>0.6512173520710689</v>
      </c>
      <c r="I28">
        <f t="shared" ca="1" si="28"/>
        <v>0.35731686144317898</v>
      </c>
      <c r="M28" t="str">
        <f t="shared" ca="1" si="2"/>
        <v>지정 장비</v>
      </c>
      <c r="N28" t="str">
        <f t="shared" ca="1" si="3"/>
        <v>Equip7201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9200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83</v>
      </c>
      <c r="V28" t="s">
        <v>268</v>
      </c>
      <c r="W28">
        <v>1</v>
      </c>
      <c r="X28" t="s">
        <v>133</v>
      </c>
      <c r="Z28">
        <v>12</v>
      </c>
      <c r="AA28" t="str">
        <f t="shared" ca="1" si="6"/>
        <v>fe</v>
      </c>
      <c r="AB28" t="s">
        <v>83</v>
      </c>
      <c r="AC28" t="s">
        <v>113</v>
      </c>
      <c r="AD28">
        <v>1</v>
      </c>
      <c r="AE28" t="s">
        <v>129</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t="shared" ca="1" si="10"/>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0.25566915538383594</v>
      </c>
      <c r="E29">
        <f t="shared" ca="1" si="28"/>
        <v>0.84356952047636891</v>
      </c>
      <c r="F29">
        <f t="shared" ca="1" si="28"/>
        <v>0.50181443125271841</v>
      </c>
      <c r="G29">
        <f t="shared" ca="1" si="28"/>
        <v>0.36602041863822377</v>
      </c>
      <c r="H29">
        <f t="shared" ca="1" si="28"/>
        <v>0.62514763271930085</v>
      </c>
      <c r="I29">
        <f t="shared" ca="1" si="28"/>
        <v>0.65494768465497266</v>
      </c>
      <c r="M29" t="str">
        <f t="shared" ca="1" si="2"/>
        <v>지정 장비</v>
      </c>
      <c r="N29" t="str">
        <f t="shared" ca="1" si="3"/>
        <v>Equip8201</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29600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83</v>
      </c>
      <c r="V29" t="s">
        <v>190</v>
      </c>
      <c r="W29">
        <v>1</v>
      </c>
      <c r="X29" t="s">
        <v>129</v>
      </c>
      <c r="Z29">
        <v>3600</v>
      </c>
      <c r="AA29" t="str">
        <f t="shared" ca="1" si="6"/>
        <v>fe</v>
      </c>
      <c r="AB29" t="s">
        <v>83</v>
      </c>
      <c r="AC29" t="s">
        <v>251</v>
      </c>
      <c r="AD29">
        <v>1</v>
      </c>
      <c r="AE29" t="s">
        <v>129</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t="shared" ca="1" si="10"/>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0.64645779570207029</v>
      </c>
      <c r="E30">
        <f t="shared" ca="1" si="28"/>
        <v>0.67829617106847639</v>
      </c>
      <c r="F30">
        <f t="shared" ca="1" si="28"/>
        <v>0.54129787859823497</v>
      </c>
      <c r="G30">
        <f t="shared" ca="1" si="28"/>
        <v>0.92455644743591825</v>
      </c>
      <c r="H30">
        <f t="shared" ca="1" si="28"/>
        <v>3.7740786602415977E-2</v>
      </c>
      <c r="I30">
        <f t="shared" ca="1" si="28"/>
        <v>0.88043651041082538</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0.92159357888136406</v>
      </c>
      <c r="E31">
        <f t="shared" ca="1" si="28"/>
        <v>0.29271678036339899</v>
      </c>
      <c r="F31">
        <f t="shared" ca="1" si="28"/>
        <v>0.72345838613888058</v>
      </c>
      <c r="G31">
        <f t="shared" ca="1" si="28"/>
        <v>0.94027815001462323</v>
      </c>
      <c r="H31">
        <f t="shared" ca="1" si="28"/>
        <v>0.48131130547614442</v>
      </c>
      <c r="I31">
        <f t="shared" ca="1" si="28"/>
        <v>0.44378307712306597</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0.99118389457812983</v>
      </c>
      <c r="E32">
        <f t="shared" ca="1" si="29"/>
        <v>0.46076298735704369</v>
      </c>
      <c r="F32">
        <f t="shared" ca="1" si="29"/>
        <v>0.56870202866374375</v>
      </c>
      <c r="G32">
        <f t="shared" ca="1" si="29"/>
        <v>0.96022485323633799</v>
      </c>
      <c r="H32">
        <f t="shared" ca="1" si="29"/>
        <v>0.98404045302963494</v>
      </c>
      <c r="I32">
        <f t="shared" ca="1" si="29"/>
        <v>0.1713659376500658</v>
      </c>
      <c r="M32" t="str">
        <f t="shared" ca="1" si="2"/>
        <v>캐릭터 상자 영웅등급</v>
      </c>
      <c r="N32" t="str">
        <f t="shared" ca="1" si="3"/>
        <v>삭제</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149</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83</v>
      </c>
      <c r="V32" t="s">
        <v>215</v>
      </c>
      <c r="W32">
        <v>1</v>
      </c>
      <c r="X32" t="s">
        <v>129</v>
      </c>
      <c r="Z32">
        <v>3400</v>
      </c>
      <c r="AA32" t="str">
        <f t="shared" ca="1" si="6"/>
        <v>fe</v>
      </c>
      <c r="AB32" t="s">
        <v>83</v>
      </c>
      <c r="AC32" t="s">
        <v>197</v>
      </c>
      <c r="AD32">
        <v>1</v>
      </c>
      <c r="AE32" t="s">
        <v>129</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t="shared" ca="1" si="10"/>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0.43036075282316433</v>
      </c>
      <c r="E33">
        <f t="shared" ca="1" si="29"/>
        <v>0.10803166319296686</v>
      </c>
      <c r="F33">
        <f t="shared" ca="1" si="29"/>
        <v>0.62204208549405215</v>
      </c>
      <c r="G33">
        <f t="shared" ca="1" si="29"/>
        <v>0.62067096998068783</v>
      </c>
      <c r="H33">
        <f t="shared" ca="1" si="29"/>
        <v>0.20295188982148893</v>
      </c>
      <c r="I33">
        <f t="shared" ca="1" si="29"/>
        <v>0.10440954805959668</v>
      </c>
      <c r="M33" t="str">
        <f t="shared" ca="1" si="2"/>
        <v>지정 장비</v>
      </c>
      <c r="N33" t="str">
        <f t="shared" ca="1" si="3"/>
        <v>Equip0302</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7100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83</v>
      </c>
      <c r="V33" t="s">
        <v>190</v>
      </c>
      <c r="W33">
        <v>1</v>
      </c>
      <c r="X33" t="s">
        <v>129</v>
      </c>
      <c r="Z33">
        <v>3500</v>
      </c>
      <c r="AA33" t="str">
        <f t="shared" ca="1" si="6"/>
        <v>fe</v>
      </c>
      <c r="AB33" t="s">
        <v>83</v>
      </c>
      <c r="AC33" t="s">
        <v>275</v>
      </c>
      <c r="AD33">
        <v>1</v>
      </c>
      <c r="AE33" t="s">
        <v>133</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t="shared" ca="1" si="10"/>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0.42186682531473774</v>
      </c>
      <c r="E34">
        <f t="shared" ca="1" si="29"/>
        <v>0.94369866244901568</v>
      </c>
      <c r="F34">
        <f t="shared" ca="1" si="29"/>
        <v>0.23022265675972908</v>
      </c>
      <c r="G34">
        <f t="shared" ca="1" si="29"/>
        <v>0.35694112422035773</v>
      </c>
      <c r="H34">
        <f t="shared" ca="1" si="29"/>
        <v>0.26437324324470146</v>
      </c>
      <c r="I34">
        <f t="shared" ca="1" si="29"/>
        <v>0.14637311430880373</v>
      </c>
      <c r="M34" t="str">
        <f t="shared" ca="1" si="2"/>
        <v>안 지정 캐릭터 PP 영웅등급</v>
      </c>
      <c r="N34">
        <f t="shared" ca="1" si="3"/>
        <v>94369</v>
      </c>
      <c r="O34">
        <f t="shared" ca="1" si="4"/>
        <v>14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1400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92</v>
      </c>
      <c r="V34">
        <v>43223</v>
      </c>
      <c r="W34">
        <v>11</v>
      </c>
      <c r="X34" t="s">
        <v>129</v>
      </c>
      <c r="Z34">
        <v>1100</v>
      </c>
      <c r="AA34" t="str">
        <f t="shared" ca="1" si="6"/>
        <v>uph</v>
      </c>
      <c r="AB34" t="s">
        <v>92</v>
      </c>
      <c r="AC34">
        <v>60742</v>
      </c>
      <c r="AD34">
        <v>12</v>
      </c>
      <c r="AE34" t="s">
        <v>129</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t="shared" ca="1" si="10"/>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0.31156617168333756</v>
      </c>
      <c r="E35">
        <f t="shared" ca="1" si="29"/>
        <v>0.71576640532879288</v>
      </c>
      <c r="F35">
        <f t="shared" ca="1" si="29"/>
        <v>0.86767592203982347</v>
      </c>
      <c r="G35">
        <f t="shared" ca="1" si="29"/>
        <v>0.10229589124619609</v>
      </c>
      <c r="H35">
        <f t="shared" ca="1" si="29"/>
        <v>0.92640691149940069</v>
      </c>
      <c r="I35">
        <f t="shared" ca="1" si="29"/>
        <v>0.88095371056904692</v>
      </c>
      <c r="M35" t="str">
        <f t="shared" ca="1" si="2"/>
        <v>안 지정 캐릭터 PP 일반등급</v>
      </c>
      <c r="N35">
        <f t="shared" ca="1" si="3"/>
        <v>71576</v>
      </c>
      <c r="O35">
        <f t="shared" ca="1" si="4"/>
        <v>13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1300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93</v>
      </c>
      <c r="V35">
        <v>99364</v>
      </c>
      <c r="W35">
        <v>14</v>
      </c>
      <c r="X35" t="s">
        <v>129</v>
      </c>
      <c r="Z35">
        <v>1400</v>
      </c>
      <c r="AA35" t="str">
        <f t="shared" ca="1" si="6"/>
        <v>upn</v>
      </c>
      <c r="AB35" t="s">
        <v>93</v>
      </c>
      <c r="AC35">
        <v>69141</v>
      </c>
      <c r="AD35">
        <v>13</v>
      </c>
      <c r="AE35" t="s">
        <v>129</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t="shared" ca="1" si="10"/>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4.9475986639078151E-3</v>
      </c>
      <c r="E36">
        <f t="shared" ca="1" si="29"/>
        <v>0.69884455459829642</v>
      </c>
      <c r="F36">
        <f t="shared" ca="1" si="29"/>
        <v>0.38706102740116255</v>
      </c>
      <c r="G36">
        <f t="shared" ca="1" si="29"/>
        <v>0.69146542226648455</v>
      </c>
      <c r="H36">
        <f t="shared" ca="1" si="29"/>
        <v>0.16736866368008152</v>
      </c>
      <c r="I36">
        <f t="shared" ca="1" si="29"/>
        <v>0.1263394833559196</v>
      </c>
      <c r="M36" t="str">
        <f t="shared" ca="1" si="2"/>
        <v>안 지정 캐릭터 PP 일반등급</v>
      </c>
      <c r="N36">
        <f t="shared" ca="1" si="3"/>
        <v>69884</v>
      </c>
      <c r="O36">
        <f t="shared" ca="1" si="4"/>
        <v>13</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1300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93</v>
      </c>
      <c r="V36">
        <v>44798</v>
      </c>
      <c r="W36">
        <v>11</v>
      </c>
      <c r="X36" t="s">
        <v>129</v>
      </c>
      <c r="Z36">
        <v>1100</v>
      </c>
      <c r="AA36" t="str">
        <f t="shared" ca="1" si="6"/>
        <v>upn</v>
      </c>
      <c r="AB36" t="s">
        <v>93</v>
      </c>
      <c r="AC36">
        <v>93170</v>
      </c>
      <c r="AD36">
        <v>14</v>
      </c>
      <c r="AE36" t="s">
        <v>129</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t="shared" ca="1" si="10"/>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0.2851430443840699</v>
      </c>
      <c r="E37">
        <f t="shared" ca="1" si="29"/>
        <v>0.18734514404997815</v>
      </c>
      <c r="F37">
        <f t="shared" ca="1" si="29"/>
        <v>1.7386790539724029E-3</v>
      </c>
      <c r="G37">
        <f t="shared" ca="1" si="29"/>
        <v>0.45469899825114335</v>
      </c>
      <c r="H37">
        <f t="shared" ca="1" si="29"/>
        <v>0.47351818342118535</v>
      </c>
      <c r="I37">
        <f t="shared" ca="1" si="29"/>
        <v>0.40701721734577401</v>
      </c>
      <c r="M37" t="str">
        <f t="shared" ca="1" si="2"/>
        <v>지정 장비</v>
      </c>
      <c r="N37" t="str">
        <f t="shared" ca="1" si="3"/>
        <v>Equip1202</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2900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92</v>
      </c>
      <c r="V37">
        <v>69119</v>
      </c>
      <c r="W37">
        <v>13</v>
      </c>
      <c r="X37" t="s">
        <v>129</v>
      </c>
      <c r="Z37">
        <v>1300</v>
      </c>
      <c r="AA37" t="str">
        <f t="shared" ca="1" si="6"/>
        <v>upn</v>
      </c>
      <c r="AB37" t="s">
        <v>93</v>
      </c>
      <c r="AC37">
        <v>27902</v>
      </c>
      <c r="AD37">
        <v>10</v>
      </c>
      <c r="AE37" t="s">
        <v>129</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t="shared" ca="1" si="10"/>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0.77214698468248089</v>
      </c>
      <c r="E38">
        <f t="shared" ca="1" si="29"/>
        <v>0.9982473701413116</v>
      </c>
      <c r="F38">
        <f t="shared" ca="1" si="29"/>
        <v>0.89047859987777533</v>
      </c>
      <c r="G38">
        <f t="shared" ca="1" si="29"/>
        <v>0.26923578307324525</v>
      </c>
      <c r="H38">
        <f t="shared" ca="1" si="29"/>
        <v>0.57484800150888316</v>
      </c>
      <c r="I38">
        <f t="shared" ca="1" si="29"/>
        <v>0.2886431552695089</v>
      </c>
      <c r="M38" t="str">
        <f t="shared" ca="1" si="2"/>
        <v>지정 장비</v>
      </c>
      <c r="N38" t="str">
        <f t="shared" ca="1" si="3"/>
        <v>Equip8401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246</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125</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전설</v>
      </c>
      <c r="U38" t="s">
        <v>83</v>
      </c>
      <c r="V38" t="s">
        <v>274</v>
      </c>
      <c r="W38">
        <v>1</v>
      </c>
      <c r="X38" t="s">
        <v>133</v>
      </c>
      <c r="Z38">
        <v>36</v>
      </c>
      <c r="AA38" t="str">
        <f t="shared" ca="1" si="6"/>
        <v>fe</v>
      </c>
      <c r="AB38" t="s">
        <v>83</v>
      </c>
      <c r="AC38" t="s">
        <v>205</v>
      </c>
      <c r="AD38">
        <v>1</v>
      </c>
      <c r="AE38" t="s">
        <v>129</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t="shared" ca="1" si="10"/>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0.59254220761088605</v>
      </c>
      <c r="E39">
        <f t="shared" ca="1" si="29"/>
        <v>0.40179323000728495</v>
      </c>
      <c r="F39">
        <f t="shared" ca="1" si="29"/>
        <v>0.72436653009795704</v>
      </c>
      <c r="G39">
        <f t="shared" ca="1" si="29"/>
        <v>0.84000936723988107</v>
      </c>
      <c r="H39">
        <f t="shared" ca="1" si="29"/>
        <v>0.82742368475148531</v>
      </c>
      <c r="I39">
        <f t="shared" ca="1" si="29"/>
        <v>0.23552415419029749</v>
      </c>
      <c r="M39" t="str">
        <f t="shared" ca="1" si="2"/>
        <v>지정 장비</v>
      </c>
      <c r="N39" t="str">
        <f t="shared" ca="1" si="3"/>
        <v>Equip4301</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7200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83</v>
      </c>
      <c r="V39" t="s">
        <v>265</v>
      </c>
      <c r="W39">
        <v>1</v>
      </c>
      <c r="X39" t="s">
        <v>129</v>
      </c>
      <c r="Z39">
        <v>800</v>
      </c>
      <c r="AA39" t="str">
        <f t="shared" ca="1" si="6"/>
        <v>fe</v>
      </c>
      <c r="AB39" t="s">
        <v>83</v>
      </c>
      <c r="AC39" t="s">
        <v>317</v>
      </c>
      <c r="AD39">
        <v>1</v>
      </c>
      <c r="AE39" t="s">
        <v>133</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t="shared" ca="1" si="10"/>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0.75676485059819421</v>
      </c>
      <c r="E40">
        <f t="shared" ca="1" si="29"/>
        <v>5.1192789764049507E-2</v>
      </c>
      <c r="F40">
        <f t="shared" ca="1" si="29"/>
        <v>0.34490152408427832</v>
      </c>
      <c r="G40">
        <f t="shared" ca="1" si="29"/>
        <v>0.28024477643469836</v>
      </c>
      <c r="H40">
        <f t="shared" ca="1" si="29"/>
        <v>7.916483382115147E-2</v>
      </c>
      <c r="I40">
        <f t="shared" ca="1" si="29"/>
        <v>0.43605861716170258</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0.92720286467900281</v>
      </c>
      <c r="E41">
        <f t="shared" ca="1" si="29"/>
        <v>0.52445300822162499</v>
      </c>
      <c r="F41">
        <f t="shared" ca="1" si="29"/>
        <v>0.7961814349675248</v>
      </c>
      <c r="G41">
        <f t="shared" ca="1" si="29"/>
        <v>0.46707887013262916</v>
      </c>
      <c r="H41">
        <f t="shared" ca="1" si="29"/>
        <v>0.2018662104992468</v>
      </c>
      <c r="I41">
        <f t="shared" ca="1" si="29"/>
        <v>0.48835530612221467</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0.20642601584241915</v>
      </c>
      <c r="E42">
        <f t="shared" ca="1" si="30"/>
        <v>0.24920536761656498</v>
      </c>
      <c r="F42">
        <f t="shared" ca="1" si="30"/>
        <v>0.89653663810497908</v>
      </c>
      <c r="G42">
        <f t="shared" ca="1" si="30"/>
        <v>0.20613643082375421</v>
      </c>
      <c r="H42">
        <f t="shared" ca="1" si="30"/>
        <v>0.26023555682435062</v>
      </c>
      <c r="I42">
        <f t="shared" ca="1" si="30"/>
        <v>0.56810283231521286</v>
      </c>
      <c r="M42" t="str">
        <f t="shared" ca="1" si="2"/>
        <v>지정 장비</v>
      </c>
      <c r="N42" t="str">
        <f t="shared" ca="1" si="3"/>
        <v>Equip2002</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800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83</v>
      </c>
      <c r="V42" t="s">
        <v>112</v>
      </c>
      <c r="W42">
        <v>1</v>
      </c>
      <c r="X42" t="s">
        <v>129</v>
      </c>
      <c r="Z42">
        <v>3700</v>
      </c>
      <c r="AA42" t="str">
        <f t="shared" ca="1" si="6"/>
        <v>fe</v>
      </c>
      <c r="AB42" t="s">
        <v>83</v>
      </c>
      <c r="AC42" t="s">
        <v>112</v>
      </c>
      <c r="AD42">
        <v>1</v>
      </c>
      <c r="AE42" t="s">
        <v>129</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t="shared" ca="1" si="10"/>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0.72550540487768556</v>
      </c>
      <c r="E43">
        <f t="shared" ca="1" si="30"/>
        <v>0.76853423819974753</v>
      </c>
      <c r="F43">
        <f t="shared" ca="1" si="30"/>
        <v>0.78811975514362631</v>
      </c>
      <c r="G43">
        <f t="shared" ca="1" si="30"/>
        <v>0.6434693429134476</v>
      </c>
      <c r="H43">
        <f t="shared" ca="1" si="30"/>
        <v>0.37108577362738138</v>
      </c>
      <c r="I43">
        <f t="shared" ca="1" si="30"/>
        <v>0.34600002395343599</v>
      </c>
      <c r="M43" t="str">
        <f t="shared" ca="1" si="2"/>
        <v>지정 장비</v>
      </c>
      <c r="N43" t="str">
        <f t="shared" ca="1" si="3"/>
        <v>Equip6302</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22300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83</v>
      </c>
      <c r="V43" t="s">
        <v>256</v>
      </c>
      <c r="W43">
        <v>1</v>
      </c>
      <c r="X43" t="s">
        <v>133</v>
      </c>
      <c r="Z43">
        <v>12</v>
      </c>
      <c r="AA43" t="str">
        <f t="shared" ca="1" si="6"/>
        <v>fe</v>
      </c>
      <c r="AB43" t="s">
        <v>83</v>
      </c>
      <c r="AC43" t="s">
        <v>187</v>
      </c>
      <c r="AD43">
        <v>1</v>
      </c>
      <c r="AE43" t="s">
        <v>129</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t="shared" ca="1" si="10"/>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0.82085588388787512</v>
      </c>
      <c r="E44">
        <f t="shared" ca="1" si="30"/>
        <v>0.93704365270438605</v>
      </c>
      <c r="F44">
        <f t="shared" ca="1" si="30"/>
        <v>0.39597898529335596</v>
      </c>
      <c r="G44">
        <f t="shared" ca="1" si="30"/>
        <v>7.9917683560398745E-2</v>
      </c>
      <c r="H44">
        <f t="shared" ca="1" si="30"/>
        <v>0.14746357267621368</v>
      </c>
      <c r="I44">
        <f t="shared" ca="1" si="30"/>
        <v>0.1937808468932406</v>
      </c>
      <c r="M44" t="str">
        <f t="shared" ca="1" si="2"/>
        <v>안 지정 캐릭터 PP 영웅등급</v>
      </c>
      <c r="N44">
        <f t="shared" ca="1" si="3"/>
        <v>93704</v>
      </c>
      <c r="O44">
        <f t="shared" ca="1" si="4"/>
        <v>14</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1400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92</v>
      </c>
      <c r="V44">
        <v>94560</v>
      </c>
      <c r="W44">
        <v>14</v>
      </c>
      <c r="X44" t="s">
        <v>129</v>
      </c>
      <c r="Z44">
        <v>1400</v>
      </c>
      <c r="AA44" t="str">
        <f t="shared" ca="1" si="6"/>
        <v>uph</v>
      </c>
      <c r="AB44" t="s">
        <v>92</v>
      </c>
      <c r="AC44">
        <v>65691</v>
      </c>
      <c r="AD44">
        <v>12</v>
      </c>
      <c r="AE44" t="s">
        <v>129</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t="shared" ca="1" si="10"/>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219</v>
      </c>
      <c r="CB44" t="str">
        <f>VLOOKUP($CA44,[2]ActorTable!$1:$1048576,MATCH("이름참고",[2]ActorTable!$1:$1,0),0)</f>
        <v>레나</v>
      </c>
    </row>
    <row r="45" spans="1:80">
      <c r="A45">
        <v>5</v>
      </c>
      <c r="B45">
        <v>3</v>
      </c>
      <c r="C45">
        <f t="shared" si="0"/>
        <v>0</v>
      </c>
      <c r="D45">
        <f t="shared" ca="1" si="30"/>
        <v>0.18238677822702054</v>
      </c>
      <c r="E45">
        <f t="shared" ca="1" si="30"/>
        <v>0.81455202967076723</v>
      </c>
      <c r="F45">
        <f t="shared" ca="1" si="30"/>
        <v>0.46241483334297773</v>
      </c>
      <c r="G45">
        <f t="shared" ca="1" si="30"/>
        <v>0.6088570029703444</v>
      </c>
      <c r="H45">
        <f t="shared" ca="1" si="30"/>
        <v>0.52773741744708047</v>
      </c>
      <c r="I45">
        <f t="shared" ca="1" si="30"/>
        <v>0.99593723315113747</v>
      </c>
      <c r="M45" t="str">
        <f t="shared" ca="1" si="2"/>
        <v>안 지정 캐릭터 PP 영웅등급</v>
      </c>
      <c r="N45">
        <f t="shared" ca="1" si="3"/>
        <v>81455</v>
      </c>
      <c r="O45">
        <f t="shared" ca="1" si="4"/>
        <v>13</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1300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93</v>
      </c>
      <c r="V45">
        <v>96195</v>
      </c>
      <c r="W45">
        <v>14</v>
      </c>
      <c r="X45" t="s">
        <v>129</v>
      </c>
      <c r="Z45">
        <v>1400</v>
      </c>
      <c r="AA45" t="str">
        <f t="shared" ca="1" si="6"/>
        <v>upn</v>
      </c>
      <c r="AB45" t="s">
        <v>93</v>
      </c>
      <c r="AC45">
        <v>62441</v>
      </c>
      <c r="AD45">
        <v>12</v>
      </c>
      <c r="AE45" t="s">
        <v>129</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t="shared" ca="1" si="10"/>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220</v>
      </c>
      <c r="CB45" t="str">
        <f>VLOOKUP($CA45,[2]ActorTable!$1:$1048576,MATCH("이름참고",[2]ActorTable!$1:$1,0),0)</f>
        <v>서린</v>
      </c>
    </row>
    <row r="46" spans="1:80">
      <c r="A46">
        <v>5</v>
      </c>
      <c r="B46">
        <v>4</v>
      </c>
      <c r="C46">
        <f t="shared" si="0"/>
        <v>0</v>
      </c>
      <c r="D46">
        <f t="shared" ca="1" si="30"/>
        <v>0.41712888887654453</v>
      </c>
      <c r="E46">
        <f t="shared" ca="1" si="30"/>
        <v>0.60975910391469779</v>
      </c>
      <c r="F46">
        <f t="shared" ca="1" si="30"/>
        <v>0.30452513082860189</v>
      </c>
      <c r="G46">
        <f t="shared" ca="1" si="30"/>
        <v>0.64011633704860416</v>
      </c>
      <c r="H46">
        <f t="shared" ca="1" si="30"/>
        <v>0.89864524755577269</v>
      </c>
      <c r="I46">
        <f t="shared" ca="1" si="30"/>
        <v>0.97005482806687093</v>
      </c>
      <c r="M46" t="str">
        <f t="shared" ca="1" si="2"/>
        <v>안 지정 캐릭터 PP 일반등급</v>
      </c>
      <c r="N46">
        <f t="shared" ca="1" si="3"/>
        <v>60975</v>
      </c>
      <c r="O46">
        <f t="shared" ca="1" si="4"/>
        <v>12</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1200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93</v>
      </c>
      <c r="V46">
        <v>90930</v>
      </c>
      <c r="W46">
        <v>14</v>
      </c>
      <c r="X46" t="s">
        <v>129</v>
      </c>
      <c r="Z46">
        <v>1400</v>
      </c>
      <c r="AA46" t="str">
        <f t="shared" ca="1" si="6"/>
        <v>upn</v>
      </c>
      <c r="AB46" t="s">
        <v>93</v>
      </c>
      <c r="AC46">
        <v>14681</v>
      </c>
      <c r="AD46">
        <v>9</v>
      </c>
      <c r="AE46" t="s">
        <v>129</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t="shared" ca="1" si="10"/>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0.59557953553611698</v>
      </c>
      <c r="E47">
        <f t="shared" ca="1" si="30"/>
        <v>0.41059131256593018</v>
      </c>
      <c r="F47">
        <f t="shared" ca="1" si="30"/>
        <v>2.1822221401717967E-2</v>
      </c>
      <c r="G47">
        <f t="shared" ca="1" si="30"/>
        <v>0.56230325240720735</v>
      </c>
      <c r="H47">
        <f t="shared" ca="1" si="30"/>
        <v>0.61858786545136413</v>
      </c>
      <c r="I47">
        <f t="shared" ca="1" si="30"/>
        <v>0.49181381884996545</v>
      </c>
      <c r="M47" t="str">
        <f t="shared" ca="1" si="2"/>
        <v>안 지정 캐릭터 PP 영웅등급</v>
      </c>
      <c r="N47">
        <f t="shared" ca="1" si="3"/>
        <v>41059</v>
      </c>
      <c r="O47">
        <f t="shared" ca="1" si="4"/>
        <v>11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1100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92</v>
      </c>
      <c r="V47">
        <v>62491</v>
      </c>
      <c r="W47">
        <v>12</v>
      </c>
      <c r="X47" t="s">
        <v>129</v>
      </c>
      <c r="Z47">
        <v>1200</v>
      </c>
      <c r="AA47" t="str">
        <f t="shared" ca="1" si="6"/>
        <v>upn</v>
      </c>
      <c r="AB47" t="s">
        <v>93</v>
      </c>
      <c r="AC47">
        <v>83002</v>
      </c>
      <c r="AD47">
        <v>13</v>
      </c>
      <c r="AE47" t="s">
        <v>129</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t="shared" ca="1" si="10"/>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0.55721301830913472</v>
      </c>
      <c r="E48">
        <f t="shared" ca="1" si="30"/>
        <v>0.97352335625955477</v>
      </c>
      <c r="F48">
        <f t="shared" ca="1" si="30"/>
        <v>0.74732123496921965</v>
      </c>
      <c r="G48">
        <f t="shared" ca="1" si="30"/>
        <v>9.5381272576627874E-3</v>
      </c>
      <c r="H48">
        <f t="shared" ca="1" si="30"/>
        <v>0.29607907984382176</v>
      </c>
      <c r="I48">
        <f t="shared" ca="1" si="30"/>
        <v>0.82751822572316169</v>
      </c>
      <c r="M48" t="str">
        <f t="shared" ca="1" si="2"/>
        <v>지정 장비</v>
      </c>
      <c r="N48" t="str">
        <f t="shared" ca="1" si="3"/>
        <v>Equip8202</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43</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83</v>
      </c>
      <c r="V48" t="s">
        <v>112</v>
      </c>
      <c r="W48">
        <v>1</v>
      </c>
      <c r="X48" t="s">
        <v>129</v>
      </c>
      <c r="Z48">
        <v>3500</v>
      </c>
      <c r="AA48" t="str">
        <f t="shared" ca="1" si="6"/>
        <v>fe</v>
      </c>
      <c r="AB48" t="s">
        <v>83</v>
      </c>
      <c r="AC48" t="s">
        <v>267</v>
      </c>
      <c r="AD48">
        <v>1</v>
      </c>
      <c r="AE48" t="s">
        <v>129</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t="shared" ca="1" si="10"/>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0.12427984016151039</v>
      </c>
      <c r="E49">
        <f t="shared" ca="1" si="30"/>
        <v>0.68629589618972542</v>
      </c>
      <c r="F49">
        <f t="shared" ca="1" si="30"/>
        <v>7.0070766274730967E-2</v>
      </c>
      <c r="G49">
        <f t="shared" ca="1" si="30"/>
        <v>0.93618571073549772</v>
      </c>
      <c r="H49">
        <f t="shared" ca="1" si="30"/>
        <v>0.93252332296903206</v>
      </c>
      <c r="I49">
        <f t="shared" ca="1" si="30"/>
        <v>0.96193531691370715</v>
      </c>
      <c r="M49" t="str">
        <f t="shared" ca="1" si="2"/>
        <v>지정 장비</v>
      </c>
      <c r="N49" t="str">
        <f t="shared" ca="1" si="3"/>
        <v>Equip8001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5500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83</v>
      </c>
      <c r="V49" t="s">
        <v>199</v>
      </c>
      <c r="W49">
        <v>1</v>
      </c>
      <c r="X49" t="s">
        <v>129</v>
      </c>
      <c r="Z49">
        <v>1000</v>
      </c>
      <c r="AA49" t="str">
        <f t="shared" ca="1" si="6"/>
        <v>fe</v>
      </c>
      <c r="AB49" t="s">
        <v>83</v>
      </c>
      <c r="AC49" t="s">
        <v>259</v>
      </c>
      <c r="AD49">
        <v>1</v>
      </c>
      <c r="AE49" t="s">
        <v>129</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t="shared" ca="1" si="10"/>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9.3219280447135122E-2</v>
      </c>
      <c r="E50">
        <f t="shared" ca="1" si="30"/>
        <v>0.19395308890479557</v>
      </c>
      <c r="F50">
        <f t="shared" ca="1" si="30"/>
        <v>0.84040848948671831</v>
      </c>
      <c r="G50">
        <f t="shared" ca="1" si="30"/>
        <v>0.93824099605095079</v>
      </c>
      <c r="H50">
        <f t="shared" ca="1" si="30"/>
        <v>0.29678721117390539</v>
      </c>
      <c r="I50">
        <f t="shared" ca="1" si="30"/>
        <v>0.29971370483524629</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0.43881888855518203</v>
      </c>
      <c r="E51">
        <f t="shared" ca="1" si="30"/>
        <v>0.86566476418963312</v>
      </c>
      <c r="F51">
        <f t="shared" ca="1" si="30"/>
        <v>0.48436013442095849</v>
      </c>
      <c r="G51">
        <f t="shared" ca="1" si="30"/>
        <v>0.11987077258994538</v>
      </c>
      <c r="H51">
        <f t="shared" ca="1" si="30"/>
        <v>0.175083838330515</v>
      </c>
      <c r="I51">
        <f t="shared" ca="1" si="30"/>
        <v>0.82170179937790588</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0.78326929225672981</v>
      </c>
      <c r="E52">
        <f t="shared" ca="1" si="31"/>
        <v>0.32619546225376883</v>
      </c>
      <c r="F52">
        <f t="shared" ca="1" si="31"/>
        <v>0.93888726720063664</v>
      </c>
      <c r="G52">
        <f t="shared" ca="1" si="31"/>
        <v>0.39007790134880782</v>
      </c>
      <c r="H52">
        <f t="shared" ca="1" si="31"/>
        <v>0.2503513679108198</v>
      </c>
      <c r="I52">
        <f t="shared" ca="1" si="31"/>
        <v>0.25444073382108157</v>
      </c>
      <c r="M52" t="str">
        <f t="shared" ca="1" si="2"/>
        <v>지정 장비</v>
      </c>
      <c r="N52" t="str">
        <f t="shared" ca="1" si="3"/>
        <v>Equip2302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V52" t="s">
        <v>260</v>
      </c>
      <c r="W52">
        <v>1</v>
      </c>
      <c r="X52" t="s">
        <v>133</v>
      </c>
      <c r="Z52">
        <v>16</v>
      </c>
      <c r="AA52" t="str">
        <f t="shared" ca="1" si="6"/>
        <v>fe</v>
      </c>
      <c r="AB52" t="s">
        <v>83</v>
      </c>
      <c r="AC52" t="s">
        <v>271</v>
      </c>
      <c r="AD52">
        <v>1</v>
      </c>
      <c r="AE52" t="s">
        <v>129</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t="shared" ca="1" si="10"/>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0.43358858722625682</v>
      </c>
      <c r="E53">
        <f t="shared" ca="1" si="31"/>
        <v>0.36550610577662601</v>
      </c>
      <c r="F53">
        <f t="shared" ca="1" si="31"/>
        <v>0.60858364622725747</v>
      </c>
      <c r="G53">
        <f t="shared" ca="1" si="31"/>
        <v>0.22876954506596503</v>
      </c>
      <c r="H53">
        <f t="shared" ca="1" si="31"/>
        <v>0.66374333186056045</v>
      </c>
      <c r="I53">
        <f t="shared" ca="1" si="31"/>
        <v>0.1362018548882441</v>
      </c>
      <c r="M53" t="str">
        <f t="shared" ca="1" si="2"/>
        <v>지정 장비</v>
      </c>
      <c r="N53" t="str">
        <f t="shared" ca="1" si="3"/>
        <v>Equip3101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1000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83</v>
      </c>
      <c r="V53" t="s">
        <v>189</v>
      </c>
      <c r="W53">
        <v>1</v>
      </c>
      <c r="X53" t="s">
        <v>133</v>
      </c>
      <c r="Z53">
        <v>12</v>
      </c>
      <c r="AA53" t="str">
        <f t="shared" ca="1" si="6"/>
        <v>fe</v>
      </c>
      <c r="AB53" t="s">
        <v>83</v>
      </c>
      <c r="AC53" t="s">
        <v>207</v>
      </c>
      <c r="AD53">
        <v>1</v>
      </c>
      <c r="AE53" t="s">
        <v>133</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t="shared" ca="1" si="10"/>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0.20657948264441517</v>
      </c>
      <c r="E54">
        <f t="shared" ca="1" si="31"/>
        <v>0.15140590319059533</v>
      </c>
      <c r="F54">
        <f t="shared" ca="1" si="31"/>
        <v>0.55337792790799345</v>
      </c>
      <c r="G54">
        <f t="shared" ca="1" si="31"/>
        <v>0.1035492060400599</v>
      </c>
      <c r="H54">
        <f t="shared" ca="1" si="31"/>
        <v>0.94191667377585697</v>
      </c>
      <c r="I54">
        <f t="shared" ca="1" si="31"/>
        <v>0.23345111109771566</v>
      </c>
      <c r="M54" t="str">
        <f t="shared" ca="1" si="2"/>
        <v>안 지정 캐릭터 PP 영웅등급</v>
      </c>
      <c r="N54">
        <f t="shared" ca="1" si="3"/>
        <v>15140</v>
      </c>
      <c r="O54">
        <f t="shared" ca="1" si="4"/>
        <v>9</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900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92</v>
      </c>
      <c r="V54">
        <v>29213</v>
      </c>
      <c r="W54">
        <v>10</v>
      </c>
      <c r="X54" t="s">
        <v>129</v>
      </c>
      <c r="Z54">
        <v>1000</v>
      </c>
      <c r="AA54" t="str">
        <f t="shared" ca="1" si="6"/>
        <v>uph</v>
      </c>
      <c r="AB54" t="s">
        <v>92</v>
      </c>
      <c r="AC54">
        <v>54967</v>
      </c>
      <c r="AD54">
        <v>12</v>
      </c>
      <c r="AE54" t="s">
        <v>129</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t="shared" ca="1" si="10"/>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0.21048860041062922</v>
      </c>
      <c r="E55">
        <f t="shared" ca="1" si="31"/>
        <v>0.92965753017676522</v>
      </c>
      <c r="F55">
        <f t="shared" ca="1" si="31"/>
        <v>0.43294894473897683</v>
      </c>
      <c r="G55">
        <f t="shared" ca="1" si="31"/>
        <v>0.44567111841427764</v>
      </c>
      <c r="H55">
        <f t="shared" ca="1" si="31"/>
        <v>0.98381963783120763</v>
      </c>
      <c r="I55">
        <f t="shared" ca="1" si="31"/>
        <v>4.3798588161536256E-2</v>
      </c>
      <c r="M55" t="str">
        <f t="shared" ca="1" si="2"/>
        <v>안 지정 캐릭터 PP 영웅등급</v>
      </c>
      <c r="N55">
        <f t="shared" ca="1" si="3"/>
        <v>92965</v>
      </c>
      <c r="O55">
        <f t="shared" ca="1" si="4"/>
        <v>14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1400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93</v>
      </c>
      <c r="V55">
        <v>938</v>
      </c>
      <c r="W55">
        <v>9</v>
      </c>
      <c r="X55" t="s">
        <v>129</v>
      </c>
      <c r="Z55">
        <v>900</v>
      </c>
      <c r="AA55" t="str">
        <f t="shared" ca="1" si="6"/>
        <v>upn</v>
      </c>
      <c r="AB55" t="s">
        <v>93</v>
      </c>
      <c r="AC55">
        <v>49424</v>
      </c>
      <c r="AD55">
        <v>11</v>
      </c>
      <c r="AE55" t="s">
        <v>129</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t="shared" ca="1" si="10"/>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0.43449144482352375</v>
      </c>
      <c r="E56">
        <f t="shared" ca="1" si="31"/>
        <v>0.45492516078863243</v>
      </c>
      <c r="F56">
        <f t="shared" ca="1" si="31"/>
        <v>0.54212855556509898</v>
      </c>
      <c r="G56">
        <f t="shared" ca="1" si="31"/>
        <v>0.55147422009197977</v>
      </c>
      <c r="H56">
        <f t="shared" ca="1" si="31"/>
        <v>4.3171646890525106E-2</v>
      </c>
      <c r="I56">
        <f t="shared" ca="1" si="31"/>
        <v>0.66120956055926561</v>
      </c>
      <c r="M56" t="str">
        <f t="shared" ca="1" si="2"/>
        <v>안 지정 캐릭터 PP 일반등급</v>
      </c>
      <c r="N56">
        <f t="shared" ca="1" si="3"/>
        <v>45492</v>
      </c>
      <c r="O56">
        <f t="shared" ca="1" si="4"/>
        <v>11</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1100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93</v>
      </c>
      <c r="V56">
        <v>41572</v>
      </c>
      <c r="W56">
        <v>11</v>
      </c>
      <c r="X56" t="s">
        <v>129</v>
      </c>
      <c r="Z56">
        <v>1100</v>
      </c>
      <c r="AA56" t="str">
        <f t="shared" ca="1" si="6"/>
        <v>upn</v>
      </c>
      <c r="AB56" t="s">
        <v>93</v>
      </c>
      <c r="AC56">
        <v>72758</v>
      </c>
      <c r="AD56">
        <v>13</v>
      </c>
      <c r="AE56" t="s">
        <v>129</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t="shared" ca="1" si="10"/>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0.80823128050350801</v>
      </c>
      <c r="E57">
        <f t="shared" ca="1" si="31"/>
        <v>0.26396881901131108</v>
      </c>
      <c r="F57">
        <f t="shared" ca="1" si="31"/>
        <v>0.84391450287865932</v>
      </c>
      <c r="G57">
        <f t="shared" ca="1" si="31"/>
        <v>0.14925346810862861</v>
      </c>
      <c r="H57">
        <f t="shared" ca="1" si="31"/>
        <v>0.45338124046780226</v>
      </c>
      <c r="I57">
        <f t="shared" ca="1" si="31"/>
        <v>0.65391243765454443</v>
      </c>
      <c r="M57" t="str">
        <f t="shared" ca="1" si="2"/>
        <v>안 지정 캐릭터 PP 일반등급</v>
      </c>
      <c r="N57">
        <f t="shared" ca="1" si="3"/>
        <v>26396</v>
      </c>
      <c r="O57">
        <f t="shared" ca="1" si="4"/>
        <v>10</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1000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93</v>
      </c>
      <c r="V57">
        <v>1421</v>
      </c>
      <c r="W57">
        <v>9</v>
      </c>
      <c r="X57" t="s">
        <v>129</v>
      </c>
      <c r="Z57">
        <v>900</v>
      </c>
      <c r="AA57" t="str">
        <f t="shared" ca="1" si="6"/>
        <v>uph</v>
      </c>
      <c r="AB57" t="s">
        <v>92</v>
      </c>
      <c r="AC57">
        <v>98994</v>
      </c>
      <c r="AD57">
        <v>14</v>
      </c>
      <c r="AE57" t="s">
        <v>129</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t="shared" ca="1" si="10"/>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0.47776244559902747</v>
      </c>
      <c r="E58">
        <f t="shared" ca="1" si="31"/>
        <v>0.64646807631988612</v>
      </c>
      <c r="F58">
        <f t="shared" ca="1" si="31"/>
        <v>0.22517554570237508</v>
      </c>
      <c r="G58">
        <f t="shared" ca="1" si="31"/>
        <v>0.59453281963742155</v>
      </c>
      <c r="H58">
        <f t="shared" ca="1" si="31"/>
        <v>0.3675713226177395</v>
      </c>
      <c r="I58">
        <f t="shared" ca="1" si="31"/>
        <v>0.16366348069923631</v>
      </c>
      <c r="M58" t="str">
        <f t="shared" ca="1" si="2"/>
        <v>지정 장비</v>
      </c>
      <c r="N58" t="str">
        <f t="shared" ca="1" si="3"/>
        <v>Equip6301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22100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83</v>
      </c>
      <c r="V58" t="s">
        <v>269</v>
      </c>
      <c r="W58">
        <v>1</v>
      </c>
      <c r="X58" t="s">
        <v>129</v>
      </c>
      <c r="Z58">
        <v>3500</v>
      </c>
      <c r="AA58" t="str">
        <f t="shared" ca="1" si="6"/>
        <v>fe</v>
      </c>
      <c r="AB58" t="s">
        <v>83</v>
      </c>
      <c r="AC58" t="s">
        <v>190</v>
      </c>
      <c r="AD58">
        <v>1</v>
      </c>
      <c r="AE58" t="s">
        <v>129</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t="shared" ca="1" si="10"/>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0.11607818772953016</v>
      </c>
      <c r="E59">
        <f t="shared" ca="1" si="31"/>
        <v>0.34173305513259289</v>
      </c>
      <c r="F59">
        <f t="shared" ca="1" si="31"/>
        <v>0.48404722037790771</v>
      </c>
      <c r="G59">
        <f t="shared" ca="1" si="31"/>
        <v>0.20763109205355856</v>
      </c>
      <c r="H59">
        <f t="shared" ca="1" si="31"/>
        <v>0.32661817664512238</v>
      </c>
      <c r="I59">
        <f t="shared" ca="1" si="31"/>
        <v>0.2584897015010561</v>
      </c>
      <c r="M59" t="str">
        <f t="shared" ca="1" si="2"/>
        <v>지정 장비</v>
      </c>
      <c r="N59" t="str">
        <f t="shared" ca="1" si="3"/>
        <v>Equip4001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700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83</v>
      </c>
      <c r="V59" t="s">
        <v>187</v>
      </c>
      <c r="W59">
        <v>1</v>
      </c>
      <c r="X59" t="s">
        <v>133</v>
      </c>
      <c r="Z59">
        <v>40</v>
      </c>
      <c r="AA59" t="str">
        <f t="shared" ca="1" si="6"/>
        <v>fe</v>
      </c>
      <c r="AB59" t="s">
        <v>83</v>
      </c>
      <c r="AC59" t="s">
        <v>187</v>
      </c>
      <c r="AD59">
        <v>1</v>
      </c>
      <c r="AE59" t="s">
        <v>129</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t="shared" ca="1" si="10"/>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0.92966038192027978</v>
      </c>
      <c r="E60">
        <f t="shared" ca="1" si="31"/>
        <v>0.70165401474400058</v>
      </c>
      <c r="F60">
        <f t="shared" ca="1" si="31"/>
        <v>1.3544135158520709E-2</v>
      </c>
      <c r="G60">
        <f t="shared" ca="1" si="31"/>
        <v>0.65057601607651694</v>
      </c>
      <c r="H60">
        <f t="shared" ca="1" si="31"/>
        <v>0.82391537371565782</v>
      </c>
      <c r="I60">
        <f t="shared" ca="1" si="31"/>
        <v>0.93787908140005849</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U60" t="s">
        <v>87</v>
      </c>
      <c r="V60" t="s">
        <v>218</v>
      </c>
      <c r="W60">
        <v>46</v>
      </c>
      <c r="X60" t="s">
        <v>133</v>
      </c>
      <c r="Y60">
        <v>14</v>
      </c>
      <c r="Z60">
        <v>35</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0.27659464984526716</v>
      </c>
      <c r="E61">
        <f t="shared" ca="1" si="31"/>
        <v>0.27820510682051214</v>
      </c>
      <c r="F61">
        <f t="shared" ca="1" si="31"/>
        <v>0.80650757080667757</v>
      </c>
      <c r="G61">
        <f t="shared" ca="1" si="31"/>
        <v>0.74298074813777459</v>
      </c>
      <c r="H61">
        <f t="shared" ca="1" si="31"/>
        <v>0.53994011052182855</v>
      </c>
      <c r="I61">
        <f t="shared" ca="1" si="31"/>
        <v>0.30682970279641253</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U61" t="s">
        <v>91</v>
      </c>
      <c r="V61">
        <v>10817</v>
      </c>
      <c r="W61">
        <v>1</v>
      </c>
      <c r="X61" t="s">
        <v>133</v>
      </c>
      <c r="Y61">
        <v>206</v>
      </c>
      <c r="Z61">
        <v>175</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0.78998724821171895</v>
      </c>
      <c r="E62">
        <f t="shared" ca="1" si="32"/>
        <v>0.48174172073901289</v>
      </c>
      <c r="F62">
        <f t="shared" ca="1" si="32"/>
        <v>0.114937167577849</v>
      </c>
      <c r="G62">
        <f t="shared" ca="1" si="32"/>
        <v>0.43279895974381477</v>
      </c>
      <c r="H62">
        <f t="shared" ca="1" si="32"/>
        <v>4.1079524759536357E-3</v>
      </c>
      <c r="I62">
        <f t="shared" ca="1" si="32"/>
        <v>0.42204187650334335</v>
      </c>
      <c r="M62" t="str">
        <f t="shared" ca="1" si="2"/>
        <v>지정 장비</v>
      </c>
      <c r="N62" t="str">
        <f t="shared" ca="1" si="3"/>
        <v>Equip4101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1200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83</v>
      </c>
      <c r="V62" t="s">
        <v>251</v>
      </c>
      <c r="W62">
        <v>1</v>
      </c>
      <c r="X62" t="s">
        <v>129</v>
      </c>
      <c r="Z62">
        <v>7500</v>
      </c>
      <c r="AA62" t="str">
        <f t="shared" ca="1" si="6"/>
        <v>bh</v>
      </c>
      <c r="AB62" t="s">
        <v>85</v>
      </c>
      <c r="AD62">
        <v>1</v>
      </c>
      <c r="AE62" t="s">
        <v>133</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t="shared" ca="1" si="10"/>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0.46217259098956764</v>
      </c>
      <c r="E63">
        <f t="shared" ca="1" si="32"/>
        <v>0.22416928477035925</v>
      </c>
      <c r="F63">
        <f t="shared" ca="1" si="32"/>
        <v>0.62672835895920875</v>
      </c>
      <c r="G63">
        <f t="shared" ca="1" si="32"/>
        <v>0.90598376851711759</v>
      </c>
      <c r="H63">
        <f t="shared" ca="1" si="32"/>
        <v>0.70003770728491221</v>
      </c>
      <c r="I63">
        <f t="shared" ca="1" si="32"/>
        <v>0.33390085098846001</v>
      </c>
      <c r="M63" t="str">
        <f t="shared" ca="1" si="2"/>
        <v>지정 장비</v>
      </c>
      <c r="N63" t="str">
        <f t="shared" ca="1" si="3"/>
        <v>Equip2001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700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83</v>
      </c>
      <c r="V63" t="s">
        <v>277</v>
      </c>
      <c r="W63">
        <v>1</v>
      </c>
      <c r="X63" t="s">
        <v>129</v>
      </c>
      <c r="Z63">
        <v>7500</v>
      </c>
      <c r="AA63" t="str">
        <f t="shared" ca="1" si="6"/>
        <v>fe</v>
      </c>
      <c r="AB63" t="s">
        <v>83</v>
      </c>
      <c r="AC63" t="s">
        <v>115</v>
      </c>
      <c r="AD63">
        <v>1</v>
      </c>
      <c r="AE63" t="s">
        <v>129</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t="shared" ca="1" si="10"/>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0.91148529839091752</v>
      </c>
      <c r="E64">
        <f t="shared" ca="1" si="32"/>
        <v>0.54919068523433201</v>
      </c>
      <c r="F64">
        <f t="shared" ca="1" si="32"/>
        <v>0.910098648885868</v>
      </c>
      <c r="G64">
        <f t="shared" ca="1" si="32"/>
        <v>0.27849390620368242</v>
      </c>
      <c r="H64">
        <f t="shared" ca="1" si="32"/>
        <v>0.12611166888542313</v>
      </c>
      <c r="I64">
        <f t="shared" ca="1" si="32"/>
        <v>0.35019228241321132</v>
      </c>
      <c r="M64" t="str">
        <f t="shared" ca="1" si="2"/>
        <v>안 지정 캐릭터 PP 영웅등급</v>
      </c>
      <c r="N64">
        <f t="shared" ca="1" si="3"/>
        <v>54919</v>
      </c>
      <c r="O64">
        <f t="shared" ca="1" si="4"/>
        <v>12</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92</v>
      </c>
      <c r="V64">
        <v>57538</v>
      </c>
      <c r="W64">
        <v>12</v>
      </c>
      <c r="X64" t="s">
        <v>129</v>
      </c>
      <c r="Z64">
        <v>1200</v>
      </c>
      <c r="AA64" t="str">
        <f t="shared" ca="1" si="6"/>
        <v>uph</v>
      </c>
      <c r="AB64" t="s">
        <v>92</v>
      </c>
      <c r="AC64">
        <v>96249</v>
      </c>
      <c r="AD64">
        <v>14</v>
      </c>
      <c r="AE64" t="s">
        <v>129</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t="shared" ca="1" si="10"/>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0.63433106827422236</v>
      </c>
      <c r="E65">
        <f t="shared" ca="1" si="32"/>
        <v>0.7787354188900375</v>
      </c>
      <c r="F65">
        <f t="shared" ca="1" si="32"/>
        <v>0.52894845200826202</v>
      </c>
      <c r="G65">
        <f t="shared" ca="1" si="32"/>
        <v>0.94790689327534139</v>
      </c>
      <c r="H65">
        <f t="shared" ca="1" si="32"/>
        <v>0.63842669556821074</v>
      </c>
      <c r="I65">
        <f t="shared" ca="1" si="32"/>
        <v>0.90401854085132405</v>
      </c>
      <c r="M65" t="str">
        <f t="shared" ca="1" si="2"/>
        <v>안 지정 캐릭터 PP 일반등급</v>
      </c>
      <c r="N65">
        <f t="shared" ca="1" si="3"/>
        <v>77873</v>
      </c>
      <c r="O65">
        <f t="shared" ca="1" si="4"/>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1300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93</v>
      </c>
      <c r="V65">
        <v>17919</v>
      </c>
      <c r="W65">
        <v>10</v>
      </c>
      <c r="X65" t="s">
        <v>129</v>
      </c>
      <c r="Z65">
        <v>1000</v>
      </c>
      <c r="AA65" t="str">
        <f t="shared" ca="1" si="6"/>
        <v>upn</v>
      </c>
      <c r="AB65" t="s">
        <v>93</v>
      </c>
      <c r="AC65">
        <v>87336</v>
      </c>
      <c r="AD65">
        <v>14</v>
      </c>
      <c r="AE65" t="s">
        <v>129</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t="shared" ca="1" si="10"/>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0.56306931928663828</v>
      </c>
      <c r="E66">
        <f t="shared" ca="1" si="32"/>
        <v>0.6889128480656298</v>
      </c>
      <c r="F66">
        <f t="shared" ca="1" si="32"/>
        <v>0.53080184046107715</v>
      </c>
      <c r="G66">
        <f t="shared" ca="1" si="32"/>
        <v>1.3317101574523815E-2</v>
      </c>
      <c r="H66">
        <f t="shared" ca="1" si="32"/>
        <v>0.76423759246776035</v>
      </c>
      <c r="I66">
        <f t="shared" ca="1" si="32"/>
        <v>0.50529071152904359</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68891</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1300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93</v>
      </c>
      <c r="V66">
        <v>96505</v>
      </c>
      <c r="W66">
        <v>14</v>
      </c>
      <c r="X66" t="s">
        <v>129</v>
      </c>
      <c r="Z66">
        <v>1400</v>
      </c>
      <c r="AA66" t="str">
        <f t="shared" ref="AA66:AA129" ca="1" si="38">IF(ISBLANK(AB66),"",
VLOOKUP(AB66,OFFSET(INDIRECT("$A:$B"),0,MATCH(AB$1&amp;"_Verify",INDIRECT("$1:$1"),0)-1),2,0)
)</f>
        <v>upn</v>
      </c>
      <c r="AB66" t="s">
        <v>93</v>
      </c>
      <c r="AC66">
        <v>54274</v>
      </c>
      <c r="AD66">
        <v>12</v>
      </c>
      <c r="AE66" t="s">
        <v>129</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0.4478713384475197</v>
      </c>
      <c r="E67">
        <f t="shared" ca="1" si="32"/>
        <v>0.67169135375713607</v>
      </c>
      <c r="F67">
        <f t="shared" ca="1" si="32"/>
        <v>0.14835183319108214</v>
      </c>
      <c r="G67">
        <f t="shared" ca="1" si="32"/>
        <v>0.34080303920641464</v>
      </c>
      <c r="H67">
        <f t="shared" ca="1" si="32"/>
        <v>0.78106122515807652</v>
      </c>
      <c r="I67">
        <f t="shared" ca="1" si="32"/>
        <v>0.44912807613854433</v>
      </c>
      <c r="M67" t="str">
        <f t="shared" ca="1" si="34"/>
        <v>지정 장비</v>
      </c>
      <c r="N67" t="str">
        <f t="shared" ca="1" si="35"/>
        <v>Equip6001</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2000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83</v>
      </c>
      <c r="V67" t="s">
        <v>217</v>
      </c>
      <c r="W67">
        <v>1</v>
      </c>
      <c r="X67" t="s">
        <v>129</v>
      </c>
      <c r="Z67">
        <v>3100</v>
      </c>
      <c r="AA67" t="str">
        <f t="shared" ca="1" si="38"/>
        <v>upn</v>
      </c>
      <c r="AB67" t="s">
        <v>93</v>
      </c>
      <c r="AC67">
        <v>30259</v>
      </c>
      <c r="AD67">
        <v>10</v>
      </c>
      <c r="AE67" t="s">
        <v>129</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t="shared" ca="1" si="42"/>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0.99668785272880611</v>
      </c>
      <c r="E68">
        <f t="shared" ca="1" si="32"/>
        <v>0.28424097540986548</v>
      </c>
      <c r="F68">
        <f t="shared" ca="1" si="32"/>
        <v>0.66679418526196743</v>
      </c>
      <c r="G68">
        <f t="shared" ca="1" si="32"/>
        <v>0.14739741446793342</v>
      </c>
      <c r="H68">
        <f t="shared" ca="1" si="32"/>
        <v>0.97117762234126481</v>
      </c>
      <c r="I68">
        <f t="shared" ca="1" si="32"/>
        <v>0.41210303910548141</v>
      </c>
      <c r="M68" t="str">
        <f t="shared" ca="1" si="34"/>
        <v>지정 장비</v>
      </c>
      <c r="N68" t="str">
        <f t="shared" ca="1" si="35"/>
        <v>Equip3202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DI</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4</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83</v>
      </c>
      <c r="V68" t="s">
        <v>269</v>
      </c>
      <c r="W68">
        <v>1</v>
      </c>
      <c r="X68" t="s">
        <v>129</v>
      </c>
      <c r="Z68">
        <v>3900</v>
      </c>
      <c r="AA68" t="str">
        <f t="shared" ca="1" si="38"/>
        <v>fe</v>
      </c>
      <c r="AB68" t="s">
        <v>83</v>
      </c>
      <c r="AC68" t="s">
        <v>183</v>
      </c>
      <c r="AD68">
        <v>1</v>
      </c>
      <c r="AE68" t="s">
        <v>129</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t="shared" ca="1" si="42"/>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0.80274529672770667</v>
      </c>
      <c r="E69">
        <f t="shared" ca="1" si="32"/>
        <v>5.1822972819362989E-2</v>
      </c>
      <c r="F69">
        <f t="shared" ca="1" si="32"/>
        <v>0.48209398869661457</v>
      </c>
      <c r="G69">
        <f t="shared" ca="1" si="32"/>
        <v>0.85574011480650469</v>
      </c>
      <c r="H69">
        <f t="shared" ca="1" si="32"/>
        <v>0.77615110481803873</v>
      </c>
      <c r="I69">
        <f t="shared" ca="1" si="32"/>
        <v>0.34070209083948377</v>
      </c>
      <c r="M69" t="str">
        <f t="shared" ca="1" si="34"/>
        <v>지정 장비</v>
      </c>
      <c r="N69" t="str">
        <f t="shared" ca="1" si="35"/>
        <v>Equip0202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2800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83</v>
      </c>
      <c r="V69" t="s">
        <v>295</v>
      </c>
      <c r="W69">
        <v>1</v>
      </c>
      <c r="X69" t="s">
        <v>129</v>
      </c>
      <c r="Z69">
        <v>1200</v>
      </c>
      <c r="AA69" t="str">
        <f t="shared" ca="1" si="38"/>
        <v>fe</v>
      </c>
      <c r="AB69" t="s">
        <v>83</v>
      </c>
      <c r="AC69" t="s">
        <v>254</v>
      </c>
      <c r="AD69">
        <v>1</v>
      </c>
      <c r="AE69" t="s">
        <v>129</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t="shared" ca="1" si="42"/>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0.32108730237551697</v>
      </c>
      <c r="E70">
        <f t="shared" ca="1" si="32"/>
        <v>0.54770563774306225</v>
      </c>
      <c r="F70">
        <f t="shared" ca="1" si="32"/>
        <v>0.66717060090090907</v>
      </c>
      <c r="G70">
        <f t="shared" ca="1" si="32"/>
        <v>0.31113387113711133</v>
      </c>
      <c r="H70">
        <f t="shared" ca="1" si="32"/>
        <v>0.54415724291144718</v>
      </c>
      <c r="I70">
        <f t="shared" ca="1" si="32"/>
        <v>0.17783980327114457</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0.4570126001895809</v>
      </c>
      <c r="E71">
        <f t="shared" ca="1" si="32"/>
        <v>0.14342131920900869</v>
      </c>
      <c r="F71">
        <f t="shared" ca="1" si="32"/>
        <v>0.96835781353173034</v>
      </c>
      <c r="G71">
        <f t="shared" ca="1" si="32"/>
        <v>0.20460692308128103</v>
      </c>
      <c r="H71">
        <f t="shared" ca="1" si="32"/>
        <v>0.23338083671856125</v>
      </c>
      <c r="I71">
        <f t="shared" ca="1" si="32"/>
        <v>0.88385104392369029</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0.22463611685089557</v>
      </c>
      <c r="E72">
        <f t="shared" ca="1" si="49"/>
        <v>0.73753118607061363</v>
      </c>
      <c r="F72">
        <f t="shared" ca="1" si="49"/>
        <v>0.8031531659327158</v>
      </c>
      <c r="G72">
        <f t="shared" ca="1" si="49"/>
        <v>0.51488439249354001</v>
      </c>
      <c r="H72">
        <f t="shared" ca="1" si="49"/>
        <v>2.3543666314444822E-2</v>
      </c>
      <c r="I72">
        <f t="shared" ca="1" si="49"/>
        <v>0.17788822549103123</v>
      </c>
      <c r="M72" t="str">
        <f t="shared" ca="1" si="34"/>
        <v>지정 장비</v>
      </c>
      <c r="N72" t="str">
        <f t="shared" ca="1" si="35"/>
        <v>Equip6202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9000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83</v>
      </c>
      <c r="V72" t="s">
        <v>187</v>
      </c>
      <c r="W72">
        <v>1</v>
      </c>
      <c r="X72" t="s">
        <v>129</v>
      </c>
      <c r="Z72">
        <v>29300</v>
      </c>
      <c r="AA72" t="str">
        <f t="shared" ca="1" si="38"/>
        <v>fe</v>
      </c>
      <c r="AB72" t="s">
        <v>83</v>
      </c>
      <c r="AC72" t="s">
        <v>251</v>
      </c>
      <c r="AD72">
        <v>1</v>
      </c>
      <c r="AE72" t="s">
        <v>129</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t="shared" ca="1" si="42"/>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0.55556839686994031</v>
      </c>
      <c r="E73">
        <f t="shared" ca="1" si="49"/>
        <v>7.5702652053199482E-2</v>
      </c>
      <c r="F73">
        <f t="shared" ca="1" si="49"/>
        <v>0.86877321352565862</v>
      </c>
      <c r="G73">
        <f t="shared" ca="1" si="49"/>
        <v>0.12287646594574042</v>
      </c>
      <c r="H73">
        <f t="shared" ca="1" si="49"/>
        <v>0.24914521230800102</v>
      </c>
      <c r="I73">
        <f t="shared" ca="1" si="49"/>
        <v>0.11217562227973177</v>
      </c>
      <c r="M73" t="str">
        <f t="shared" ca="1" si="34"/>
        <v>지정 장비</v>
      </c>
      <c r="N73" t="str">
        <f t="shared" ca="1" si="35"/>
        <v>Equip0202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4</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83</v>
      </c>
      <c r="V73" t="s">
        <v>264</v>
      </c>
      <c r="W73">
        <v>1</v>
      </c>
      <c r="X73" t="s">
        <v>129</v>
      </c>
      <c r="Z73">
        <v>1300</v>
      </c>
      <c r="AA73" t="str">
        <f t="shared" ca="1" si="38"/>
        <v>fe</v>
      </c>
      <c r="AB73" t="s">
        <v>83</v>
      </c>
      <c r="AC73" t="s">
        <v>187</v>
      </c>
      <c r="AD73">
        <v>1</v>
      </c>
      <c r="AE73" t="s">
        <v>133</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t="shared" ca="1" si="42"/>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1.0798592729202583E-2</v>
      </c>
      <c r="E74">
        <f t="shared" ca="1" si="49"/>
        <v>0.93631493087782625</v>
      </c>
      <c r="F74">
        <f t="shared" ca="1" si="49"/>
        <v>0.9980591719312758</v>
      </c>
      <c r="G74">
        <f t="shared" ca="1" si="49"/>
        <v>0.89916768169419914</v>
      </c>
      <c r="H74">
        <f t="shared" ca="1" si="49"/>
        <v>0.53100110191598249</v>
      </c>
      <c r="I74">
        <f t="shared" ca="1" si="49"/>
        <v>0.79669621761671383</v>
      </c>
      <c r="M74" t="str">
        <f t="shared" ca="1" si="34"/>
        <v>안 지정 캐릭터 PP 영웅등급</v>
      </c>
      <c r="N74">
        <f t="shared" ca="1" si="35"/>
        <v>93631</v>
      </c>
      <c r="O74">
        <f t="shared" ca="1" si="36"/>
        <v>14</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1400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92</v>
      </c>
      <c r="V74">
        <v>94991</v>
      </c>
      <c r="W74">
        <v>14</v>
      </c>
      <c r="X74" t="s">
        <v>129</v>
      </c>
      <c r="Z74">
        <v>1400</v>
      </c>
      <c r="AA74" t="str">
        <f t="shared" ca="1" si="38"/>
        <v>uph</v>
      </c>
      <c r="AB74" t="s">
        <v>92</v>
      </c>
      <c r="AC74">
        <v>30182</v>
      </c>
      <c r="AD74">
        <v>10</v>
      </c>
      <c r="AE74" t="s">
        <v>129</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t="shared" ca="1" si="42"/>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0.45574050481094885</v>
      </c>
      <c r="E75">
        <f t="shared" ca="1" si="49"/>
        <v>0.91696678470928272</v>
      </c>
      <c r="F75">
        <f t="shared" ca="1" si="49"/>
        <v>0.29779130153285061</v>
      </c>
      <c r="G75">
        <f t="shared" ca="1" si="49"/>
        <v>0.18468978302814421</v>
      </c>
      <c r="H75">
        <f t="shared" ca="1" si="49"/>
        <v>0.55885730667894762</v>
      </c>
      <c r="I75">
        <f t="shared" ca="1" si="49"/>
        <v>0.21666446231011016</v>
      </c>
      <c r="M75" t="str">
        <f t="shared" ca="1" si="34"/>
        <v>안 지정 캐릭터 PP 일반등급</v>
      </c>
      <c r="N75">
        <f t="shared" ca="1" si="35"/>
        <v>91696</v>
      </c>
      <c r="O75">
        <f t="shared" ca="1" si="36"/>
        <v>14</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1400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93</v>
      </c>
      <c r="V75">
        <v>68464</v>
      </c>
      <c r="W75">
        <v>13</v>
      </c>
      <c r="X75" t="s">
        <v>129</v>
      </c>
      <c r="Z75">
        <v>1300</v>
      </c>
      <c r="AA75" t="str">
        <f t="shared" ca="1" si="38"/>
        <v>upn</v>
      </c>
      <c r="AB75" t="s">
        <v>93</v>
      </c>
      <c r="AC75">
        <v>80383</v>
      </c>
      <c r="AD75">
        <v>13</v>
      </c>
      <c r="AE75" t="s">
        <v>129</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t="shared" ca="1" si="42"/>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0.60459696631112825</v>
      </c>
      <c r="E76">
        <f t="shared" ca="1" si="49"/>
        <v>0.64414525387031263</v>
      </c>
      <c r="F76">
        <f t="shared" ca="1" si="49"/>
        <v>0.40735139777513307</v>
      </c>
      <c r="G76">
        <f t="shared" ca="1" si="49"/>
        <v>0.39988053631779863</v>
      </c>
      <c r="H76">
        <f t="shared" ca="1" si="49"/>
        <v>0.86660203895624244</v>
      </c>
      <c r="I76">
        <f t="shared" ca="1" si="49"/>
        <v>0.24406872343802422</v>
      </c>
      <c r="M76" t="str">
        <f t="shared" ca="1" si="34"/>
        <v>안 지정 캐릭터 PP 일반등급</v>
      </c>
      <c r="N76">
        <f t="shared" ca="1" si="35"/>
        <v>64414</v>
      </c>
      <c r="O76">
        <f t="shared" ca="1" si="36"/>
        <v>12</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1200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93</v>
      </c>
      <c r="V76">
        <v>24119</v>
      </c>
      <c r="W76">
        <v>10</v>
      </c>
      <c r="X76" t="s">
        <v>129</v>
      </c>
      <c r="Z76">
        <v>1000</v>
      </c>
      <c r="AA76" t="str">
        <f t="shared" ca="1" si="38"/>
        <v>upn</v>
      </c>
      <c r="AB76" t="s">
        <v>93</v>
      </c>
      <c r="AC76">
        <v>40132</v>
      </c>
      <c r="AD76">
        <v>11</v>
      </c>
      <c r="AE76" t="s">
        <v>129</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t="shared" ca="1" si="42"/>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0.24717227453497337</v>
      </c>
      <c r="E77">
        <f t="shared" ca="1" si="49"/>
        <v>0.14781839537926722</v>
      </c>
      <c r="F77">
        <f t="shared" ca="1" si="49"/>
        <v>0.47566537511884921</v>
      </c>
      <c r="G77">
        <f t="shared" ca="1" si="49"/>
        <v>7.0347063647066443E-2</v>
      </c>
      <c r="H77">
        <f t="shared" ca="1" si="49"/>
        <v>0.7468273966288469</v>
      </c>
      <c r="I77">
        <f t="shared" ca="1" si="49"/>
        <v>0.55980092858428743</v>
      </c>
      <c r="M77" t="str">
        <f t="shared" ca="1" si="34"/>
        <v>지정 장비</v>
      </c>
      <c r="N77" t="str">
        <f t="shared" ca="1" si="35"/>
        <v>Equip1101</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1300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83</v>
      </c>
      <c r="V77" t="s">
        <v>262</v>
      </c>
      <c r="W77">
        <v>1</v>
      </c>
      <c r="X77" t="s">
        <v>133</v>
      </c>
      <c r="Z77">
        <v>4</v>
      </c>
      <c r="AA77" t="str">
        <f t="shared" ca="1" si="38"/>
        <v>fe</v>
      </c>
      <c r="AB77" t="s">
        <v>83</v>
      </c>
      <c r="AC77" t="s">
        <v>182</v>
      </c>
      <c r="AD77">
        <v>1</v>
      </c>
      <c r="AE77" t="s">
        <v>129</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t="shared" ca="1" si="42"/>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0.96899182205641177</v>
      </c>
      <c r="E78">
        <f t="shared" ca="1" si="49"/>
        <v>0.72620988294093658</v>
      </c>
      <c r="F78">
        <f t="shared" ca="1" si="49"/>
        <v>0.45657066874122731</v>
      </c>
      <c r="G78">
        <f t="shared" ca="1" si="49"/>
        <v>0.79268328462601412</v>
      </c>
      <c r="H78">
        <f t="shared" ca="1" si="49"/>
        <v>0.15948476425659364</v>
      </c>
      <c r="I78">
        <f t="shared" ca="1" si="49"/>
        <v>0.34258403760555467</v>
      </c>
      <c r="M78" t="str">
        <f t="shared" ca="1" si="34"/>
        <v>지정 장비</v>
      </c>
      <c r="N78" t="str">
        <f t="shared" ca="1" si="35"/>
        <v>Equip7002</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1900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83</v>
      </c>
      <c r="V78" t="s">
        <v>196</v>
      </c>
      <c r="W78">
        <v>1</v>
      </c>
      <c r="X78" t="s">
        <v>129</v>
      </c>
      <c r="Z78">
        <v>2600</v>
      </c>
      <c r="AA78" t="str">
        <f t="shared" ca="1" si="38"/>
        <v>fe</v>
      </c>
      <c r="AB78" t="s">
        <v>83</v>
      </c>
      <c r="AC78" t="s">
        <v>191</v>
      </c>
      <c r="AD78">
        <v>1</v>
      </c>
      <c r="AE78" t="s">
        <v>133</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t="shared" ca="1" si="42"/>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0.79811601070814475</v>
      </c>
      <c r="E79">
        <f t="shared" ca="1" si="49"/>
        <v>0.92988490439629023</v>
      </c>
      <c r="F79">
        <f t="shared" ca="1" si="49"/>
        <v>0.6969992439905871</v>
      </c>
      <c r="G79">
        <f t="shared" ca="1" si="49"/>
        <v>0.23787126410125226</v>
      </c>
      <c r="H79">
        <f t="shared" ca="1" si="49"/>
        <v>0.71819403546800409</v>
      </c>
      <c r="I79">
        <f t="shared" ca="1" si="49"/>
        <v>0.88405862654506628</v>
      </c>
      <c r="M79" t="str">
        <f t="shared" ca="1" si="34"/>
        <v>지정 장비</v>
      </c>
      <c r="N79" t="str">
        <f t="shared" ca="1" si="35"/>
        <v>Equip8301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DI</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98</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83</v>
      </c>
      <c r="V79" t="s">
        <v>214</v>
      </c>
      <c r="W79">
        <v>1</v>
      </c>
      <c r="X79" t="s">
        <v>133</v>
      </c>
      <c r="Z79">
        <v>15</v>
      </c>
      <c r="AA79" t="str">
        <f t="shared" ca="1" si="38"/>
        <v>fe</v>
      </c>
      <c r="AB79" t="s">
        <v>83</v>
      </c>
      <c r="AC79" t="s">
        <v>212</v>
      </c>
      <c r="AD79">
        <v>1</v>
      </c>
      <c r="AE79" t="s">
        <v>129</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t="shared" ca="1" si="42"/>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0.53228223699835675</v>
      </c>
      <c r="E80">
        <f t="shared" ca="1" si="49"/>
        <v>0.61490305125400313</v>
      </c>
      <c r="F80">
        <f t="shared" ca="1" si="49"/>
        <v>0.38945434719554262</v>
      </c>
      <c r="G80">
        <f t="shared" ca="1" si="49"/>
        <v>0.35676488599700529</v>
      </c>
      <c r="H80">
        <f t="shared" ca="1" si="49"/>
        <v>0.60195623847458424</v>
      </c>
      <c r="I80">
        <f t="shared" ca="1" si="49"/>
        <v>0.90849572696144476</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0.5642002942181249</v>
      </c>
      <c r="E81">
        <f t="shared" ca="1" si="49"/>
        <v>7.4767978628071607E-2</v>
      </c>
      <c r="F81">
        <f t="shared" ca="1" si="49"/>
        <v>9.9943524154411989E-2</v>
      </c>
      <c r="G81">
        <f t="shared" ca="1" si="49"/>
        <v>0.68140933087689981</v>
      </c>
      <c r="H81">
        <f t="shared" ca="1" si="49"/>
        <v>0.42052525701968579</v>
      </c>
      <c r="I81">
        <f t="shared" ca="1" si="49"/>
        <v>0.54736677128275812</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0.89220498632154666</v>
      </c>
      <c r="E82">
        <f t="shared" ca="1" si="50"/>
        <v>0.45670519390357367</v>
      </c>
      <c r="F82">
        <f t="shared" ca="1" si="50"/>
        <v>0.26876345597796847</v>
      </c>
      <c r="G82">
        <f t="shared" ca="1" si="50"/>
        <v>0.77944381679740427</v>
      </c>
      <c r="H82">
        <f t="shared" ca="1" si="50"/>
        <v>0.60207527973156205</v>
      </c>
      <c r="I82">
        <f t="shared" ca="1" si="50"/>
        <v>0.92275895311423894</v>
      </c>
      <c r="M82" t="str">
        <f t="shared" ca="1" si="34"/>
        <v>캐릭터 상자 일반등급</v>
      </c>
      <c r="N82" t="str">
        <f t="shared" ca="1" si="35"/>
        <v>삭제</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29</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83</v>
      </c>
      <c r="V82" t="s">
        <v>185</v>
      </c>
      <c r="W82">
        <v>1</v>
      </c>
      <c r="X82" t="s">
        <v>129</v>
      </c>
      <c r="Z82">
        <v>5000</v>
      </c>
      <c r="AA82" t="str">
        <f t="shared" ca="1" si="38"/>
        <v>fe</v>
      </c>
      <c r="AB82" t="s">
        <v>83</v>
      </c>
      <c r="AC82" t="s">
        <v>251</v>
      </c>
      <c r="AD82">
        <v>1</v>
      </c>
      <c r="AE82" t="s">
        <v>129</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t="shared" ca="1" si="42"/>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0.20616517668484546</v>
      </c>
      <c r="E83">
        <f t="shared" ca="1" si="50"/>
        <v>0.77146187868926219</v>
      </c>
      <c r="F83">
        <f t="shared" ca="1" si="50"/>
        <v>0.71266095205522206</v>
      </c>
      <c r="G83">
        <f t="shared" ca="1" si="50"/>
        <v>0.26310980946560925</v>
      </c>
      <c r="H83">
        <f t="shared" ca="1" si="50"/>
        <v>0.71478963792332451</v>
      </c>
      <c r="I83">
        <f t="shared" ca="1" si="50"/>
        <v>4.7611455069085151E-2</v>
      </c>
      <c r="M83" t="str">
        <f t="shared" ca="1" si="34"/>
        <v>지정 장비</v>
      </c>
      <c r="N83" t="str">
        <f t="shared" ca="1" si="35"/>
        <v>Equip6302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33</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83</v>
      </c>
      <c r="V83" t="s">
        <v>113</v>
      </c>
      <c r="W83">
        <v>1</v>
      </c>
      <c r="X83" t="s">
        <v>129</v>
      </c>
      <c r="Z83">
        <v>600</v>
      </c>
      <c r="AA83" t="str">
        <f t="shared" ca="1" si="38"/>
        <v>fe</v>
      </c>
      <c r="AB83" t="s">
        <v>83</v>
      </c>
      <c r="AC83" t="s">
        <v>206</v>
      </c>
      <c r="AD83">
        <v>1</v>
      </c>
      <c r="AE83" t="s">
        <v>133</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t="shared" ca="1" si="42"/>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0.1829700064507328</v>
      </c>
      <c r="E84">
        <f t="shared" ca="1" si="50"/>
        <v>0.8036641224634844</v>
      </c>
      <c r="F84">
        <f t="shared" ca="1" si="50"/>
        <v>0.25415798962213587</v>
      </c>
      <c r="G84">
        <f t="shared" ca="1" si="50"/>
        <v>0.70494352831939111</v>
      </c>
      <c r="H84">
        <f t="shared" ca="1" si="50"/>
        <v>0.1772150636439781</v>
      </c>
      <c r="I84">
        <f t="shared" ca="1" si="50"/>
        <v>9.75250450053744E-3</v>
      </c>
      <c r="M84" t="str">
        <f t="shared" ca="1" si="34"/>
        <v>안 지정 캐릭터 PP 영웅등급</v>
      </c>
      <c r="N84">
        <f t="shared" ca="1" si="35"/>
        <v>80366</v>
      </c>
      <c r="O84">
        <f t="shared" ca="1" si="36"/>
        <v>13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1300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92</v>
      </c>
      <c r="V84">
        <v>8333</v>
      </c>
      <c r="W84">
        <v>9</v>
      </c>
      <c r="X84" t="s">
        <v>129</v>
      </c>
      <c r="Z84">
        <v>900</v>
      </c>
      <c r="AA84" t="str">
        <f t="shared" ca="1" si="38"/>
        <v>uph</v>
      </c>
      <c r="AB84" t="s">
        <v>92</v>
      </c>
      <c r="AC84">
        <v>93851</v>
      </c>
      <c r="AD84">
        <v>14</v>
      </c>
      <c r="AE84" t="s">
        <v>129</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t="shared" ca="1" si="42"/>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0.74570683683861561</v>
      </c>
      <c r="E85">
        <f t="shared" ca="1" si="50"/>
        <v>0.22088827112535958</v>
      </c>
      <c r="F85">
        <f t="shared" ca="1" si="50"/>
        <v>0.2024757874538301</v>
      </c>
      <c r="G85">
        <f t="shared" ca="1" si="50"/>
        <v>0.45368331313040866</v>
      </c>
      <c r="H85">
        <f t="shared" ca="1" si="50"/>
        <v>0.9863907395052699</v>
      </c>
      <c r="I85">
        <f t="shared" ca="1" si="50"/>
        <v>0.49537222729693864</v>
      </c>
      <c r="M85" t="str">
        <f t="shared" ca="1" si="34"/>
        <v>안 지정 캐릭터 PP 일반등급</v>
      </c>
      <c r="N85">
        <f t="shared" ca="1" si="35"/>
        <v>22088</v>
      </c>
      <c r="O85">
        <f t="shared" ca="1" si="36"/>
        <v>10</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1000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62458</v>
      </c>
      <c r="W85">
        <v>12</v>
      </c>
      <c r="X85" t="s">
        <v>129</v>
      </c>
      <c r="Z85">
        <v>1200</v>
      </c>
      <c r="AA85" t="str">
        <f t="shared" ca="1" si="38"/>
        <v>upn</v>
      </c>
      <c r="AB85" t="s">
        <v>93</v>
      </c>
      <c r="AC85">
        <v>58914</v>
      </c>
      <c r="AD85">
        <v>12</v>
      </c>
      <c r="AE85" t="s">
        <v>129</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t="shared" ca="1" si="42"/>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0.10484334125648942</v>
      </c>
      <c r="E86">
        <f t="shared" ca="1" si="50"/>
        <v>0.5184917006746631</v>
      </c>
      <c r="F86">
        <f t="shared" ca="1" si="50"/>
        <v>0.61455787265256179</v>
      </c>
      <c r="G86">
        <f t="shared" ca="1" si="50"/>
        <v>0.13063565312592507</v>
      </c>
      <c r="H86">
        <f t="shared" ca="1" si="50"/>
        <v>0.92495156227083319</v>
      </c>
      <c r="I86">
        <f t="shared" ca="1" si="50"/>
        <v>0.40252723487842523</v>
      </c>
      <c r="M86" t="str">
        <f t="shared" ca="1" si="34"/>
        <v>안 지정 캐릭터 PP 일반등급</v>
      </c>
      <c r="N86">
        <f t="shared" ca="1" si="35"/>
        <v>51849</v>
      </c>
      <c r="O86">
        <f t="shared" ca="1" si="36"/>
        <v>12</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1200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93</v>
      </c>
      <c r="V86">
        <v>61204</v>
      </c>
      <c r="W86">
        <v>12</v>
      </c>
      <c r="X86" t="s">
        <v>129</v>
      </c>
      <c r="Z86">
        <v>1200</v>
      </c>
      <c r="AA86" t="str">
        <f t="shared" ca="1" si="38"/>
        <v>upn</v>
      </c>
      <c r="AB86" t="s">
        <v>93</v>
      </c>
      <c r="AC86">
        <v>6631</v>
      </c>
      <c r="AD86">
        <v>9</v>
      </c>
      <c r="AE86" t="s">
        <v>129</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t="shared" ca="1" si="42"/>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0.3378577597189355</v>
      </c>
      <c r="E87">
        <f t="shared" ca="1" si="50"/>
        <v>0.60950894924593557</v>
      </c>
      <c r="F87">
        <f t="shared" ca="1" si="50"/>
        <v>0.15011000990396484</v>
      </c>
      <c r="G87">
        <f t="shared" ca="1" si="50"/>
        <v>0.61082059611780026</v>
      </c>
      <c r="H87">
        <f t="shared" ca="1" si="50"/>
        <v>0.81177194588334056</v>
      </c>
      <c r="I87">
        <f t="shared" ca="1" si="50"/>
        <v>0.62021092154836255</v>
      </c>
      <c r="M87" t="str">
        <f t="shared" ca="1" si="34"/>
        <v>지정 장비</v>
      </c>
      <c r="N87" t="str">
        <f t="shared" ca="1" si="35"/>
        <v>Equip5102</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1300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83</v>
      </c>
      <c r="V87" t="s">
        <v>277</v>
      </c>
      <c r="W87">
        <v>1</v>
      </c>
      <c r="X87" t="s">
        <v>133</v>
      </c>
      <c r="Z87">
        <v>10</v>
      </c>
      <c r="AA87" t="str">
        <f t="shared" ca="1" si="38"/>
        <v>uph</v>
      </c>
      <c r="AB87" t="s">
        <v>92</v>
      </c>
      <c r="AC87">
        <v>81265</v>
      </c>
      <c r="AD87">
        <v>13</v>
      </c>
      <c r="AE87" t="s">
        <v>129</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t="shared" ca="1" si="42"/>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0.38576250074156859</v>
      </c>
      <c r="E88">
        <f t="shared" ca="1" si="50"/>
        <v>0.36402320034366842</v>
      </c>
      <c r="F88">
        <f t="shared" ca="1" si="50"/>
        <v>0.46107080199884132</v>
      </c>
      <c r="G88">
        <f t="shared" ca="1" si="50"/>
        <v>0.77586585925540741</v>
      </c>
      <c r="H88">
        <f t="shared" ca="1" si="50"/>
        <v>0.87501324996888918</v>
      </c>
      <c r="I88">
        <f t="shared" ca="1" si="50"/>
        <v>0.73882883782181197</v>
      </c>
      <c r="M88" t="str">
        <f t="shared" ca="1" si="34"/>
        <v>지정 장비</v>
      </c>
      <c r="N88" t="str">
        <f t="shared" ca="1" si="35"/>
        <v>Equip4202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3300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83</v>
      </c>
      <c r="V88" t="s">
        <v>260</v>
      </c>
      <c r="W88">
        <v>1</v>
      </c>
      <c r="X88" t="s">
        <v>129</v>
      </c>
      <c r="Z88">
        <v>9300</v>
      </c>
      <c r="AA88" t="str">
        <f t="shared" ca="1" si="38"/>
        <v>fe</v>
      </c>
      <c r="AB88" t="s">
        <v>83</v>
      </c>
      <c r="AC88" t="s">
        <v>206</v>
      </c>
      <c r="AD88">
        <v>1</v>
      </c>
      <c r="AE88" t="s">
        <v>133</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t="shared" ca="1" si="42"/>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0.78581745395708469</v>
      </c>
      <c r="E89">
        <f t="shared" ca="1" si="50"/>
        <v>0.24060501045520333</v>
      </c>
      <c r="F89">
        <f t="shared" ca="1" si="50"/>
        <v>0.21820635086551932</v>
      </c>
      <c r="G89">
        <f t="shared" ca="1" si="50"/>
        <v>0.2821784609869572</v>
      </c>
      <c r="H89">
        <f t="shared" ca="1" si="50"/>
        <v>0.51410783028305607</v>
      </c>
      <c r="I89">
        <f t="shared" ca="1" si="50"/>
        <v>0.88782700238954471</v>
      </c>
      <c r="M89" t="str">
        <f t="shared" ca="1" si="34"/>
        <v>지정 장비</v>
      </c>
      <c r="N89" t="str">
        <f t="shared" ca="1" si="35"/>
        <v>Equip2302</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7900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83</v>
      </c>
      <c r="V89" t="s">
        <v>215</v>
      </c>
      <c r="W89">
        <v>1</v>
      </c>
      <c r="X89" t="s">
        <v>133</v>
      </c>
      <c r="Z89">
        <v>5</v>
      </c>
      <c r="AA89" t="str">
        <f t="shared" ca="1" si="38"/>
        <v>fe</v>
      </c>
      <c r="AB89" t="s">
        <v>83</v>
      </c>
      <c r="AC89" t="s">
        <v>258</v>
      </c>
      <c r="AD89">
        <v>1</v>
      </c>
      <c r="AE89" t="s">
        <v>133</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t="shared" ca="1" si="42"/>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0.31356716515656802</v>
      </c>
      <c r="E90">
        <f t="shared" ca="1" si="50"/>
        <v>0.94536535329153892</v>
      </c>
      <c r="F90">
        <f t="shared" ca="1" si="50"/>
        <v>0.93949094205888672</v>
      </c>
      <c r="G90">
        <f t="shared" ca="1" si="50"/>
        <v>0.77930017219568559</v>
      </c>
      <c r="H90">
        <f t="shared" ca="1" si="50"/>
        <v>5.0316208259342021E-2</v>
      </c>
      <c r="I90">
        <f t="shared" ca="1" si="50"/>
        <v>0.5652697976132276</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0.34343863337013958</v>
      </c>
      <c r="E91">
        <f t="shared" ca="1" si="50"/>
        <v>0.53682826645169246</v>
      </c>
      <c r="F91">
        <f t="shared" ca="1" si="50"/>
        <v>0.95599843032510556</v>
      </c>
      <c r="G91">
        <f t="shared" ca="1" si="50"/>
        <v>0.9237715078014801</v>
      </c>
      <c r="H91">
        <f t="shared" ca="1" si="50"/>
        <v>0.10623657817261245</v>
      </c>
      <c r="I91">
        <f t="shared" ca="1" si="50"/>
        <v>0.66077086282155839</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0.34301378401022986</v>
      </c>
      <c r="E92">
        <f t="shared" ca="1" si="51"/>
        <v>0.33242802437705732</v>
      </c>
      <c r="F92">
        <f t="shared" ca="1" si="51"/>
        <v>0.21535211899243822</v>
      </c>
      <c r="G92">
        <f t="shared" ca="1" si="51"/>
        <v>0.81042635054609991</v>
      </c>
      <c r="H92">
        <f t="shared" ca="1" si="51"/>
        <v>7.2418663831882113E-2</v>
      </c>
      <c r="I92">
        <f t="shared" ca="1" si="51"/>
        <v>1.7002857637972268E-2</v>
      </c>
      <c r="M92" t="str">
        <f t="shared" ca="1" si="34"/>
        <v>지정 장비</v>
      </c>
      <c r="N92" t="str">
        <f t="shared" ca="1" si="35"/>
        <v>Equip2402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26</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14</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전설</v>
      </c>
      <c r="U92" t="s">
        <v>85</v>
      </c>
      <c r="W92">
        <v>1</v>
      </c>
      <c r="X92" t="s">
        <v>133</v>
      </c>
      <c r="Z92">
        <v>149</v>
      </c>
      <c r="AA92" t="str">
        <f t="shared" ca="1" si="38"/>
        <v>fe</v>
      </c>
      <c r="AB92" t="s">
        <v>83</v>
      </c>
      <c r="AC92" t="s">
        <v>272</v>
      </c>
      <c r="AD92">
        <v>1</v>
      </c>
      <c r="AE92" t="s">
        <v>129</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t="shared" ca="1" si="42"/>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0.12024838184456133</v>
      </c>
      <c r="E93">
        <f t="shared" ca="1" si="51"/>
        <v>0.64569750357473299</v>
      </c>
      <c r="F93">
        <f t="shared" ca="1" si="51"/>
        <v>0.6035487664370921</v>
      </c>
      <c r="G93">
        <f t="shared" ca="1" si="51"/>
        <v>0.5791777092520729</v>
      </c>
      <c r="H93">
        <f t="shared" ca="1" si="51"/>
        <v>0.58514666291844353</v>
      </c>
      <c r="I93">
        <f t="shared" ca="1" si="51"/>
        <v>0.59032122426406286</v>
      </c>
      <c r="M93" t="str">
        <f t="shared" ca="1" si="34"/>
        <v>지정 장비</v>
      </c>
      <c r="N93" t="str">
        <f t="shared" ca="1" si="35"/>
        <v>Equip5301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7600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83</v>
      </c>
      <c r="V93" t="s">
        <v>115</v>
      </c>
      <c r="W93">
        <v>1</v>
      </c>
      <c r="X93" t="s">
        <v>129</v>
      </c>
      <c r="Z93">
        <v>1500</v>
      </c>
      <c r="AA93" t="str">
        <f t="shared" ca="1" si="38"/>
        <v>fe</v>
      </c>
      <c r="AB93" t="s">
        <v>83</v>
      </c>
      <c r="AC93" t="s">
        <v>216</v>
      </c>
      <c r="AD93">
        <v>1</v>
      </c>
      <c r="AE93" t="s">
        <v>133</v>
      </c>
      <c r="AG93">
        <v>5</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야만인의 분노</v>
      </c>
      <c r="AL93">
        <v>1</v>
      </c>
      <c r="AM9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v>
      </c>
      <c r="AN93" t="str">
        <f t="shared" ca="1" si="42"/>
        <v>{"dy":10,"sl":1,"tp":"fe","vl":"Equip0201","cn":1,"pt":"DI","pr":5}</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0.15153599458943379</v>
      </c>
      <c r="E94">
        <f t="shared" ca="1" si="51"/>
        <v>0.17029072106292142</v>
      </c>
      <c r="F94">
        <f t="shared" ca="1" si="51"/>
        <v>0.57297029314289694</v>
      </c>
      <c r="G94">
        <f t="shared" ca="1" si="51"/>
        <v>0.52772065323972395</v>
      </c>
      <c r="H94">
        <f t="shared" ca="1" si="51"/>
        <v>0.44807258550929274</v>
      </c>
      <c r="I94">
        <f t="shared" ca="1" si="51"/>
        <v>0.18424865078816022</v>
      </c>
      <c r="M94" t="str">
        <f t="shared" ca="1" si="34"/>
        <v>안 지정 캐릭터 PP 영웅등급</v>
      </c>
      <c r="N94">
        <f t="shared" ca="1" si="35"/>
        <v>17029</v>
      </c>
      <c r="O94">
        <f t="shared" ca="1" si="36"/>
        <v>10</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1000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92</v>
      </c>
      <c r="V94">
        <v>44787</v>
      </c>
      <c r="W94">
        <v>11</v>
      </c>
      <c r="X94" t="s">
        <v>129</v>
      </c>
      <c r="Z94">
        <v>1100</v>
      </c>
      <c r="AA94" t="str">
        <f t="shared" ca="1" si="38"/>
        <v>uph</v>
      </c>
      <c r="AB94" t="s">
        <v>92</v>
      </c>
      <c r="AC94">
        <v>80063</v>
      </c>
      <c r="AD94">
        <v>13</v>
      </c>
      <c r="AE94" t="s">
        <v>129</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v>
      </c>
      <c r="AN94" t="str">
        <f t="shared" ca="1" si="42"/>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7.8630780334208672E-2</v>
      </c>
      <c r="E95">
        <f t="shared" ca="1" si="51"/>
        <v>0.23597331194447357</v>
      </c>
      <c r="F95">
        <f t="shared" ca="1" si="51"/>
        <v>0.65043103278880743</v>
      </c>
      <c r="G95">
        <f t="shared" ca="1" si="51"/>
        <v>0.8595556170335642</v>
      </c>
      <c r="H95">
        <f t="shared" ca="1" si="51"/>
        <v>0.10486703882698734</v>
      </c>
      <c r="I95">
        <f t="shared" ca="1" si="51"/>
        <v>0.21769575787138407</v>
      </c>
      <c r="M95" t="str">
        <f t="shared" ca="1" si="34"/>
        <v>안 지정 캐릭터 PP 영웅등급</v>
      </c>
      <c r="N95">
        <f t="shared" ca="1" si="35"/>
        <v>23597</v>
      </c>
      <c r="O95">
        <f t="shared" ca="1" si="36"/>
        <v>10</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1000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93</v>
      </c>
      <c r="V95">
        <v>65627</v>
      </c>
      <c r="W95">
        <v>12</v>
      </c>
      <c r="X95" t="s">
        <v>129</v>
      </c>
      <c r="Z95">
        <v>1200</v>
      </c>
      <c r="AA95" t="str">
        <f t="shared" ca="1" si="38"/>
        <v>upn</v>
      </c>
      <c r="AB95" t="s">
        <v>93</v>
      </c>
      <c r="AC95">
        <v>55007</v>
      </c>
      <c r="AD95">
        <v>12</v>
      </c>
      <c r="AE95" t="s">
        <v>129</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v>
      </c>
      <c r="AN95" t="str">
        <f t="shared" ca="1" si="42"/>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0.56030907519802953</v>
      </c>
      <c r="E96">
        <f t="shared" ca="1" si="51"/>
        <v>0.9336626419823647</v>
      </c>
      <c r="F96">
        <f t="shared" ca="1" si="51"/>
        <v>0.16476775041498481</v>
      </c>
      <c r="G96">
        <f t="shared" ca="1" si="51"/>
        <v>0.94702547287718852</v>
      </c>
      <c r="H96">
        <f t="shared" ca="1" si="51"/>
        <v>0.33328975837085484</v>
      </c>
      <c r="I96">
        <f t="shared" ca="1" si="51"/>
        <v>0.72849629548646777</v>
      </c>
      <c r="M96" t="str">
        <f t="shared" ca="1" si="34"/>
        <v>안 지정 캐릭터 PP 일반등급</v>
      </c>
      <c r="N96">
        <f t="shared" ca="1" si="35"/>
        <v>93366</v>
      </c>
      <c r="O96">
        <f t="shared" ca="1" si="36"/>
        <v>14</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1400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93</v>
      </c>
      <c r="V96">
        <v>89535</v>
      </c>
      <c r="W96">
        <v>14</v>
      </c>
      <c r="X96" t="s">
        <v>129</v>
      </c>
      <c r="Z96">
        <v>1400</v>
      </c>
      <c r="AA96" t="str">
        <f t="shared" ca="1" si="38"/>
        <v>upn</v>
      </c>
      <c r="AB96" t="s">
        <v>93</v>
      </c>
      <c r="AC96">
        <v>55025</v>
      </c>
      <c r="AD96">
        <v>12</v>
      </c>
      <c r="AE96" t="s">
        <v>129</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v>
      </c>
      <c r="AN96" t="str">
        <f t="shared" ca="1" si="42"/>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0.8474935090955984</v>
      </c>
      <c r="E97">
        <f t="shared" ca="1" si="51"/>
        <v>0.21038471928147007</v>
      </c>
      <c r="F97">
        <f t="shared" ca="1" si="51"/>
        <v>0.56831744280575314</v>
      </c>
      <c r="G97">
        <f t="shared" ca="1" si="51"/>
        <v>0.53429081859033012</v>
      </c>
      <c r="H97">
        <f t="shared" ca="1" si="51"/>
        <v>9.6161973998320938E-2</v>
      </c>
      <c r="I97">
        <f t="shared" ca="1" si="51"/>
        <v>0.33290846091304926</v>
      </c>
      <c r="M97" t="str">
        <f t="shared" ca="1" si="34"/>
        <v>안 지정 캐릭터 PP 일반등급</v>
      </c>
      <c r="N97">
        <f t="shared" ca="1" si="35"/>
        <v>21038</v>
      </c>
      <c r="O97">
        <f t="shared" ca="1" si="36"/>
        <v>10</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1000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83</v>
      </c>
      <c r="V97" t="s">
        <v>272</v>
      </c>
      <c r="W97">
        <v>1</v>
      </c>
      <c r="X97" t="s">
        <v>129</v>
      </c>
      <c r="Z97">
        <v>1300</v>
      </c>
      <c r="AA97" t="str">
        <f t="shared" ca="1" si="38"/>
        <v>fe</v>
      </c>
      <c r="AB97" t="s">
        <v>83</v>
      </c>
      <c r="AC97" t="s">
        <v>200</v>
      </c>
      <c r="AD97">
        <v>1</v>
      </c>
      <c r="AE97" t="s">
        <v>129</v>
      </c>
      <c r="AG97">
        <v>1800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까마귀 리볼버</v>
      </c>
      <c r="AL97">
        <v>1</v>
      </c>
      <c r="AM9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v>
      </c>
      <c r="AN97" t="str">
        <f t="shared" ca="1" si="42"/>
        <v>{"dy":10,"sl":5,"tp":"fe","vl":"Equip6001","cn":1,"pt":"GO","pr":1800}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0.51978861696826129</v>
      </c>
      <c r="E98">
        <f t="shared" ca="1" si="51"/>
        <v>0.96226332684280813</v>
      </c>
      <c r="F98">
        <f t="shared" ca="1" si="51"/>
        <v>1.5474481678808272E-2</v>
      </c>
      <c r="G98">
        <f t="shared" ca="1" si="51"/>
        <v>1.6307468522646307E-2</v>
      </c>
      <c r="H98">
        <f t="shared" ca="1" si="51"/>
        <v>6.5550217919871923E-2</v>
      </c>
      <c r="I98">
        <f t="shared" ca="1" si="51"/>
        <v>0.60025052477109253</v>
      </c>
      <c r="M98" t="str">
        <f t="shared" ca="1" si="34"/>
        <v>지정 장비</v>
      </c>
      <c r="N98" t="str">
        <f t="shared" ca="1" si="35"/>
        <v>Equip8201</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41</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83</v>
      </c>
      <c r="V98" t="s">
        <v>117</v>
      </c>
      <c r="W98">
        <v>1</v>
      </c>
      <c r="X98" t="s">
        <v>129</v>
      </c>
      <c r="Z98">
        <v>1100</v>
      </c>
      <c r="AA98" t="str">
        <f t="shared" ca="1" si="38"/>
        <v>fe</v>
      </c>
      <c r="AB98" t="s">
        <v>83</v>
      </c>
      <c r="AC98" t="s">
        <v>254</v>
      </c>
      <c r="AD98">
        <v>1</v>
      </c>
      <c r="AE98" t="s">
        <v>129</v>
      </c>
      <c r="AG98">
        <v>1200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원시 부족 지팡이</v>
      </c>
      <c r="AL98">
        <v>1</v>
      </c>
      <c r="AM9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v>
      </c>
      <c r="AN98" t="str">
        <f t="shared" ca="1" si="42"/>
        <v>{"dy":10,"sl":6,"tp":"fe","vl":"Equip3101","cn":1,"pt":"GO","pr":1200}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0.31173034300149161</v>
      </c>
      <c r="E99">
        <f t="shared" ca="1" si="51"/>
        <v>0.88254020283581336</v>
      </c>
      <c r="F99">
        <f t="shared" ca="1" si="51"/>
        <v>0.18254665989960872</v>
      </c>
      <c r="G99">
        <f t="shared" ca="1" si="51"/>
        <v>0.44670171440384543</v>
      </c>
      <c r="H99">
        <f t="shared" ca="1" si="51"/>
        <v>0.71449574643378622</v>
      </c>
      <c r="I99">
        <f t="shared" ca="1" si="51"/>
        <v>0.20885413447897827</v>
      </c>
      <c r="M99" t="str">
        <f t="shared" ca="1" si="34"/>
        <v>지정 장비</v>
      </c>
      <c r="N99" t="str">
        <f t="shared" ca="1" si="35"/>
        <v>Equip8202</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29100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83</v>
      </c>
      <c r="V99" t="s">
        <v>268</v>
      </c>
      <c r="W99">
        <v>1</v>
      </c>
      <c r="X99" t="s">
        <v>129</v>
      </c>
      <c r="Z99">
        <v>7800</v>
      </c>
      <c r="AA99" t="str">
        <f t="shared" ca="1" si="38"/>
        <v>fe</v>
      </c>
      <c r="AB99" t="s">
        <v>83</v>
      </c>
      <c r="AC99" t="s">
        <v>187</v>
      </c>
      <c r="AD99">
        <v>1</v>
      </c>
      <c r="AE99" t="s">
        <v>129</v>
      </c>
      <c r="AG99">
        <v>29700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M29 그레이트소드</v>
      </c>
      <c r="AL99">
        <v>1</v>
      </c>
      <c r="AM9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v>
      </c>
      <c r="AN99" t="str">
        <f t="shared" ca="1" si="42"/>
        <v>{"dy":10,"sl":7,"tp":"fe","vl":"Equip8201","cn":1,"pt":"GO","pr":29700}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0.6656540756945275</v>
      </c>
      <c r="E100">
        <f t="shared" ca="1" si="51"/>
        <v>0.95052586806873074</v>
      </c>
      <c r="F100">
        <f t="shared" ca="1" si="51"/>
        <v>9.9065018888405576E-2</v>
      </c>
      <c r="G100">
        <f t="shared" ca="1" si="51"/>
        <v>0.12235034376788656</v>
      </c>
      <c r="H100">
        <f t="shared" ca="1" si="51"/>
        <v>0.23278255718563856</v>
      </c>
      <c r="I100">
        <f t="shared" ca="1" si="51"/>
        <v>0.2039830805738112</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0.65554655656098559</v>
      </c>
      <c r="E101">
        <f t="shared" ca="1" si="51"/>
        <v>0.91969839891735694</v>
      </c>
      <c r="F101">
        <f t="shared" ca="1" si="51"/>
        <v>0.59095556876572009</v>
      </c>
      <c r="G101">
        <f t="shared" ca="1" si="51"/>
        <v>0.47613591011065648</v>
      </c>
      <c r="H101">
        <f t="shared" ca="1" si="51"/>
        <v>0.30750417283984066</v>
      </c>
      <c r="I101">
        <f t="shared" ca="1" si="51"/>
        <v>0.23142575811065624</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0.50421634784991509</v>
      </c>
      <c r="E102">
        <f t="shared" ca="1" si="52"/>
        <v>0.75874985165268449</v>
      </c>
      <c r="F102">
        <f t="shared" ca="1" si="52"/>
        <v>0.27014290779270167</v>
      </c>
      <c r="G102">
        <f t="shared" ca="1" si="52"/>
        <v>0.47803373351081957</v>
      </c>
      <c r="H102">
        <f t="shared" ca="1" si="52"/>
        <v>0.26452547526988868</v>
      </c>
      <c r="I102">
        <f t="shared" ca="1" si="52"/>
        <v>0.57023631833725574</v>
      </c>
      <c r="M102" t="str">
        <f t="shared" ca="1" si="34"/>
        <v>지정 장비</v>
      </c>
      <c r="N102" t="str">
        <f t="shared" ca="1" si="35"/>
        <v>Equip6301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35</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V102" t="s">
        <v>182</v>
      </c>
      <c r="W102">
        <v>1</v>
      </c>
      <c r="X102" t="s">
        <v>129</v>
      </c>
      <c r="Z102">
        <v>1100</v>
      </c>
      <c r="AA102" t="str">
        <f t="shared" ca="1" si="38"/>
        <v>fe</v>
      </c>
      <c r="AB102" t="s">
        <v>83</v>
      </c>
      <c r="AC102" t="s">
        <v>264</v>
      </c>
      <c r="AD102">
        <v>1</v>
      </c>
      <c r="AE102" t="s">
        <v>129</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v>
      </c>
      <c r="AN102" t="str">
        <f t="shared" ca="1" si="42"/>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0.87568900082085666</v>
      </c>
      <c r="E103">
        <f t="shared" ca="1" si="52"/>
        <v>0.53831481747848964</v>
      </c>
      <c r="F103">
        <f t="shared" ca="1" si="52"/>
        <v>0.90811151219786213</v>
      </c>
      <c r="G103">
        <f t="shared" ca="1" si="52"/>
        <v>3.4026402528311572E-2</v>
      </c>
      <c r="H103">
        <f t="shared" ca="1" si="52"/>
        <v>0.38975820611403911</v>
      </c>
      <c r="I103">
        <f t="shared" ca="1" si="52"/>
        <v>0.47406904947185169</v>
      </c>
      <c r="M103" t="str">
        <f t="shared" ca="1" si="34"/>
        <v>지정 장비</v>
      </c>
      <c r="N103" t="str">
        <f t="shared" ca="1" si="35"/>
        <v>Equip4301</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11</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83</v>
      </c>
      <c r="V103" t="s">
        <v>261</v>
      </c>
      <c r="W103">
        <v>1</v>
      </c>
      <c r="X103" t="s">
        <v>129</v>
      </c>
      <c r="Z103">
        <v>1400</v>
      </c>
      <c r="AA103" t="str">
        <f t="shared" ca="1" si="38"/>
        <v>fe</v>
      </c>
      <c r="AB103" t="s">
        <v>83</v>
      </c>
      <c r="AC103" t="s">
        <v>260</v>
      </c>
      <c r="AD103">
        <v>1</v>
      </c>
      <c r="AE103" t="s">
        <v>129</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v>
      </c>
      <c r="AN103" t="str">
        <f t="shared" ca="1" si="42"/>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0.20827496544355761</v>
      </c>
      <c r="E104">
        <f t="shared" ca="1" si="52"/>
        <v>0.12959691290765574</v>
      </c>
      <c r="F104">
        <f t="shared" ca="1" si="52"/>
        <v>0.40006735977691155</v>
      </c>
      <c r="G104">
        <f t="shared" ca="1" si="52"/>
        <v>2.5461473740646667E-3</v>
      </c>
      <c r="H104">
        <f t="shared" ca="1" si="52"/>
        <v>0.76873493696907569</v>
      </c>
      <c r="I104">
        <f t="shared" ca="1" si="52"/>
        <v>9.540801692705525E-2</v>
      </c>
      <c r="M104" t="str">
        <f t="shared" ca="1" si="34"/>
        <v>안 지정 캐릭터 PP 영웅등급</v>
      </c>
      <c r="N104">
        <f t="shared" ca="1" si="35"/>
        <v>12959</v>
      </c>
      <c r="O104">
        <f t="shared" ca="1" si="36"/>
        <v>9</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900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92</v>
      </c>
      <c r="V104">
        <v>11513</v>
      </c>
      <c r="W104">
        <v>9</v>
      </c>
      <c r="X104" t="s">
        <v>129</v>
      </c>
      <c r="Z104">
        <v>900</v>
      </c>
      <c r="AA104" t="str">
        <f t="shared" ca="1" si="38"/>
        <v>uph</v>
      </c>
      <c r="AB104" t="s">
        <v>92</v>
      </c>
      <c r="AC104">
        <v>67404</v>
      </c>
      <c r="AD104">
        <v>13</v>
      </c>
      <c r="AE104" t="s">
        <v>129</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v>
      </c>
      <c r="AN104" t="str">
        <f t="shared" ca="1" si="42"/>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0.49372859775552502</v>
      </c>
      <c r="E105">
        <f t="shared" ca="1" si="52"/>
        <v>0.73265326199591807</v>
      </c>
      <c r="F105">
        <f t="shared" ca="1" si="52"/>
        <v>0.18601200859910305</v>
      </c>
      <c r="G105">
        <f t="shared" ca="1" si="52"/>
        <v>0.38983469865616294</v>
      </c>
      <c r="H105">
        <f t="shared" ca="1" si="52"/>
        <v>4.1486710834041096E-3</v>
      </c>
      <c r="I105">
        <f t="shared" ca="1" si="52"/>
        <v>0.819686173684677</v>
      </c>
      <c r="M105" t="str">
        <f t="shared" ca="1" si="34"/>
        <v>안 지정 캐릭터 PP 일반등급</v>
      </c>
      <c r="N105">
        <f t="shared" ca="1" si="35"/>
        <v>73265</v>
      </c>
      <c r="O105">
        <f t="shared" ca="1" si="36"/>
        <v>13</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1300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93</v>
      </c>
      <c r="V105">
        <v>13263</v>
      </c>
      <c r="W105">
        <v>9</v>
      </c>
      <c r="X105" t="s">
        <v>129</v>
      </c>
      <c r="Z105">
        <v>900</v>
      </c>
      <c r="AA105" t="str">
        <f t="shared" ca="1" si="38"/>
        <v>upn</v>
      </c>
      <c r="AB105" t="s">
        <v>93</v>
      </c>
      <c r="AC105">
        <v>76281</v>
      </c>
      <c r="AD105">
        <v>13</v>
      </c>
      <c r="AE105" t="s">
        <v>129</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v>
      </c>
      <c r="AN105" t="str">
        <f t="shared" ca="1" si="42"/>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0.74555438141742558</v>
      </c>
      <c r="E106">
        <f t="shared" ca="1" si="52"/>
        <v>0.60011224331621327</v>
      </c>
      <c r="F106">
        <f t="shared" ca="1" si="52"/>
        <v>0.13168012778596683</v>
      </c>
      <c r="G106">
        <f t="shared" ca="1" si="52"/>
        <v>0.99370817529075794</v>
      </c>
      <c r="H106">
        <f t="shared" ca="1" si="52"/>
        <v>0.36439871532804957</v>
      </c>
      <c r="I106">
        <f t="shared" ca="1" si="52"/>
        <v>4.8215318801620555E-2</v>
      </c>
      <c r="M106" t="str">
        <f t="shared" ca="1" si="34"/>
        <v>안 지정 캐릭터 PP 일반등급</v>
      </c>
      <c r="N106">
        <f t="shared" ca="1" si="35"/>
        <v>60011</v>
      </c>
      <c r="O106">
        <f t="shared" ca="1" si="36"/>
        <v>12</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93</v>
      </c>
      <c r="V106">
        <v>65107</v>
      </c>
      <c r="W106">
        <v>12</v>
      </c>
      <c r="X106" t="s">
        <v>129</v>
      </c>
      <c r="Z106">
        <v>1200</v>
      </c>
      <c r="AA106" t="str">
        <f t="shared" ca="1" si="38"/>
        <v>upn</v>
      </c>
      <c r="AB106" t="s">
        <v>93</v>
      </c>
      <c r="AC106">
        <v>35712</v>
      </c>
      <c r="AD106">
        <v>11</v>
      </c>
      <c r="AE106" t="s">
        <v>129</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v>
      </c>
      <c r="AN106" t="str">
        <f t="shared" ca="1" si="42"/>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0.22098046214482236</v>
      </c>
      <c r="E107">
        <f t="shared" ca="1" si="52"/>
        <v>0.93231257088238439</v>
      </c>
      <c r="F107">
        <f t="shared" ca="1" si="52"/>
        <v>0.39885467414547604</v>
      </c>
      <c r="G107">
        <f t="shared" ca="1" si="52"/>
        <v>3.6234099937531794E-2</v>
      </c>
      <c r="H107">
        <f t="shared" ca="1" si="52"/>
        <v>0.92732788332513993</v>
      </c>
      <c r="I107">
        <f t="shared" ca="1" si="52"/>
        <v>0.85374537067188849</v>
      </c>
      <c r="M107" t="str">
        <f t="shared" ca="1" si="34"/>
        <v>지정 장비</v>
      </c>
      <c r="N107" t="str">
        <f t="shared" ca="1" si="35"/>
        <v>Equip8102</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8400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83</v>
      </c>
      <c r="V107" t="s">
        <v>202</v>
      </c>
      <c r="W107">
        <v>1</v>
      </c>
      <c r="X107" t="s">
        <v>129</v>
      </c>
      <c r="Z107">
        <v>900</v>
      </c>
      <c r="AA107" t="str">
        <f t="shared" ca="1" si="38"/>
        <v>upn</v>
      </c>
      <c r="AB107" t="s">
        <v>93</v>
      </c>
      <c r="AC107">
        <v>3678</v>
      </c>
      <c r="AD107">
        <v>9</v>
      </c>
      <c r="AE107" t="s">
        <v>129</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v>
      </c>
      <c r="AN107" t="str">
        <f t="shared" ca="1" si="42"/>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0.90167531213005825</v>
      </c>
      <c r="E108">
        <f t="shared" ca="1" si="52"/>
        <v>0.8122577962330042</v>
      </c>
      <c r="F108">
        <f t="shared" ca="1" si="52"/>
        <v>0.17016069428908898</v>
      </c>
      <c r="G108">
        <f t="shared" ca="1" si="52"/>
        <v>7.6598552771752093E-2</v>
      </c>
      <c r="H108">
        <f t="shared" ca="1" si="52"/>
        <v>0.23015082186595981</v>
      </c>
      <c r="I108">
        <f t="shared" ca="1" si="52"/>
        <v>0.99065133509201087</v>
      </c>
      <c r="M108" t="str">
        <f t="shared" ca="1" si="34"/>
        <v>지정 장비</v>
      </c>
      <c r="N108" t="str">
        <f t="shared" ca="1" si="35"/>
        <v>Equip7201</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DI</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16</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83</v>
      </c>
      <c r="V108" t="s">
        <v>190</v>
      </c>
      <c r="W108">
        <v>1</v>
      </c>
      <c r="X108" t="s">
        <v>129</v>
      </c>
      <c r="Z108">
        <v>3600</v>
      </c>
      <c r="AA108" t="str">
        <f t="shared" ca="1" si="38"/>
        <v>fe</v>
      </c>
      <c r="AB108" t="s">
        <v>83</v>
      </c>
      <c r="AC108" t="s">
        <v>267</v>
      </c>
      <c r="AD108">
        <v>1</v>
      </c>
      <c r="AE108" t="s">
        <v>133</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v>
      </c>
      <c r="AN108" t="str">
        <f t="shared" ca="1" si="42"/>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0.30009969532383018</v>
      </c>
      <c r="E109">
        <f t="shared" ca="1" si="52"/>
        <v>0.32258441465590915</v>
      </c>
      <c r="F109">
        <f t="shared" ca="1" si="52"/>
        <v>0.76124282635972806</v>
      </c>
      <c r="G109">
        <f t="shared" ca="1" si="52"/>
        <v>0.40682086639346626</v>
      </c>
      <c r="H109">
        <f t="shared" ca="1" si="52"/>
        <v>0.67636256852902987</v>
      </c>
      <c r="I109">
        <f t="shared" ca="1" si="52"/>
        <v>0.5491513116837391</v>
      </c>
      <c r="M109" t="str">
        <f t="shared" ca="1" si="34"/>
        <v>지정 장비</v>
      </c>
      <c r="N109" t="str">
        <f t="shared" ca="1" si="35"/>
        <v>Equip3301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7600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83</v>
      </c>
      <c r="V109" t="s">
        <v>204</v>
      </c>
      <c r="W109">
        <v>1</v>
      </c>
      <c r="X109" t="s">
        <v>129</v>
      </c>
      <c r="Z109">
        <v>22000</v>
      </c>
      <c r="AA109" t="str">
        <f t="shared" ca="1" si="38"/>
        <v>fe</v>
      </c>
      <c r="AB109" t="s">
        <v>83</v>
      </c>
      <c r="AC109" t="s">
        <v>255</v>
      </c>
      <c r="AD109">
        <v>1</v>
      </c>
      <c r="AE109" t="s">
        <v>129</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t="shared" ca="1" si="42"/>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0.32882073326127381</v>
      </c>
      <c r="E110">
        <f t="shared" ca="1" si="52"/>
        <v>0.79008463567338982</v>
      </c>
      <c r="F110">
        <f t="shared" ca="1" si="52"/>
        <v>0.57125912811565183</v>
      </c>
      <c r="G110">
        <f t="shared" ca="1" si="52"/>
        <v>0.48969389729567325</v>
      </c>
      <c r="H110">
        <f t="shared" ca="1" si="52"/>
        <v>0.13367522390615683</v>
      </c>
      <c r="I110">
        <f t="shared" ca="1" si="52"/>
        <v>0.7026224151461824</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1.1313098950079925E-2</v>
      </c>
      <c r="E111">
        <f t="shared" ca="1" si="52"/>
        <v>0.80037338371497424</v>
      </c>
      <c r="F111">
        <f t="shared" ca="1" si="52"/>
        <v>0.62776689356890258</v>
      </c>
      <c r="G111">
        <f t="shared" ca="1" si="52"/>
        <v>0.61526918946057796</v>
      </c>
      <c r="H111">
        <f t="shared" ca="1" si="52"/>
        <v>4.8996644722826277E-3</v>
      </c>
      <c r="I111">
        <f t="shared" ca="1" si="52"/>
        <v>0.88175334955271623</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0.17439194888646525</v>
      </c>
      <c r="E112">
        <f t="shared" ca="1" si="53"/>
        <v>0.17614775509036296</v>
      </c>
      <c r="F112">
        <f t="shared" ca="1" si="53"/>
        <v>0.47127442751525661</v>
      </c>
      <c r="G112">
        <f t="shared" ca="1" si="53"/>
        <v>0.66253429643473793</v>
      </c>
      <c r="H112">
        <f t="shared" ca="1" si="53"/>
        <v>0.98860456100476257</v>
      </c>
      <c r="I112">
        <f t="shared" ca="1" si="53"/>
        <v>0.60556098547647341</v>
      </c>
      <c r="M112" t="str">
        <f t="shared" ca="1" si="34"/>
        <v>지정 장비</v>
      </c>
      <c r="N112" t="str">
        <f t="shared" ca="1" si="35"/>
        <v>Equip1201</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3100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83</v>
      </c>
      <c r="V112" t="s">
        <v>270</v>
      </c>
      <c r="W112">
        <v>1</v>
      </c>
      <c r="X112" t="s">
        <v>133</v>
      </c>
      <c r="Z112">
        <v>5</v>
      </c>
      <c r="AA112" t="str">
        <f t="shared" ca="1" si="38"/>
        <v>fe</v>
      </c>
      <c r="AB112" t="s">
        <v>83</v>
      </c>
      <c r="AC112" t="s">
        <v>318</v>
      </c>
      <c r="AD112">
        <v>1</v>
      </c>
      <c r="AE112" t="s">
        <v>129</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야만인의 분노</v>
      </c>
      <c r="AL112">
        <v>1</v>
      </c>
      <c r="AM11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v>
      </c>
      <c r="AN112" t="str">
        <f t="shared" ca="1" si="42"/>
        <v>{"dy":12,"sl":0,"tp":"fe","vl":"Equip0201","cn":1,"pt":"GO","pr":2900}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0.33818728109654816</v>
      </c>
      <c r="E113">
        <f t="shared" ca="1" si="53"/>
        <v>3.0083058346984659E-2</v>
      </c>
      <c r="F113">
        <f t="shared" ca="1" si="53"/>
        <v>0.97615997619979433</v>
      </c>
      <c r="G113">
        <f t="shared" ca="1" si="53"/>
        <v>0.8867454181627803</v>
      </c>
      <c r="H113">
        <f t="shared" ca="1" si="53"/>
        <v>0.20907325608461724</v>
      </c>
      <c r="I113">
        <f t="shared" ca="1" si="53"/>
        <v>0.5331854557469623</v>
      </c>
      <c r="M113" t="str">
        <f t="shared" ca="1" si="34"/>
        <v>지정 장비</v>
      </c>
      <c r="N113" t="str">
        <f t="shared" ca="1" si="35"/>
        <v>Equip0101</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1300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83</v>
      </c>
      <c r="V113" t="s">
        <v>211</v>
      </c>
      <c r="W113">
        <v>1</v>
      </c>
      <c r="X113" t="s">
        <v>129</v>
      </c>
      <c r="Z113">
        <v>2500</v>
      </c>
      <c r="AA113" t="str">
        <f t="shared" ca="1" si="38"/>
        <v>fe</v>
      </c>
      <c r="AB113" t="s">
        <v>83</v>
      </c>
      <c r="AC113" t="s">
        <v>263</v>
      </c>
      <c r="AD113">
        <v>1</v>
      </c>
      <c r="AE113" t="s">
        <v>129</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v>
      </c>
      <c r="AN113" t="str">
        <f t="shared" ca="1" si="42"/>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0.12322782191909509</v>
      </c>
      <c r="E114">
        <f t="shared" ca="1" si="53"/>
        <v>0.63016943682184245</v>
      </c>
      <c r="F114">
        <f t="shared" ca="1" si="53"/>
        <v>0.48312361936764292</v>
      </c>
      <c r="G114">
        <f t="shared" ca="1" si="53"/>
        <v>0.60049699133447032</v>
      </c>
      <c r="H114">
        <f t="shared" ca="1" si="53"/>
        <v>0.64561405312166376</v>
      </c>
      <c r="I114">
        <f t="shared" ca="1" si="53"/>
        <v>0.27358151352000648</v>
      </c>
      <c r="M114" t="str">
        <f t="shared" ca="1" si="34"/>
        <v>안 지정 캐릭터 PP 영웅등급</v>
      </c>
      <c r="N114">
        <f t="shared" ca="1" si="35"/>
        <v>63016</v>
      </c>
      <c r="O114">
        <f t="shared" ca="1" si="36"/>
        <v>12</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1200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92</v>
      </c>
      <c r="V114">
        <v>88959</v>
      </c>
      <c r="W114">
        <v>14</v>
      </c>
      <c r="X114" t="s">
        <v>129</v>
      </c>
      <c r="Z114">
        <v>1400</v>
      </c>
      <c r="AA114" t="str">
        <f t="shared" ca="1" si="38"/>
        <v>uph</v>
      </c>
      <c r="AB114" t="s">
        <v>92</v>
      </c>
      <c r="AC114">
        <v>70350</v>
      </c>
      <c r="AD114">
        <v>13</v>
      </c>
      <c r="AE114" t="s">
        <v>129</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v>
      </c>
      <c r="AN114" t="str">
        <f t="shared" ca="1" si="42"/>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0.950990056671708</v>
      </c>
      <c r="E115">
        <f t="shared" ca="1" si="53"/>
        <v>0.8337535375339401</v>
      </c>
      <c r="F115">
        <f t="shared" ca="1" si="53"/>
        <v>0.52218816489342246</v>
      </c>
      <c r="G115">
        <f t="shared" ca="1" si="53"/>
        <v>0.61131183623157037</v>
      </c>
      <c r="H115">
        <f t="shared" ca="1" si="53"/>
        <v>0.70416567452231871</v>
      </c>
      <c r="I115">
        <f t="shared" ca="1" si="53"/>
        <v>0.69887370607021193</v>
      </c>
      <c r="M115" t="str">
        <f t="shared" ca="1" si="34"/>
        <v>안 지정 캐릭터 PP 일반등급</v>
      </c>
      <c r="N115">
        <f t="shared" ca="1" si="35"/>
        <v>83375</v>
      </c>
      <c r="O115">
        <f t="shared" ca="1" si="36"/>
        <v>14</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1400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93</v>
      </c>
      <c r="V115">
        <v>80634</v>
      </c>
      <c r="W115">
        <v>13</v>
      </c>
      <c r="X115" t="s">
        <v>129</v>
      </c>
      <c r="Z115">
        <v>1300</v>
      </c>
      <c r="AA115" t="str">
        <f t="shared" ca="1" si="38"/>
        <v>uph</v>
      </c>
      <c r="AB115" t="s">
        <v>92</v>
      </c>
      <c r="AC115">
        <v>2353</v>
      </c>
      <c r="AD115">
        <v>9</v>
      </c>
      <c r="AE115" t="s">
        <v>129</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v>
      </c>
      <c r="AN115" t="str">
        <f t="shared" ca="1" si="42"/>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0.84399150110381782</v>
      </c>
      <c r="E116">
        <f t="shared" ca="1" si="53"/>
        <v>0.99380559491189491</v>
      </c>
      <c r="F116">
        <f t="shared" ca="1" si="53"/>
        <v>0.54175555772939377</v>
      </c>
      <c r="G116">
        <f t="shared" ca="1" si="53"/>
        <v>0.35922595657336664</v>
      </c>
      <c r="H116">
        <f t="shared" ca="1" si="53"/>
        <v>0.96993293602280284</v>
      </c>
      <c r="I116">
        <f t="shared" ca="1" si="53"/>
        <v>0.86625880129779298</v>
      </c>
      <c r="M116" t="str">
        <f t="shared" ca="1" si="34"/>
        <v>안 지정 캐릭터 PP 일반등급</v>
      </c>
      <c r="N116">
        <f t="shared" ca="1" si="35"/>
        <v>99380</v>
      </c>
      <c r="O116">
        <f t="shared" ca="1" si="36"/>
        <v>14</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1400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93</v>
      </c>
      <c r="V116">
        <v>49657</v>
      </c>
      <c r="W116">
        <v>11</v>
      </c>
      <c r="X116" t="s">
        <v>129</v>
      </c>
      <c r="Z116">
        <v>1100</v>
      </c>
      <c r="AA116" t="str">
        <f t="shared" ca="1" si="38"/>
        <v>upn</v>
      </c>
      <c r="AB116" t="s">
        <v>93</v>
      </c>
      <c r="AC116">
        <v>98596</v>
      </c>
      <c r="AD116">
        <v>14</v>
      </c>
      <c r="AE116" t="s">
        <v>129</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v>
      </c>
      <c r="AN116" t="str">
        <f t="shared" ca="1" si="42"/>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0.98330569137560686</v>
      </c>
      <c r="E117">
        <f t="shared" ca="1" si="53"/>
        <v>0.26774911668542645</v>
      </c>
      <c r="F117">
        <f t="shared" ca="1" si="53"/>
        <v>0.4297064318740792</v>
      </c>
      <c r="G117">
        <f t="shared" ca="1" si="53"/>
        <v>0.11859222268525427</v>
      </c>
      <c r="H117">
        <f t="shared" ca="1" si="53"/>
        <v>0.63068546981371088</v>
      </c>
      <c r="I117">
        <f t="shared" ca="1" si="53"/>
        <v>0.69200636907859991</v>
      </c>
      <c r="M117" t="str">
        <f t="shared" ca="1" si="34"/>
        <v>안 지정 캐릭터 PP 일반등급</v>
      </c>
      <c r="N117">
        <f t="shared" ca="1" si="35"/>
        <v>26774</v>
      </c>
      <c r="O117">
        <f t="shared" ca="1" si="36"/>
        <v>10</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1000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83</v>
      </c>
      <c r="V117" t="s">
        <v>263</v>
      </c>
      <c r="W117">
        <v>1</v>
      </c>
      <c r="X117" t="s">
        <v>129</v>
      </c>
      <c r="Z117">
        <v>900</v>
      </c>
      <c r="AA117" t="str">
        <f t="shared" ca="1" si="38"/>
        <v>upn</v>
      </c>
      <c r="AB117" t="s">
        <v>93</v>
      </c>
      <c r="AC117">
        <v>25224</v>
      </c>
      <c r="AD117">
        <v>10</v>
      </c>
      <c r="AE117" t="s">
        <v>129</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v>
      </c>
      <c r="AN117" t="str">
        <f t="shared" ca="1" si="42"/>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0.66440105253392734</v>
      </c>
      <c r="E118">
        <f t="shared" ca="1" si="53"/>
        <v>1.6234136638578089E-2</v>
      </c>
      <c r="F118">
        <f t="shared" ca="1" si="53"/>
        <v>0.52057346712382302</v>
      </c>
      <c r="G118">
        <f t="shared" ca="1" si="53"/>
        <v>0.47172591288649846</v>
      </c>
      <c r="H118">
        <f t="shared" ca="1" si="53"/>
        <v>0.78334400746567745</v>
      </c>
      <c r="I118">
        <f t="shared" ca="1" si="53"/>
        <v>0.73662257196379777</v>
      </c>
      <c r="M118" t="str">
        <f t="shared" ca="1" si="34"/>
        <v>지정 장비</v>
      </c>
      <c r="N118" t="str">
        <f t="shared" ca="1" si="35"/>
        <v>Equip0002</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800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83</v>
      </c>
      <c r="V118" t="s">
        <v>212</v>
      </c>
      <c r="W118">
        <v>1</v>
      </c>
      <c r="X118" t="s">
        <v>129</v>
      </c>
      <c r="Z118">
        <v>2300</v>
      </c>
      <c r="AA118" t="str">
        <f t="shared" ca="1" si="38"/>
        <v>fe</v>
      </c>
      <c r="AB118" t="s">
        <v>83</v>
      </c>
      <c r="AC118" t="s">
        <v>319</v>
      </c>
      <c r="AD118">
        <v>1</v>
      </c>
      <c r="AE118" t="s">
        <v>129</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숨겨온 원한</v>
      </c>
      <c r="AL118">
        <v>1</v>
      </c>
      <c r="AM11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v>
      </c>
      <c r="AN118" t="str">
        <f t="shared" ca="1" si="42"/>
        <v>{"dy":12,"sl":6,"tp":"fe","vl":"Equip1002","cn":1,"pt":"GO","pr":700}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0.77466321537358707</v>
      </c>
      <c r="E119">
        <f t="shared" ca="1" si="53"/>
        <v>0.7186686233855496</v>
      </c>
      <c r="F119">
        <f t="shared" ca="1" si="53"/>
        <v>0.53201598305772768</v>
      </c>
      <c r="G119">
        <f t="shared" ca="1" si="53"/>
        <v>0.96321117035875847</v>
      </c>
      <c r="H119">
        <f t="shared" ca="1" si="53"/>
        <v>0.96164381545963096</v>
      </c>
      <c r="I119">
        <f t="shared" ca="1" si="53"/>
        <v>0.33350987013951261</v>
      </c>
      <c r="M119" t="str">
        <f t="shared" ca="1" si="34"/>
        <v>지정 장비</v>
      </c>
      <c r="N119" t="str">
        <f t="shared" ca="1" si="35"/>
        <v>Equip8002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4800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83</v>
      </c>
      <c r="V119" t="s">
        <v>257</v>
      </c>
      <c r="W119">
        <v>1</v>
      </c>
      <c r="X119" t="s">
        <v>129</v>
      </c>
      <c r="Z119">
        <v>900</v>
      </c>
      <c r="AA119" t="str">
        <f t="shared" ca="1" si="38"/>
        <v>fe</v>
      </c>
      <c r="AB119" t="s">
        <v>83</v>
      </c>
      <c r="AC119" t="s">
        <v>114</v>
      </c>
      <c r="AD119">
        <v>1</v>
      </c>
      <c r="AE119" t="s">
        <v>129</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v>
      </c>
      <c r="AN119" t="str">
        <f t="shared" ca="1" si="42"/>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0.60745081867390838</v>
      </c>
      <c r="E120">
        <f t="shared" ca="1" si="53"/>
        <v>0.49940697548082147</v>
      </c>
      <c r="F120">
        <f t="shared" ca="1" si="53"/>
        <v>0.10412196831135212</v>
      </c>
      <c r="G120">
        <f t="shared" ca="1" si="53"/>
        <v>6.7982301798721112E-2</v>
      </c>
      <c r="H120">
        <f t="shared" ca="1" si="53"/>
        <v>0.71961672251573106</v>
      </c>
      <c r="I120">
        <f t="shared" ca="1" si="53"/>
        <v>0.66808826240764652</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6.1297892411710464E-2</v>
      </c>
      <c r="E121">
        <f t="shared" ca="1" si="53"/>
        <v>0.87555822015606044</v>
      </c>
      <c r="F121">
        <f t="shared" ca="1" si="53"/>
        <v>0.61365184179197751</v>
      </c>
      <c r="G121">
        <f t="shared" ca="1" si="53"/>
        <v>0.5459541450787474</v>
      </c>
      <c r="H121">
        <f t="shared" ca="1" si="53"/>
        <v>0.73120412919102329</v>
      </c>
      <c r="I121">
        <f t="shared" ca="1" si="53"/>
        <v>0.86977868224397326</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0.28147246076904309</v>
      </c>
      <c r="E122">
        <f t="shared" ca="1" si="54"/>
        <v>0.35027567527718939</v>
      </c>
      <c r="F122">
        <f t="shared" ca="1" si="54"/>
        <v>0.82044671071776654</v>
      </c>
      <c r="G122">
        <f t="shared" ca="1" si="54"/>
        <v>0.79321501579924725</v>
      </c>
      <c r="H122">
        <f t="shared" ca="1" si="54"/>
        <v>2.6253482532754058E-2</v>
      </c>
      <c r="I122">
        <f t="shared" ca="1" si="54"/>
        <v>0.61158425542584116</v>
      </c>
      <c r="M122" t="str">
        <f t="shared" ca="1" si="34"/>
        <v>지정 장비</v>
      </c>
      <c r="N122" t="str">
        <f t="shared" ca="1" si="35"/>
        <v>Equip3002</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800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83</v>
      </c>
      <c r="V122" t="s">
        <v>192</v>
      </c>
      <c r="W122">
        <v>1</v>
      </c>
      <c r="X122" t="s">
        <v>129</v>
      </c>
      <c r="Z122">
        <v>74200</v>
      </c>
      <c r="AA122" t="str">
        <f t="shared" ca="1" si="38"/>
        <v>fe</v>
      </c>
      <c r="AB122" t="s">
        <v>83</v>
      </c>
      <c r="AC122" t="s">
        <v>199</v>
      </c>
      <c r="AD122">
        <v>1</v>
      </c>
      <c r="AE122" t="s">
        <v>129</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v>
      </c>
      <c r="AN122" t="str">
        <f t="shared" ca="1" si="42"/>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0.42216006451240251</v>
      </c>
      <c r="E123">
        <f t="shared" ca="1" si="54"/>
        <v>0.3270673953046862</v>
      </c>
      <c r="F123">
        <f t="shared" ca="1" si="54"/>
        <v>0.50348226727070566</v>
      </c>
      <c r="G123">
        <f t="shared" ca="1" si="54"/>
        <v>0.47321583537550516</v>
      </c>
      <c r="H123">
        <f t="shared" ca="1" si="54"/>
        <v>0.13521714064372536</v>
      </c>
      <c r="I123">
        <f t="shared" ca="1" si="54"/>
        <v>0.61017447403992986</v>
      </c>
      <c r="M123" t="str">
        <f t="shared" ca="1" si="34"/>
        <v>지정 장비</v>
      </c>
      <c r="N123" t="str">
        <f t="shared" ca="1" si="35"/>
        <v>Equip2302</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11</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83</v>
      </c>
      <c r="V123" t="s">
        <v>188</v>
      </c>
      <c r="W123">
        <v>1</v>
      </c>
      <c r="X123" t="s">
        <v>133</v>
      </c>
      <c r="Z123">
        <v>4</v>
      </c>
      <c r="AA123" t="str">
        <f t="shared" ca="1" si="38"/>
        <v>fe</v>
      </c>
      <c r="AB123" t="s">
        <v>83</v>
      </c>
      <c r="AC123" t="s">
        <v>112</v>
      </c>
      <c r="AD123">
        <v>1</v>
      </c>
      <c r="AE123" t="s">
        <v>129</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v>
      </c>
      <c r="AN123" t="str">
        <f t="shared" ca="1" si="42"/>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0.98350178420456902</v>
      </c>
      <c r="E124">
        <f t="shared" ca="1" si="54"/>
        <v>0.64376988916015421</v>
      </c>
      <c r="F124">
        <f t="shared" ca="1" si="54"/>
        <v>6.6798866252591349E-2</v>
      </c>
      <c r="G124">
        <f t="shared" ca="1" si="54"/>
        <v>0.97712129216746269</v>
      </c>
      <c r="H124">
        <f t="shared" ca="1" si="54"/>
        <v>0.2239029092573035</v>
      </c>
      <c r="I124">
        <f t="shared" ca="1" si="54"/>
        <v>0.63493229615635183</v>
      </c>
      <c r="M124" t="str">
        <f t="shared" ca="1" si="34"/>
        <v>안 지정 캐릭터 PP 영웅등급</v>
      </c>
      <c r="N124">
        <f t="shared" ca="1" si="35"/>
        <v>64376</v>
      </c>
      <c r="O124">
        <f t="shared" ca="1" si="36"/>
        <v>12</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1200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92</v>
      </c>
      <c r="V124">
        <v>52687</v>
      </c>
      <c r="W124">
        <v>12</v>
      </c>
      <c r="X124" t="s">
        <v>129</v>
      </c>
      <c r="Z124">
        <v>1200</v>
      </c>
      <c r="AA124" t="str">
        <f t="shared" ca="1" si="38"/>
        <v>uph</v>
      </c>
      <c r="AB124" t="s">
        <v>92</v>
      </c>
      <c r="AC124">
        <v>1779</v>
      </c>
      <c r="AD124">
        <v>9</v>
      </c>
      <c r="AE124" t="s">
        <v>129</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v>
      </c>
      <c r="AN124" t="str">
        <f t="shared" ca="1" si="42"/>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0.11887868293959214</v>
      </c>
      <c r="E125">
        <f t="shared" ca="1" si="54"/>
        <v>0.29539070705310477</v>
      </c>
      <c r="F125">
        <f t="shared" ca="1" si="54"/>
        <v>0.98084550803735571</v>
      </c>
      <c r="G125">
        <f t="shared" ca="1" si="54"/>
        <v>0.13993973343943</v>
      </c>
      <c r="H125">
        <f t="shared" ca="1" si="54"/>
        <v>0.75238281177840849</v>
      </c>
      <c r="I125">
        <f t="shared" ca="1" si="54"/>
        <v>8.210435695948981E-2</v>
      </c>
      <c r="M125" t="str">
        <f t="shared" ca="1" si="34"/>
        <v>안 지정 캐릭터 PP 영웅등급</v>
      </c>
      <c r="N125">
        <f t="shared" ca="1" si="35"/>
        <v>29539</v>
      </c>
      <c r="O125">
        <f t="shared" ca="1" si="36"/>
        <v>10</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1000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93</v>
      </c>
      <c r="V125">
        <v>91037</v>
      </c>
      <c r="W125">
        <v>14</v>
      </c>
      <c r="X125" t="s">
        <v>129</v>
      </c>
      <c r="Z125">
        <v>1400</v>
      </c>
      <c r="AA125" t="str">
        <f t="shared" ca="1" si="38"/>
        <v>upn</v>
      </c>
      <c r="AB125" t="s">
        <v>93</v>
      </c>
      <c r="AC125">
        <v>34479</v>
      </c>
      <c r="AD125">
        <v>11</v>
      </c>
      <c r="AE125" t="s">
        <v>129</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v>
      </c>
      <c r="AN125" t="str">
        <f t="shared" ca="1" si="42"/>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0.46312773468488877</v>
      </c>
      <c r="E126">
        <f t="shared" ca="1" si="54"/>
        <v>0.9814063923226275</v>
      </c>
      <c r="F126">
        <f t="shared" ca="1" si="54"/>
        <v>0.54374165721113754</v>
      </c>
      <c r="G126">
        <f t="shared" ca="1" si="54"/>
        <v>9.6822676185322587E-2</v>
      </c>
      <c r="H126">
        <f t="shared" ca="1" si="54"/>
        <v>0.17521771719912305</v>
      </c>
      <c r="I126">
        <f t="shared" ca="1" si="54"/>
        <v>0.47815196330110366</v>
      </c>
      <c r="M126" t="str">
        <f t="shared" ca="1" si="34"/>
        <v>안 지정 캐릭터 PP 일반등급</v>
      </c>
      <c r="N126">
        <f t="shared" ca="1" si="35"/>
        <v>98140</v>
      </c>
      <c r="O126">
        <f t="shared" ca="1" si="36"/>
        <v>14</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1400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93</v>
      </c>
      <c r="V126">
        <v>23542</v>
      </c>
      <c r="W126">
        <v>10</v>
      </c>
      <c r="X126" t="s">
        <v>129</v>
      </c>
      <c r="Z126">
        <v>1000</v>
      </c>
      <c r="AA126" t="str">
        <f t="shared" ca="1" si="38"/>
        <v>upn</v>
      </c>
      <c r="AB126" t="s">
        <v>93</v>
      </c>
      <c r="AC126">
        <v>30428</v>
      </c>
      <c r="AD126">
        <v>10</v>
      </c>
      <c r="AE126" t="s">
        <v>129</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v>
      </c>
      <c r="AN126" t="str">
        <f t="shared" ca="1" si="42"/>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8.828077202404494E-2</v>
      </c>
      <c r="E127">
        <f t="shared" ca="1" si="54"/>
        <v>0.7752105383473249</v>
      </c>
      <c r="F127">
        <f t="shared" ca="1" si="54"/>
        <v>0.27023462695513401</v>
      </c>
      <c r="G127">
        <f t="shared" ca="1" si="54"/>
        <v>0.48112538624121315</v>
      </c>
      <c r="H127">
        <f t="shared" ca="1" si="54"/>
        <v>0.40878723707818654</v>
      </c>
      <c r="I127">
        <f t="shared" ca="1" si="54"/>
        <v>0.34236695996887501</v>
      </c>
      <c r="M127" t="str">
        <f t="shared" ca="1" si="34"/>
        <v>지정 장비</v>
      </c>
      <c r="N127" t="str">
        <f t="shared" ca="1" si="35"/>
        <v>Equip6401</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DI</v>
      </c>
      <c r="Q127">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84</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53</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전설</v>
      </c>
      <c r="U127" t="s">
        <v>83</v>
      </c>
      <c r="V127" t="s">
        <v>216</v>
      </c>
      <c r="W127">
        <v>1</v>
      </c>
      <c r="X127" t="s">
        <v>129</v>
      </c>
      <c r="Z127">
        <v>3500</v>
      </c>
      <c r="AA127" t="str">
        <f t="shared" ca="1" si="38"/>
        <v>fe</v>
      </c>
      <c r="AB127" t="s">
        <v>83</v>
      </c>
      <c r="AC127" t="s">
        <v>184</v>
      </c>
      <c r="AD127">
        <v>1</v>
      </c>
      <c r="AE127" t="s">
        <v>129</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t="shared" ca="1" si="42"/>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0.58369763696405919</v>
      </c>
      <c r="E128">
        <f t="shared" ca="1" si="54"/>
        <v>0.66436099574881946</v>
      </c>
      <c r="F128">
        <f t="shared" ca="1" si="54"/>
        <v>0.37992564286601005</v>
      </c>
      <c r="G128">
        <f t="shared" ca="1" si="54"/>
        <v>0.55423911013253369</v>
      </c>
      <c r="H128">
        <f t="shared" ca="1" si="54"/>
        <v>0.85975746861702773</v>
      </c>
      <c r="I128">
        <f t="shared" ca="1" si="54"/>
        <v>0.12629791039749649</v>
      </c>
      <c r="M128" t="str">
        <f t="shared" ca="1" si="34"/>
        <v>지정 장비</v>
      </c>
      <c r="N128" t="str">
        <f t="shared" ca="1" si="35"/>
        <v>Equip6302</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22100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83</v>
      </c>
      <c r="V128" t="s">
        <v>274</v>
      </c>
      <c r="W128">
        <v>1</v>
      </c>
      <c r="X128" t="s">
        <v>133</v>
      </c>
      <c r="Z128">
        <v>33</v>
      </c>
      <c r="AA128" t="str">
        <f t="shared" ca="1" si="38"/>
        <v>fe</v>
      </c>
      <c r="AB128" t="s">
        <v>83</v>
      </c>
      <c r="AC128" t="s">
        <v>255</v>
      </c>
      <c r="AD128">
        <v>1</v>
      </c>
      <c r="AE128" t="s">
        <v>133</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t="shared" ca="1" si="42"/>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0.32766585810849491</v>
      </c>
      <c r="E129">
        <f t="shared" ca="1" si="54"/>
        <v>0.5912931013280428</v>
      </c>
      <c r="F129">
        <f t="shared" ca="1" si="54"/>
        <v>0.41532806995443294</v>
      </c>
      <c r="G129">
        <f t="shared" ca="1" si="54"/>
        <v>0.48045554182815708</v>
      </c>
      <c r="H129">
        <f t="shared" ca="1" si="54"/>
        <v>0.90898439382075014</v>
      </c>
      <c r="I129">
        <f t="shared" ca="1" si="54"/>
        <v>0.84101092748052042</v>
      </c>
      <c r="M129" t="str">
        <f t="shared" ca="1" si="34"/>
        <v>지정 장비</v>
      </c>
      <c r="N129" t="str">
        <f t="shared" ca="1" si="35"/>
        <v>Equip7001</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2200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83</v>
      </c>
      <c r="V129" t="s">
        <v>272</v>
      </c>
      <c r="W129">
        <v>1</v>
      </c>
      <c r="X129" t="s">
        <v>129</v>
      </c>
      <c r="Z129">
        <v>1400</v>
      </c>
      <c r="AA129" t="str">
        <f t="shared" ca="1" si="38"/>
        <v>fe</v>
      </c>
      <c r="AB129" t="s">
        <v>83</v>
      </c>
      <c r="AC129" t="s">
        <v>257</v>
      </c>
      <c r="AD129">
        <v>1</v>
      </c>
      <c r="AE129" t="s">
        <v>129</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t="shared" ca="1" si="42"/>
        <v>{"dy":13,"sl":7,"tp":"fe","vl":"Equip3002","cn":1,"pt":"GO","pr":800}</v>
      </c>
    </row>
    <row r="130" spans="1:40">
      <c r="A130">
        <v>13</v>
      </c>
      <c r="B130">
        <v>8</v>
      </c>
      <c r="C130">
        <f t="shared" ref="C130:C193" si="55">IF(B130&lt;=9,0,
IF(B130=10,1,2))</f>
        <v>0</v>
      </c>
      <c r="D130">
        <f t="shared" ca="1" si="54"/>
        <v>0.74150227473176178</v>
      </c>
      <c r="E130">
        <f t="shared" ca="1" si="54"/>
        <v>0.99416265829939066</v>
      </c>
      <c r="F130">
        <f t="shared" ca="1" si="54"/>
        <v>1.4981459651178364E-2</v>
      </c>
      <c r="G130">
        <f t="shared" ca="1" si="54"/>
        <v>0.62975184195744449</v>
      </c>
      <c r="H130">
        <f t="shared" ca="1" si="54"/>
        <v>0.12946901581576875</v>
      </c>
      <c r="I130">
        <f t="shared" ca="1" si="54"/>
        <v>0.36503355734960607</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0.54435401254350857</v>
      </c>
      <c r="E131">
        <f t="shared" ca="1" si="54"/>
        <v>0.55623103907587002</v>
      </c>
      <c r="F131">
        <f t="shared" ca="1" si="54"/>
        <v>0.26585748880700377</v>
      </c>
      <c r="G131">
        <f t="shared" ca="1" si="54"/>
        <v>0.95956096298029203</v>
      </c>
      <c r="H131">
        <f t="shared" ca="1" si="54"/>
        <v>0.21390304622354694</v>
      </c>
      <c r="I131">
        <f t="shared" ca="1" si="54"/>
        <v>0.7383278954299739</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t="shared" ca="1" si="64"/>
        <v>{"dy":13,"sl":9}</v>
      </c>
    </row>
    <row r="132" spans="1:40">
      <c r="A132">
        <v>14</v>
      </c>
      <c r="B132">
        <v>0</v>
      </c>
      <c r="C132">
        <f t="shared" si="55"/>
        <v>0</v>
      </c>
      <c r="D132">
        <f t="shared" ref="D132:I141" ca="1" si="65">RAND()</f>
        <v>0.21252248992930134</v>
      </c>
      <c r="E132">
        <f t="shared" ca="1" si="65"/>
        <v>0.82181680576758509</v>
      </c>
      <c r="F132">
        <f t="shared" ca="1" si="65"/>
        <v>0.45746836179942851</v>
      </c>
      <c r="G132">
        <f t="shared" ca="1" si="65"/>
        <v>0.57208701847592769</v>
      </c>
      <c r="H132">
        <f t="shared" ca="1" si="65"/>
        <v>0.16395900650488349</v>
      </c>
      <c r="I132">
        <f t="shared" ca="1" si="65"/>
        <v>0.40814426164132622</v>
      </c>
      <c r="M132" t="str">
        <f t="shared" ca="1" si="56"/>
        <v>지정 장비</v>
      </c>
      <c r="N132" t="str">
        <f t="shared" ca="1" si="57"/>
        <v>Equip7102</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3400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83</v>
      </c>
      <c r="V132" t="s">
        <v>103</v>
      </c>
      <c r="W132">
        <v>1</v>
      </c>
      <c r="X132" t="s">
        <v>129</v>
      </c>
      <c r="Z132">
        <v>7000</v>
      </c>
      <c r="AA132" t="str">
        <f t="shared" ca="1" si="60"/>
        <v>fe</v>
      </c>
      <c r="AB132" t="s">
        <v>83</v>
      </c>
      <c r="AC132" t="s">
        <v>210</v>
      </c>
      <c r="AD132">
        <v>1</v>
      </c>
      <c r="AE132" t="s">
        <v>129</v>
      </c>
      <c r="AG132">
        <v>800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용기의 도끼</v>
      </c>
      <c r="AL132">
        <v>1</v>
      </c>
      <c r="AM13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v>
      </c>
      <c r="AN132" t="str">
        <f t="shared" ca="1" si="64"/>
        <v>{"dy":14,"sl":0,"tp":"fe","vl":"Equip0001","cn":1,"pt":"GO","pr":800}</v>
      </c>
    </row>
    <row r="133" spans="1:40">
      <c r="A133">
        <v>14</v>
      </c>
      <c r="B133">
        <v>1</v>
      </c>
      <c r="C133">
        <f t="shared" si="55"/>
        <v>0</v>
      </c>
      <c r="D133">
        <f t="shared" ca="1" si="65"/>
        <v>0.34481430245571254</v>
      </c>
      <c r="E133">
        <f t="shared" ca="1" si="65"/>
        <v>0.65768777801869638</v>
      </c>
      <c r="F133">
        <f t="shared" ca="1" si="65"/>
        <v>0.46852671039483573</v>
      </c>
      <c r="G133">
        <f t="shared" ca="1" si="65"/>
        <v>0.84825443857831029</v>
      </c>
      <c r="H133">
        <f t="shared" ca="1" si="65"/>
        <v>0.3173092049539713</v>
      </c>
      <c r="I133">
        <f t="shared" ca="1" si="65"/>
        <v>0.87535818471918403</v>
      </c>
      <c r="M133" t="str">
        <f t="shared" ca="1" si="56"/>
        <v>지정 장비</v>
      </c>
      <c r="N133" t="str">
        <f t="shared" ca="1" si="57"/>
        <v>Equip5302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7900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83</v>
      </c>
      <c r="V133" t="s">
        <v>192</v>
      </c>
      <c r="W133">
        <v>1</v>
      </c>
      <c r="X133" t="s">
        <v>133</v>
      </c>
      <c r="Z133">
        <v>96</v>
      </c>
      <c r="AA133" t="str">
        <f t="shared" ca="1" si="60"/>
        <v>fe</v>
      </c>
      <c r="AB133" t="s">
        <v>83</v>
      </c>
      <c r="AC133" t="s">
        <v>262</v>
      </c>
      <c r="AD133">
        <v>1</v>
      </c>
      <c r="AE133" t="s">
        <v>133</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v>
      </c>
      <c r="AN133" t="str">
        <f t="shared" ca="1" si="64"/>
        <v>{"dy":14,"sl":1,"tp":"fe","vl":"Equip3201","cn":1,"pt":"DI","pr":5}</v>
      </c>
    </row>
    <row r="134" spans="1:40">
      <c r="A134">
        <v>14</v>
      </c>
      <c r="B134">
        <v>2</v>
      </c>
      <c r="C134">
        <f t="shared" si="55"/>
        <v>0</v>
      </c>
      <c r="D134">
        <f t="shared" ca="1" si="65"/>
        <v>0.49317931225528344</v>
      </c>
      <c r="E134">
        <f t="shared" ca="1" si="65"/>
        <v>0.79309565223230361</v>
      </c>
      <c r="F134">
        <f t="shared" ca="1" si="65"/>
        <v>0.31596152972347891</v>
      </c>
      <c r="G134">
        <f t="shared" ca="1" si="65"/>
        <v>0.57716488078550787</v>
      </c>
      <c r="H134">
        <f t="shared" ca="1" si="65"/>
        <v>0.90468631865996385</v>
      </c>
      <c r="I134">
        <f t="shared" ca="1" si="65"/>
        <v>0.38983156983046185</v>
      </c>
      <c r="M134" t="str">
        <f t="shared" ca="1" si="56"/>
        <v>안 지정 캐릭터 PP 영웅등급</v>
      </c>
      <c r="N134">
        <f t="shared" ca="1" si="57"/>
        <v>79309</v>
      </c>
      <c r="O134">
        <f t="shared" ca="1" si="58"/>
        <v>13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1300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92</v>
      </c>
      <c r="V134">
        <v>6512</v>
      </c>
      <c r="W134">
        <v>9</v>
      </c>
      <c r="X134" t="s">
        <v>129</v>
      </c>
      <c r="Z134">
        <v>900</v>
      </c>
      <c r="AA134" t="str">
        <f t="shared" ca="1" si="60"/>
        <v>uph</v>
      </c>
      <c r="AB134" t="s">
        <v>92</v>
      </c>
      <c r="AC134">
        <v>9878</v>
      </c>
      <c r="AD134">
        <v>9</v>
      </c>
      <c r="AE134" t="s">
        <v>129</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v>
      </c>
      <c r="AN134" t="str">
        <f t="shared" ca="1" si="64"/>
        <v>{"dy":14,"sl":2,"tp":"uph","vl":"9878","cn":9,"pt":"GO","pr":900}</v>
      </c>
    </row>
    <row r="135" spans="1:40">
      <c r="A135">
        <v>14</v>
      </c>
      <c r="B135">
        <v>3</v>
      </c>
      <c r="C135">
        <f t="shared" si="55"/>
        <v>0</v>
      </c>
      <c r="D135">
        <f t="shared" ca="1" si="65"/>
        <v>0.29589644033538609</v>
      </c>
      <c r="E135">
        <f t="shared" ca="1" si="65"/>
        <v>0.25958708812324027</v>
      </c>
      <c r="F135">
        <f t="shared" ca="1" si="65"/>
        <v>0.72543031624302345</v>
      </c>
      <c r="G135">
        <f t="shared" ca="1" si="65"/>
        <v>0.88296360154348164</v>
      </c>
      <c r="H135">
        <f t="shared" ca="1" si="65"/>
        <v>0.88009047875627977</v>
      </c>
      <c r="I135">
        <f t="shared" ca="1" si="65"/>
        <v>0.67742660384010567</v>
      </c>
      <c r="M135" t="str">
        <f t="shared" ca="1" si="56"/>
        <v>안 지정 캐릭터 PP 일반등급</v>
      </c>
      <c r="N135">
        <f t="shared" ca="1" si="57"/>
        <v>25958</v>
      </c>
      <c r="O135">
        <f t="shared" ca="1" si="58"/>
        <v>10</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1000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93</v>
      </c>
      <c r="V135">
        <v>75586</v>
      </c>
      <c r="W135">
        <v>13</v>
      </c>
      <c r="X135" t="s">
        <v>129</v>
      </c>
      <c r="Z135">
        <v>1300</v>
      </c>
      <c r="AA135" t="str">
        <f t="shared" ca="1" si="60"/>
        <v>upn</v>
      </c>
      <c r="AB135" t="s">
        <v>93</v>
      </c>
      <c r="AC135">
        <v>56220</v>
      </c>
      <c r="AD135">
        <v>12</v>
      </c>
      <c r="AE135" t="s">
        <v>129</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v>
      </c>
      <c r="AN135" t="str">
        <f t="shared" ca="1" si="64"/>
        <v>{"dy":14,"sl":3,"tp":"upn","vl":"56220","cn":12,"pt":"GO","pr":1200}</v>
      </c>
    </row>
    <row r="136" spans="1:40">
      <c r="A136">
        <v>14</v>
      </c>
      <c r="B136">
        <v>4</v>
      </c>
      <c r="C136">
        <f t="shared" si="55"/>
        <v>0</v>
      </c>
      <c r="D136">
        <f t="shared" ca="1" si="65"/>
        <v>0.22854823374682154</v>
      </c>
      <c r="E136">
        <f t="shared" ca="1" si="65"/>
        <v>0.72846105881107137</v>
      </c>
      <c r="F136">
        <f t="shared" ca="1" si="65"/>
        <v>0.66546516377996423</v>
      </c>
      <c r="G136">
        <f t="shared" ca="1" si="65"/>
        <v>0.68900490036194917</v>
      </c>
      <c r="H136">
        <f t="shared" ca="1" si="65"/>
        <v>0.16418200602066713</v>
      </c>
      <c r="I136">
        <f t="shared" ca="1" si="65"/>
        <v>0.70099773070599114</v>
      </c>
      <c r="M136" t="str">
        <f t="shared" ca="1" si="56"/>
        <v>안 지정 캐릭터 PP 일반등급</v>
      </c>
      <c r="N136">
        <f t="shared" ca="1" si="57"/>
        <v>72846</v>
      </c>
      <c r="O136">
        <f t="shared" ca="1" si="58"/>
        <v>13</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1300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93</v>
      </c>
      <c r="V136">
        <v>27882</v>
      </c>
      <c r="W136">
        <v>10</v>
      </c>
      <c r="X136" t="s">
        <v>129</v>
      </c>
      <c r="Z136">
        <v>1000</v>
      </c>
      <c r="AA136" t="str">
        <f t="shared" ca="1" si="60"/>
        <v>upn</v>
      </c>
      <c r="AB136" t="s">
        <v>93</v>
      </c>
      <c r="AC136">
        <v>43921</v>
      </c>
      <c r="AD136">
        <v>11</v>
      </c>
      <c r="AE136" t="s">
        <v>129</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v>
      </c>
      <c r="AN136" t="str">
        <f t="shared" ca="1" si="64"/>
        <v>{"dy":14,"sl":4,"tp":"upn","vl":"43921","cn":11,"pt":"GO","pr":1100}</v>
      </c>
    </row>
    <row r="137" spans="1:40">
      <c r="A137">
        <v>14</v>
      </c>
      <c r="B137">
        <v>5</v>
      </c>
      <c r="C137">
        <f t="shared" si="55"/>
        <v>0</v>
      </c>
      <c r="D137">
        <f t="shared" ca="1" si="65"/>
        <v>0.52123973687240177</v>
      </c>
      <c r="E137">
        <f t="shared" ca="1" si="65"/>
        <v>0.83272486741728269</v>
      </c>
      <c r="F137">
        <f t="shared" ca="1" si="65"/>
        <v>0.85247823130746814</v>
      </c>
      <c r="G137">
        <f t="shared" ca="1" si="65"/>
        <v>0.67898904768075619</v>
      </c>
      <c r="H137">
        <f t="shared" ca="1" si="65"/>
        <v>0.60256749455541936</v>
      </c>
      <c r="I137">
        <f t="shared" ca="1" si="65"/>
        <v>0.80901988602598762</v>
      </c>
      <c r="M137" t="str">
        <f t="shared" ca="1" si="56"/>
        <v>안 지정 캐릭터 PP 영웅등급</v>
      </c>
      <c r="N137">
        <f t="shared" ca="1" si="57"/>
        <v>83272</v>
      </c>
      <c r="O137">
        <f t="shared" ca="1" si="58"/>
        <v>13</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1300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92</v>
      </c>
      <c r="V137">
        <v>96358</v>
      </c>
      <c r="W137">
        <v>14</v>
      </c>
      <c r="X137" t="s">
        <v>129</v>
      </c>
      <c r="Z137">
        <v>1400</v>
      </c>
      <c r="AA137" t="str">
        <f t="shared" ca="1" si="60"/>
        <v>fe</v>
      </c>
      <c r="AB137" t="s">
        <v>83</v>
      </c>
      <c r="AC137" t="s">
        <v>271</v>
      </c>
      <c r="AD137">
        <v>1</v>
      </c>
      <c r="AE137" t="s">
        <v>129</v>
      </c>
      <c r="AG137">
        <v>1900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SMG28</v>
      </c>
      <c r="AL137">
        <v>1</v>
      </c>
      <c r="AM13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v>
      </c>
      <c r="AN137" t="str">
        <f t="shared" ca="1" si="64"/>
        <v>{"dy":14,"sl":5,"tp":"fe","vl":"Equip6002","cn":1,"pt":"GO","pr":1900}</v>
      </c>
    </row>
    <row r="138" spans="1:40">
      <c r="A138">
        <v>14</v>
      </c>
      <c r="B138">
        <v>6</v>
      </c>
      <c r="C138">
        <f t="shared" si="55"/>
        <v>0</v>
      </c>
      <c r="D138">
        <f t="shared" ca="1" si="65"/>
        <v>0.53601753341981151</v>
      </c>
      <c r="E138">
        <f t="shared" ca="1" si="65"/>
        <v>0.22223987255084743</v>
      </c>
      <c r="F138">
        <f t="shared" ca="1" si="65"/>
        <v>0.76513233384870694</v>
      </c>
      <c r="G138">
        <f t="shared" ca="1" si="65"/>
        <v>5.5197125456705187E-3</v>
      </c>
      <c r="H138">
        <f t="shared" ca="1" si="65"/>
        <v>0.36146692043570383</v>
      </c>
      <c r="I138">
        <f t="shared" ca="1" si="65"/>
        <v>0.78503237048856445</v>
      </c>
      <c r="M138" t="str">
        <f t="shared" ca="1" si="56"/>
        <v>지정 장비</v>
      </c>
      <c r="N138" t="str">
        <f t="shared" ca="1" si="57"/>
        <v>Equip2302</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12</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83</v>
      </c>
      <c r="V138" t="s">
        <v>260</v>
      </c>
      <c r="W138">
        <v>1</v>
      </c>
      <c r="X138" t="s">
        <v>133</v>
      </c>
      <c r="Z138">
        <v>16</v>
      </c>
      <c r="AA138" t="str">
        <f t="shared" ca="1" si="60"/>
        <v>fe</v>
      </c>
      <c r="AB138" t="s">
        <v>83</v>
      </c>
      <c r="AC138" t="s">
        <v>320</v>
      </c>
      <c r="AD138">
        <v>1</v>
      </c>
      <c r="AE138" t="s">
        <v>129</v>
      </c>
      <c r="AG138">
        <v>22500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v>
      </c>
      <c r="AN138" t="str">
        <f t="shared" ca="1" si="64"/>
        <v>{"dy":14,"sl":6,"tp":"fe","vl":"Equip7302","cn":1,"pt":"GO","pr":22500}</v>
      </c>
    </row>
    <row r="139" spans="1:40">
      <c r="A139">
        <v>14</v>
      </c>
      <c r="B139">
        <v>7</v>
      </c>
      <c r="C139">
        <f t="shared" si="55"/>
        <v>0</v>
      </c>
      <c r="D139">
        <f t="shared" ca="1" si="65"/>
        <v>0.40467644795469393</v>
      </c>
      <c r="E139">
        <f t="shared" ca="1" si="65"/>
        <v>1.8064863845247636E-2</v>
      </c>
      <c r="F139">
        <f t="shared" ca="1" si="65"/>
        <v>0.90932112070569049</v>
      </c>
      <c r="G139">
        <f t="shared" ca="1" si="65"/>
        <v>0.69129843960631476</v>
      </c>
      <c r="H139">
        <f t="shared" ca="1" si="65"/>
        <v>4.8782265522095081E-2</v>
      </c>
      <c r="I139">
        <f t="shared" ca="1" si="65"/>
        <v>1.6600092060696903E-2</v>
      </c>
      <c r="M139" t="str">
        <f t="shared" ca="1" si="56"/>
        <v>지정 장비</v>
      </c>
      <c r="N139" t="str">
        <f t="shared" ca="1" si="57"/>
        <v>Equip0002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600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83</v>
      </c>
      <c r="V139" t="s">
        <v>195</v>
      </c>
      <c r="W139">
        <v>1</v>
      </c>
      <c r="X139" t="s">
        <v>129</v>
      </c>
      <c r="Z139">
        <v>8200</v>
      </c>
      <c r="AA139" t="str">
        <f t="shared" ca="1" si="60"/>
        <v>fe</v>
      </c>
      <c r="AB139" t="s">
        <v>83</v>
      </c>
      <c r="AC139" t="s">
        <v>116</v>
      </c>
      <c r="AD139">
        <v>1</v>
      </c>
      <c r="AE139" t="s">
        <v>129</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v>
      </c>
      <c r="AN139" t="str">
        <f t="shared" ca="1" si="64"/>
        <v>{"dy":14,"sl":7,"tp":"fe","vl":"Equip1102","cn":1,"pt":"GO","pr":1400}</v>
      </c>
    </row>
    <row r="140" spans="1:40">
      <c r="A140">
        <v>14</v>
      </c>
      <c r="B140">
        <v>8</v>
      </c>
      <c r="C140">
        <f t="shared" si="55"/>
        <v>0</v>
      </c>
      <c r="D140">
        <f t="shared" ca="1" si="65"/>
        <v>0.65487271456206453</v>
      </c>
      <c r="E140">
        <f t="shared" ca="1" si="65"/>
        <v>0.82963583309282696</v>
      </c>
      <c r="F140">
        <f t="shared" ca="1" si="65"/>
        <v>0.58729286852009976</v>
      </c>
      <c r="G140">
        <f t="shared" ca="1" si="65"/>
        <v>0.56632009213362533</v>
      </c>
      <c r="H140">
        <f t="shared" ca="1" si="65"/>
        <v>0.79288673418798628</v>
      </c>
      <c r="I140">
        <f t="shared" ca="1" si="65"/>
        <v>0.80406314713588234</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v>
      </c>
      <c r="AN140" t="str">
        <f t="shared" ca="1" si="64"/>
        <v>{"dy":14,"sl":8}</v>
      </c>
    </row>
    <row r="141" spans="1:40">
      <c r="A141">
        <v>14</v>
      </c>
      <c r="B141">
        <v>9</v>
      </c>
      <c r="C141">
        <f t="shared" si="55"/>
        <v>0</v>
      </c>
      <c r="D141">
        <f t="shared" ca="1" si="65"/>
        <v>0.60428095051209729</v>
      </c>
      <c r="E141">
        <f t="shared" ca="1" si="65"/>
        <v>0.83354241898935999</v>
      </c>
      <c r="F141">
        <f t="shared" ca="1" si="65"/>
        <v>2.3111700188901407E-3</v>
      </c>
      <c r="G141">
        <f t="shared" ca="1" si="65"/>
        <v>0.57042786196819206</v>
      </c>
      <c r="H141">
        <f t="shared" ca="1" si="65"/>
        <v>0.50627666470455501</v>
      </c>
      <c r="I141">
        <f t="shared" ca="1" si="65"/>
        <v>0.62276135677594358</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v>
      </c>
      <c r="AN141" t="str">
        <f t="shared" ca="1" si="64"/>
        <v>{"dy":14,"sl":9}</v>
      </c>
    </row>
    <row r="142" spans="1:40">
      <c r="A142">
        <v>15</v>
      </c>
      <c r="B142">
        <v>0</v>
      </c>
      <c r="C142">
        <f t="shared" si="55"/>
        <v>0</v>
      </c>
      <c r="D142">
        <f t="shared" ref="D142:I151" ca="1" si="66">RAND()</f>
        <v>9.2184439621601943E-2</v>
      </c>
      <c r="E142">
        <f t="shared" ca="1" si="66"/>
        <v>0.4916992098167029</v>
      </c>
      <c r="F142">
        <f t="shared" ca="1" si="66"/>
        <v>0.41156608413805829</v>
      </c>
      <c r="G142">
        <f t="shared" ca="1" si="66"/>
        <v>0.24390615204350941</v>
      </c>
      <c r="H142">
        <f t="shared" ca="1" si="66"/>
        <v>0.48757620656630829</v>
      </c>
      <c r="I142">
        <f t="shared" ca="1" si="66"/>
        <v>0.65188705519471046</v>
      </c>
      <c r="M142" t="str">
        <f t="shared" ca="1" si="56"/>
        <v>지정 장비</v>
      </c>
      <c r="N142" t="str">
        <f t="shared" ca="1" si="57"/>
        <v>Equip4102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1300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83</v>
      </c>
      <c r="V142" t="s">
        <v>263</v>
      </c>
      <c r="W142">
        <v>1</v>
      </c>
      <c r="X142" t="s">
        <v>129</v>
      </c>
      <c r="Z142">
        <v>600</v>
      </c>
      <c r="AA142" t="str">
        <f t="shared" ca="1" si="60"/>
        <v>fe</v>
      </c>
      <c r="AB142" t="s">
        <v>83</v>
      </c>
      <c r="AC142" t="s">
        <v>321</v>
      </c>
      <c r="AD142">
        <v>1</v>
      </c>
      <c r="AE142" t="s">
        <v>129</v>
      </c>
      <c r="AG142">
        <v>1000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칼날 손잡이</v>
      </c>
      <c r="AL142">
        <v>1</v>
      </c>
      <c r="AM14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v>
      </c>
      <c r="AN142" t="str">
        <f t="shared" ca="1" si="64"/>
        <v>{"dy":15,"sl":0,"tp":"fe","vl":"Equip1101","cn":1,"pt":"GO","pr":1000}</v>
      </c>
    </row>
    <row r="143" spans="1:40">
      <c r="A143">
        <v>15</v>
      </c>
      <c r="B143">
        <v>1</v>
      </c>
      <c r="C143">
        <f t="shared" si="55"/>
        <v>0</v>
      </c>
      <c r="D143">
        <f t="shared" ca="1" si="66"/>
        <v>0.75084221854642308</v>
      </c>
      <c r="E143">
        <f t="shared" ca="1" si="66"/>
        <v>0.3846189773053319</v>
      </c>
      <c r="F143">
        <f t="shared" ca="1" si="66"/>
        <v>0.77209300256528057</v>
      </c>
      <c r="G143">
        <f t="shared" ca="1" si="66"/>
        <v>0.63536406035580273</v>
      </c>
      <c r="H143">
        <f t="shared" ca="1" si="66"/>
        <v>0.37850120086049954</v>
      </c>
      <c r="I143">
        <f t="shared" ca="1" si="66"/>
        <v>0.92849835215445131</v>
      </c>
      <c r="M143" t="str">
        <f t="shared" ca="1" si="56"/>
        <v>지정 장비</v>
      </c>
      <c r="N143" t="str">
        <f t="shared" ca="1" si="57"/>
        <v>Equip3102</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1500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83</v>
      </c>
      <c r="V143" t="s">
        <v>211</v>
      </c>
      <c r="W143">
        <v>1</v>
      </c>
      <c r="X143" t="s">
        <v>129</v>
      </c>
      <c r="Z143">
        <v>2600</v>
      </c>
      <c r="AA143" t="str">
        <f t="shared" ca="1" si="60"/>
        <v>fe</v>
      </c>
      <c r="AB143" t="s">
        <v>83</v>
      </c>
      <c r="AC143" t="s">
        <v>103</v>
      </c>
      <c r="AD143">
        <v>1</v>
      </c>
      <c r="AE143" t="s">
        <v>133</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v>
      </c>
      <c r="AN143" t="str">
        <f t="shared" ca="1" si="64"/>
        <v>{"dy":15,"sl":1,"tp":"fe","vl":"Equip2301","cn":1,"pt":"DI","pr":12}</v>
      </c>
    </row>
    <row r="144" spans="1:40">
      <c r="A144">
        <v>15</v>
      </c>
      <c r="B144">
        <v>2</v>
      </c>
      <c r="C144">
        <f t="shared" si="55"/>
        <v>0</v>
      </c>
      <c r="D144">
        <f t="shared" ca="1" si="66"/>
        <v>0.65880009364862802</v>
      </c>
      <c r="E144">
        <f t="shared" ca="1" si="66"/>
        <v>0.47564985235784329</v>
      </c>
      <c r="F144">
        <f t="shared" ca="1" si="66"/>
        <v>0.9020719037065722</v>
      </c>
      <c r="G144">
        <f t="shared" ca="1" si="66"/>
        <v>0.12787238952552815</v>
      </c>
      <c r="H144">
        <f t="shared" ca="1" si="66"/>
        <v>0.45733542901007906</v>
      </c>
      <c r="I144">
        <f t="shared" ca="1" si="66"/>
        <v>0.89710920870369848</v>
      </c>
      <c r="M144" t="str">
        <f t="shared" ca="1" si="56"/>
        <v>안 지정 캐릭터 PP 영웅등급</v>
      </c>
      <c r="N144">
        <f t="shared" ca="1" si="57"/>
        <v>47564</v>
      </c>
      <c r="O144">
        <f t="shared" ca="1" si="58"/>
        <v>11</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1100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92</v>
      </c>
      <c r="V144">
        <v>45443</v>
      </c>
      <c r="W144">
        <v>11</v>
      </c>
      <c r="X144" t="s">
        <v>129</v>
      </c>
      <c r="Z144">
        <v>1100</v>
      </c>
      <c r="AA144" t="str">
        <f t="shared" ca="1" si="60"/>
        <v>uph</v>
      </c>
      <c r="AB144" t="s">
        <v>92</v>
      </c>
      <c r="AC144">
        <v>55087</v>
      </c>
      <c r="AD144">
        <v>12</v>
      </c>
      <c r="AE144" t="s">
        <v>129</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v>
      </c>
      <c r="AN144" t="str">
        <f t="shared" ca="1" si="64"/>
        <v>{"dy":15,"sl":2,"tp":"uph","vl":"55087","cn":12,"pt":"GO","pr":1200}</v>
      </c>
    </row>
    <row r="145" spans="1:40">
      <c r="A145">
        <v>15</v>
      </c>
      <c r="B145">
        <v>3</v>
      </c>
      <c r="C145">
        <f t="shared" si="55"/>
        <v>0</v>
      </c>
      <c r="D145">
        <f t="shared" ca="1" si="66"/>
        <v>0.17448339548216496</v>
      </c>
      <c r="E145">
        <f t="shared" ca="1" si="66"/>
        <v>0.57482304257374028</v>
      </c>
      <c r="F145">
        <f t="shared" ca="1" si="66"/>
        <v>0.30771329310130269</v>
      </c>
      <c r="G145">
        <f t="shared" ca="1" si="66"/>
        <v>0.86488375458140376</v>
      </c>
      <c r="H145">
        <f t="shared" ca="1" si="66"/>
        <v>0.26358117775608692</v>
      </c>
      <c r="I145">
        <f t="shared" ca="1" si="66"/>
        <v>0.34620803237739739</v>
      </c>
      <c r="M145" t="str">
        <f t="shared" ca="1" si="56"/>
        <v>안 지정 캐릭터 PP 영웅등급</v>
      </c>
      <c r="N145">
        <f t="shared" ca="1" si="57"/>
        <v>57482</v>
      </c>
      <c r="O145">
        <f t="shared" ca="1" si="58"/>
        <v>12</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1200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88248</v>
      </c>
      <c r="W145">
        <v>14</v>
      </c>
      <c r="X145" t="s">
        <v>129</v>
      </c>
      <c r="Z145">
        <v>1400</v>
      </c>
      <c r="AA145" t="str">
        <f t="shared" ca="1" si="60"/>
        <v>upn</v>
      </c>
      <c r="AB145" t="s">
        <v>93</v>
      </c>
      <c r="AC145">
        <v>51915</v>
      </c>
      <c r="AD145">
        <v>10</v>
      </c>
      <c r="AE145" t="s">
        <v>129</v>
      </c>
      <c r="AG145">
        <v>1000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v>
      </c>
      <c r="AN145" t="str">
        <f t="shared" ca="1" si="64"/>
        <v>{"dy":15,"sl":3,"tp":"upn","vl":"51915","cn":10,"pt":"GO","pr":1000}</v>
      </c>
    </row>
    <row r="146" spans="1:40">
      <c r="A146">
        <v>15</v>
      </c>
      <c r="B146">
        <v>4</v>
      </c>
      <c r="C146">
        <f t="shared" si="55"/>
        <v>0</v>
      </c>
      <c r="D146">
        <f t="shared" ca="1" si="66"/>
        <v>0.61269781518149724</v>
      </c>
      <c r="E146">
        <f t="shared" ca="1" si="66"/>
        <v>0.29331650690146693</v>
      </c>
      <c r="F146">
        <f t="shared" ca="1" si="66"/>
        <v>0.79132366843820512</v>
      </c>
      <c r="G146">
        <f t="shared" ca="1" si="66"/>
        <v>0.99626597576683162</v>
      </c>
      <c r="H146">
        <f t="shared" ca="1" si="66"/>
        <v>0.720957785113154</v>
      </c>
      <c r="I146">
        <f t="shared" ca="1" si="66"/>
        <v>0.47786830908908184</v>
      </c>
      <c r="M146" t="str">
        <f t="shared" ca="1" si="56"/>
        <v>안 지정 캐릭터 PP 일반등급</v>
      </c>
      <c r="N146">
        <f t="shared" ca="1" si="57"/>
        <v>29331</v>
      </c>
      <c r="O146">
        <f t="shared" ca="1" si="58"/>
        <v>10</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1000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93</v>
      </c>
      <c r="V146">
        <v>49434</v>
      </c>
      <c r="W146">
        <v>11</v>
      </c>
      <c r="X146" t="s">
        <v>129</v>
      </c>
      <c r="Z146">
        <v>1100</v>
      </c>
      <c r="AA146" t="str">
        <f t="shared" ca="1" si="60"/>
        <v>upn</v>
      </c>
      <c r="AB146" t="s">
        <v>93</v>
      </c>
      <c r="AC146">
        <v>72846</v>
      </c>
      <c r="AD146">
        <v>13</v>
      </c>
      <c r="AE146" t="s">
        <v>129</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v>
      </c>
      <c r="AN146" t="str">
        <f t="shared" ca="1" si="64"/>
        <v>{"dy":15,"sl":4,"tp":"upn","vl":"72846","cn":13,"pt":"GO","pr":1300}</v>
      </c>
    </row>
    <row r="147" spans="1:40">
      <c r="A147">
        <v>15</v>
      </c>
      <c r="B147">
        <v>5</v>
      </c>
      <c r="C147">
        <f t="shared" si="55"/>
        <v>0</v>
      </c>
      <c r="D147">
        <f t="shared" ca="1" si="66"/>
        <v>3.6659196592949583E-2</v>
      </c>
      <c r="E147">
        <f t="shared" ca="1" si="66"/>
        <v>0.85819894740048808</v>
      </c>
      <c r="F147">
        <f t="shared" ca="1" si="66"/>
        <v>0.20687993720460995</v>
      </c>
      <c r="G147">
        <f t="shared" ca="1" si="66"/>
        <v>0.1166365579600469</v>
      </c>
      <c r="H147">
        <f t="shared" ca="1" si="66"/>
        <v>0.49041212591094185</v>
      </c>
      <c r="I147">
        <f t="shared" ca="1" si="66"/>
        <v>0.69863628530577571</v>
      </c>
      <c r="M147" t="str">
        <f t="shared" ca="1" si="56"/>
        <v>지정 장비</v>
      </c>
      <c r="N147" t="str">
        <f t="shared" ca="1" si="57"/>
        <v>Equip7202</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DI</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16</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92</v>
      </c>
      <c r="V147">
        <v>50122</v>
      </c>
      <c r="W147">
        <v>12</v>
      </c>
      <c r="X147" t="s">
        <v>129</v>
      </c>
      <c r="Z147">
        <v>1200</v>
      </c>
      <c r="AA147" t="str">
        <f t="shared" ca="1" si="60"/>
        <v>fe</v>
      </c>
      <c r="AB147" t="s">
        <v>83</v>
      </c>
      <c r="AC147" t="s">
        <v>269</v>
      </c>
      <c r="AD147">
        <v>1</v>
      </c>
      <c r="AE147" t="s">
        <v>129</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용력의 방패</v>
      </c>
      <c r="AL147">
        <v>1</v>
      </c>
      <c r="AM14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v>
      </c>
      <c r="AN147" t="str">
        <f t="shared" ca="1" si="64"/>
        <v>{"dy":15,"sl":5,"tp":"fe","vl":"Equip7101","cn":1,"pt":"GO","pr":3300}</v>
      </c>
    </row>
    <row r="148" spans="1:40">
      <c r="A148">
        <v>15</v>
      </c>
      <c r="B148">
        <v>6</v>
      </c>
      <c r="C148">
        <f t="shared" si="55"/>
        <v>0</v>
      </c>
      <c r="D148">
        <f t="shared" ca="1" si="66"/>
        <v>0.19427172231308865</v>
      </c>
      <c r="E148">
        <f t="shared" ca="1" si="66"/>
        <v>0.89249779235951487</v>
      </c>
      <c r="F148">
        <f t="shared" ca="1" si="66"/>
        <v>0.12987997682228802</v>
      </c>
      <c r="G148">
        <f t="shared" ca="1" si="66"/>
        <v>0.62531955566331598</v>
      </c>
      <c r="H148">
        <f t="shared" ca="1" si="66"/>
        <v>0.73263427471899312</v>
      </c>
      <c r="I148">
        <f t="shared" ca="1" si="66"/>
        <v>0.90508580035639818</v>
      </c>
      <c r="M148" t="str">
        <f t="shared" ca="1" si="56"/>
        <v>지정 장비</v>
      </c>
      <c r="N148" t="str">
        <f t="shared" ca="1" si="57"/>
        <v>Equip7302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22900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83</v>
      </c>
      <c r="V148" t="s">
        <v>189</v>
      </c>
      <c r="W148">
        <v>1</v>
      </c>
      <c r="X148" t="s">
        <v>133</v>
      </c>
      <c r="Z148">
        <v>10</v>
      </c>
      <c r="AA148" t="str">
        <f t="shared" ca="1" si="60"/>
        <v>fe</v>
      </c>
      <c r="AB148" t="s">
        <v>83</v>
      </c>
      <c r="AC148" t="s">
        <v>210</v>
      </c>
      <c r="AD148">
        <v>1</v>
      </c>
      <c r="AE148" t="s">
        <v>129</v>
      </c>
      <c r="AG148">
        <v>800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용기의 도끼</v>
      </c>
      <c r="AL148">
        <v>1</v>
      </c>
      <c r="AM14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v>
      </c>
      <c r="AN148" t="str">
        <f t="shared" ca="1" si="64"/>
        <v>{"dy":15,"sl":6,"tp":"fe","vl":"Equip0001","cn":1,"pt":"GO","pr":800}</v>
      </c>
    </row>
    <row r="149" spans="1:40">
      <c r="A149">
        <v>15</v>
      </c>
      <c r="B149">
        <v>7</v>
      </c>
      <c r="C149">
        <f t="shared" si="55"/>
        <v>0</v>
      </c>
      <c r="D149">
        <f t="shared" ca="1" si="66"/>
        <v>1.3109451331687616E-3</v>
      </c>
      <c r="E149">
        <f t="shared" ca="1" si="66"/>
        <v>0.99197707534373136</v>
      </c>
      <c r="F149">
        <f t="shared" ca="1" si="66"/>
        <v>0.20953527280629791</v>
      </c>
      <c r="G149">
        <f t="shared" ca="1" si="66"/>
        <v>0.73884092828797587</v>
      </c>
      <c r="H149">
        <f t="shared" ca="1" si="66"/>
        <v>0.11651688296888085</v>
      </c>
      <c r="I149">
        <f t="shared" ca="1" si="66"/>
        <v>0.25448243884765531</v>
      </c>
      <c r="M149" t="str">
        <f t="shared" ca="1" si="56"/>
        <v>지정 장비</v>
      </c>
      <c r="N149" t="str">
        <f t="shared" ca="1" si="57"/>
        <v>Equip8302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74100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83</v>
      </c>
      <c r="V149" t="s">
        <v>187</v>
      </c>
      <c r="W149">
        <v>1</v>
      </c>
      <c r="X149" t="s">
        <v>129</v>
      </c>
      <c r="Z149">
        <v>29400</v>
      </c>
      <c r="AA149" t="str">
        <f t="shared" ca="1" si="60"/>
        <v>fe</v>
      </c>
      <c r="AB149" t="s">
        <v>83</v>
      </c>
      <c r="AC149" t="s">
        <v>274</v>
      </c>
      <c r="AD149">
        <v>1</v>
      </c>
      <c r="AE149" t="s">
        <v>133</v>
      </c>
      <c r="AG149">
        <v>36</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광학발생기</v>
      </c>
      <c r="AL149">
        <v>1</v>
      </c>
      <c r="AM14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v>
      </c>
      <c r="AN149" t="str">
        <f t="shared" ca="1" si="64"/>
        <v>{"dy":15,"sl":7,"tp":"fe","vl":"Equip6301","cn":1,"pt":"DI","pr":36}</v>
      </c>
    </row>
    <row r="150" spans="1:40">
      <c r="A150">
        <v>15</v>
      </c>
      <c r="B150">
        <v>8</v>
      </c>
      <c r="C150">
        <f t="shared" si="55"/>
        <v>0</v>
      </c>
      <c r="D150">
        <f t="shared" ca="1" si="66"/>
        <v>0.81628536766930415</v>
      </c>
      <c r="E150">
        <f t="shared" ca="1" si="66"/>
        <v>0.94474624932666862</v>
      </c>
      <c r="F150">
        <f t="shared" ca="1" si="66"/>
        <v>1.9782944969456762E-2</v>
      </c>
      <c r="G150">
        <f t="shared" ca="1" si="66"/>
        <v>0.2512535168677974</v>
      </c>
      <c r="H150">
        <f t="shared" ca="1" si="66"/>
        <v>0.34667809464892585</v>
      </c>
      <c r="I150">
        <f t="shared" ca="1" si="66"/>
        <v>0.24830191466456242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v>
      </c>
      <c r="AN150" t="str">
        <f t="shared" ca="1" si="64"/>
        <v>{"dy":15,"sl":8}</v>
      </c>
    </row>
    <row r="151" spans="1:40">
      <c r="A151">
        <v>15</v>
      </c>
      <c r="B151">
        <v>9</v>
      </c>
      <c r="C151">
        <f t="shared" si="55"/>
        <v>0</v>
      </c>
      <c r="D151">
        <f t="shared" ca="1" si="66"/>
        <v>0.42695316453767895</v>
      </c>
      <c r="E151">
        <f t="shared" ca="1" si="66"/>
        <v>0.91724851379073369</v>
      </c>
      <c r="F151">
        <f t="shared" ca="1" si="66"/>
        <v>0.20519180104525347</v>
      </c>
      <c r="G151">
        <f t="shared" ca="1" si="66"/>
        <v>0.53809325809323993</v>
      </c>
      <c r="H151">
        <f t="shared" ca="1" si="66"/>
        <v>0.62798332812377577</v>
      </c>
      <c r="I151">
        <f t="shared" ca="1" si="66"/>
        <v>0.81136131503349485</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v>
      </c>
      <c r="AN151" t="str">
        <f t="shared" ca="1" si="64"/>
        <v>{"dy":15,"sl":9}</v>
      </c>
    </row>
    <row r="152" spans="1:40">
      <c r="A152">
        <v>16</v>
      </c>
      <c r="B152">
        <v>0</v>
      </c>
      <c r="C152">
        <f t="shared" si="55"/>
        <v>0</v>
      </c>
      <c r="D152">
        <f t="shared" ref="D152:I161" ca="1" si="67">RAND()</f>
        <v>3.7454546685968926E-2</v>
      </c>
      <c r="E152">
        <f t="shared" ca="1" si="67"/>
        <v>0.98103675986195771</v>
      </c>
      <c r="F152">
        <f t="shared" ca="1" si="67"/>
        <v>1.563382184717188E-2</v>
      </c>
      <c r="G152">
        <f t="shared" ca="1" si="67"/>
        <v>0.80818590760773046</v>
      </c>
      <c r="H152">
        <f t="shared" ca="1" si="67"/>
        <v>0.64309114692524716</v>
      </c>
      <c r="I152">
        <f t="shared" ca="1" si="67"/>
        <v>0.38022438047804075</v>
      </c>
      <c r="M152" t="str">
        <f t="shared" ca="1" si="56"/>
        <v>지정 장비</v>
      </c>
      <c r="N152" t="str">
        <f t="shared" ca="1" si="57"/>
        <v>Equip8301</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74300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84</v>
      </c>
      <c r="W152">
        <v>1</v>
      </c>
      <c r="X152" t="s">
        <v>133</v>
      </c>
      <c r="Z152">
        <v>29</v>
      </c>
      <c r="AA152" t="str">
        <f t="shared" ca="1" si="60"/>
        <v>bh</v>
      </c>
      <c r="AB152" t="s">
        <v>85</v>
      </c>
      <c r="AD152">
        <v>1</v>
      </c>
      <c r="AE152" t="s">
        <v>133</v>
      </c>
      <c r="AG152">
        <v>149</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
      </c>
      <c r="AL152">
        <v>1</v>
      </c>
      <c r="AM15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v>
      </c>
      <c r="AN152" t="str">
        <f t="shared" ca="1" si="64"/>
        <v>{"dy":16,"sl":0,"tp":"bh","cn":1,"pt":"DI","pr":149}</v>
      </c>
    </row>
    <row r="153" spans="1:40">
      <c r="A153">
        <v>16</v>
      </c>
      <c r="B153">
        <v>1</v>
      </c>
      <c r="C153">
        <f t="shared" si="55"/>
        <v>0</v>
      </c>
      <c r="D153">
        <f t="shared" ca="1" si="67"/>
        <v>0.52013751715595846</v>
      </c>
      <c r="E153">
        <f t="shared" ca="1" si="67"/>
        <v>0.53525235009035133</v>
      </c>
      <c r="F153">
        <f t="shared" ca="1" si="67"/>
        <v>0.50876736262495315</v>
      </c>
      <c r="G153">
        <f t="shared" ca="1" si="67"/>
        <v>0.18029652545495456</v>
      </c>
      <c r="H153">
        <f t="shared" ca="1" si="67"/>
        <v>0.34003458226470817</v>
      </c>
      <c r="I153">
        <f t="shared" ca="1" si="67"/>
        <v>2.0176064212922618E-2</v>
      </c>
      <c r="M153" t="str">
        <f t="shared" ca="1" si="56"/>
        <v>지정 장비</v>
      </c>
      <c r="N153" t="str">
        <f t="shared" ca="1" si="57"/>
        <v>Equip4301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83</v>
      </c>
      <c r="V153" t="s">
        <v>194</v>
      </c>
      <c r="W153">
        <v>1</v>
      </c>
      <c r="X153" t="s">
        <v>129</v>
      </c>
      <c r="Z153">
        <v>800</v>
      </c>
      <c r="AA153" t="str">
        <f t="shared" ca="1" si="60"/>
        <v>fe</v>
      </c>
      <c r="AB153" t="s">
        <v>83</v>
      </c>
      <c r="AC153" t="s">
        <v>322</v>
      </c>
      <c r="AD153">
        <v>1</v>
      </c>
      <c r="AE153" t="s">
        <v>129</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전투마법사의 지팡이</v>
      </c>
      <c r="AL153">
        <v>1</v>
      </c>
      <c r="AM15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v>
      </c>
      <c r="AN153" t="str">
        <f t="shared" ca="1" si="64"/>
        <v>{"dy":16,"sl":1,"tp":"fe","vl":"Equip3301","cn":1,"pt":"GO","pr":7700}</v>
      </c>
    </row>
    <row r="154" spans="1:40">
      <c r="A154">
        <v>16</v>
      </c>
      <c r="B154">
        <v>2</v>
      </c>
      <c r="C154">
        <f t="shared" si="55"/>
        <v>0</v>
      </c>
      <c r="D154">
        <f t="shared" ca="1" si="67"/>
        <v>6.883283723712097E-2</v>
      </c>
      <c r="E154">
        <f t="shared" ca="1" si="67"/>
        <v>0.72306026005872326</v>
      </c>
      <c r="F154">
        <f t="shared" ca="1" si="67"/>
        <v>0.45720794244726248</v>
      </c>
      <c r="G154">
        <f t="shared" ca="1" si="67"/>
        <v>0.85490120055977836</v>
      </c>
      <c r="H154">
        <f t="shared" ca="1" si="67"/>
        <v>4.1349779455981173E-2</v>
      </c>
      <c r="I154">
        <f t="shared" ca="1" si="67"/>
        <v>0.52661305880470988</v>
      </c>
      <c r="M154" t="str">
        <f t="shared" ca="1" si="56"/>
        <v>안 지정 캐릭터 PP 영웅등급</v>
      </c>
      <c r="N154">
        <f t="shared" ca="1" si="57"/>
        <v>72306</v>
      </c>
      <c r="O154">
        <f t="shared" ca="1" si="58"/>
        <v>13</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1300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92</v>
      </c>
      <c r="V154">
        <v>15258</v>
      </c>
      <c r="W154">
        <v>9</v>
      </c>
      <c r="X154" t="s">
        <v>129</v>
      </c>
      <c r="Z154">
        <v>900</v>
      </c>
      <c r="AA154" t="str">
        <f t="shared" ca="1" si="60"/>
        <v>uph</v>
      </c>
      <c r="AB154" t="s">
        <v>92</v>
      </c>
      <c r="AC154">
        <v>68454</v>
      </c>
      <c r="AD154">
        <v>13</v>
      </c>
      <c r="AE154" t="s">
        <v>129</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v>
      </c>
      <c r="AN154" t="str">
        <f t="shared" ca="1" si="64"/>
        <v>{"dy":16,"sl":2,"tp":"uph","vl":"68454","cn":13,"pt":"GO","pr":1300}</v>
      </c>
    </row>
    <row r="155" spans="1:40">
      <c r="A155">
        <v>16</v>
      </c>
      <c r="B155">
        <v>3</v>
      </c>
      <c r="C155">
        <f t="shared" si="55"/>
        <v>0</v>
      </c>
      <c r="D155">
        <f t="shared" ca="1" si="67"/>
        <v>0.13767640483486809</v>
      </c>
      <c r="E155">
        <f t="shared" ca="1" si="67"/>
        <v>0.61317223734010518</v>
      </c>
      <c r="F155">
        <f t="shared" ca="1" si="67"/>
        <v>0.62065822769061163</v>
      </c>
      <c r="G155">
        <f t="shared" ca="1" si="67"/>
        <v>0.7212811559842639</v>
      </c>
      <c r="H155">
        <f t="shared" ca="1" si="67"/>
        <v>0.99559884620160577</v>
      </c>
      <c r="I155">
        <f t="shared" ca="1" si="67"/>
        <v>0.15742220708214139</v>
      </c>
      <c r="M155" t="str">
        <f t="shared" ca="1" si="56"/>
        <v>안 지정 캐릭터 PP 영웅등급</v>
      </c>
      <c r="N155">
        <f t="shared" ca="1" si="57"/>
        <v>61317</v>
      </c>
      <c r="O155">
        <f t="shared" ca="1" si="58"/>
        <v>12</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1200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93</v>
      </c>
      <c r="V155">
        <v>73729</v>
      </c>
      <c r="W155">
        <v>13</v>
      </c>
      <c r="X155" t="s">
        <v>129</v>
      </c>
      <c r="Z155">
        <v>1300</v>
      </c>
      <c r="AA155" t="str">
        <f t="shared" ca="1" si="60"/>
        <v>upn</v>
      </c>
      <c r="AB155" t="s">
        <v>93</v>
      </c>
      <c r="AC155">
        <v>74351</v>
      </c>
      <c r="AD155">
        <v>13</v>
      </c>
      <c r="AE155" t="s">
        <v>129</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v>
      </c>
      <c r="AN155" t="str">
        <f t="shared" ca="1" si="64"/>
        <v>{"dy":16,"sl":3,"tp":"upn","vl":"74351","cn":13,"pt":"GO","pr":1300}</v>
      </c>
    </row>
    <row r="156" spans="1:40">
      <c r="A156">
        <v>16</v>
      </c>
      <c r="B156">
        <v>4</v>
      </c>
      <c r="C156">
        <f t="shared" si="55"/>
        <v>0</v>
      </c>
      <c r="D156">
        <f t="shared" ca="1" si="67"/>
        <v>1.3992590631200508E-2</v>
      </c>
      <c r="E156">
        <f t="shared" ca="1" si="67"/>
        <v>0.63298605484828929</v>
      </c>
      <c r="F156">
        <f t="shared" ca="1" si="67"/>
        <v>0.30208958873719949</v>
      </c>
      <c r="G156">
        <f t="shared" ca="1" si="67"/>
        <v>0.52971776066500231</v>
      </c>
      <c r="H156">
        <f t="shared" ca="1" si="67"/>
        <v>0.62102557493890864</v>
      </c>
      <c r="I156">
        <f t="shared" ca="1" si="67"/>
        <v>0.91646504000143569</v>
      </c>
      <c r="M156" t="str">
        <f t="shared" ca="1" si="56"/>
        <v>안 지정 캐릭터 PP 일반등급</v>
      </c>
      <c r="N156">
        <f t="shared" ca="1" si="57"/>
        <v>63298</v>
      </c>
      <c r="O156">
        <f t="shared" ca="1" si="58"/>
        <v>12</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1200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93</v>
      </c>
      <c r="V156">
        <v>31867</v>
      </c>
      <c r="W156">
        <v>10</v>
      </c>
      <c r="X156" t="s">
        <v>129</v>
      </c>
      <c r="Z156">
        <v>1000</v>
      </c>
      <c r="AA156" t="str">
        <f t="shared" ca="1" si="60"/>
        <v>upn</v>
      </c>
      <c r="AB156" t="s">
        <v>93</v>
      </c>
      <c r="AC156">
        <v>96095</v>
      </c>
      <c r="AD156">
        <v>14</v>
      </c>
      <c r="AE156" t="s">
        <v>129</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v>
      </c>
      <c r="AN156" t="str">
        <f t="shared" ca="1" si="64"/>
        <v>{"dy":16,"sl":4,"tp":"upn","vl":"96095","cn":14,"pt":"GO","pr":1400}</v>
      </c>
    </row>
    <row r="157" spans="1:40">
      <c r="A157">
        <v>16</v>
      </c>
      <c r="B157">
        <v>5</v>
      </c>
      <c r="C157">
        <f t="shared" si="55"/>
        <v>0</v>
      </c>
      <c r="D157">
        <f t="shared" ca="1" si="67"/>
        <v>0.22326652091339039</v>
      </c>
      <c r="E157">
        <f t="shared" ca="1" si="67"/>
        <v>0.6723662141340685</v>
      </c>
      <c r="F157">
        <f t="shared" ca="1" si="67"/>
        <v>0.23451035289538447</v>
      </c>
      <c r="G157">
        <f t="shared" ca="1" si="67"/>
        <v>0.90035161985055001</v>
      </c>
      <c r="H157">
        <f t="shared" ca="1" si="67"/>
        <v>0.87538733987580064</v>
      </c>
      <c r="I157">
        <f t="shared" ca="1" si="67"/>
        <v>0.35768337102520198</v>
      </c>
      <c r="M157" t="str">
        <f t="shared" ca="1" si="56"/>
        <v>지정 장비</v>
      </c>
      <c r="N157" t="str">
        <f t="shared" ca="1" si="57"/>
        <v>Equip6001</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1900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93</v>
      </c>
      <c r="V157">
        <v>55303</v>
      </c>
      <c r="W157">
        <v>12</v>
      </c>
      <c r="X157" t="s">
        <v>129</v>
      </c>
      <c r="Z157">
        <v>1200</v>
      </c>
      <c r="AA157" t="str">
        <f t="shared" ca="1" si="60"/>
        <v>fe</v>
      </c>
      <c r="AB157" t="s">
        <v>83</v>
      </c>
      <c r="AC157" t="s">
        <v>215</v>
      </c>
      <c r="AD157">
        <v>1</v>
      </c>
      <c r="AE157" t="s">
        <v>129</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v>
      </c>
      <c r="AN157" t="str">
        <f t="shared" ca="1" si="64"/>
        <v>{"dy":16,"sl":5,"tp":"fe","vl":"Equip4201","cn":1,"pt":"GO","pr":3000}</v>
      </c>
    </row>
    <row r="158" spans="1:40">
      <c r="A158">
        <v>16</v>
      </c>
      <c r="B158">
        <v>6</v>
      </c>
      <c r="C158">
        <f t="shared" si="55"/>
        <v>0</v>
      </c>
      <c r="D158">
        <f t="shared" ca="1" si="67"/>
        <v>0.9840118859565552</v>
      </c>
      <c r="E158">
        <f t="shared" ca="1" si="67"/>
        <v>0.80593537710739094</v>
      </c>
      <c r="F158">
        <f t="shared" ca="1" si="67"/>
        <v>7.3320900817496426E-2</v>
      </c>
      <c r="G158">
        <f t="shared" ca="1" si="67"/>
        <v>0.14254990585397076</v>
      </c>
      <c r="H158">
        <f t="shared" ca="1" si="67"/>
        <v>0.60689246584442402</v>
      </c>
      <c r="I158">
        <f t="shared" ca="1" si="67"/>
        <v>0.38541024544760949</v>
      </c>
      <c r="M158" t="str">
        <f t="shared" ca="1" si="56"/>
        <v>지정 장비</v>
      </c>
      <c r="N158" t="str">
        <f t="shared" ca="1" si="57"/>
        <v>Equip7102</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3400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83</v>
      </c>
      <c r="V158" t="s">
        <v>206</v>
      </c>
      <c r="W158">
        <v>1</v>
      </c>
      <c r="X158" t="s">
        <v>129</v>
      </c>
      <c r="Z158">
        <v>7800</v>
      </c>
      <c r="AA158" t="str">
        <f t="shared" ca="1" si="60"/>
        <v>fe</v>
      </c>
      <c r="AB158" t="s">
        <v>83</v>
      </c>
      <c r="AC158" t="s">
        <v>260</v>
      </c>
      <c r="AD158">
        <v>1</v>
      </c>
      <c r="AE158" t="s">
        <v>129</v>
      </c>
      <c r="AG158">
        <v>9800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낙원으로의 길</v>
      </c>
      <c r="AL158">
        <v>1</v>
      </c>
      <c r="AM15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v>
      </c>
      <c r="AN158" t="str">
        <f t="shared" ca="1" si="64"/>
        <v>{"dy":16,"sl":6,"tp":"fe","vl":"Equip7202","cn":1,"pt":"GO","pr":9800}</v>
      </c>
    </row>
    <row r="159" spans="1:40">
      <c r="A159">
        <v>16</v>
      </c>
      <c r="B159">
        <v>7</v>
      </c>
      <c r="C159">
        <f t="shared" si="55"/>
        <v>0</v>
      </c>
      <c r="D159">
        <f t="shared" ca="1" si="67"/>
        <v>1.5808932883698557E-3</v>
      </c>
      <c r="E159">
        <f t="shared" ca="1" si="67"/>
        <v>0.85094227752533846</v>
      </c>
      <c r="F159">
        <f t="shared" ca="1" si="67"/>
        <v>0.81826274793830867</v>
      </c>
      <c r="G159">
        <f t="shared" ca="1" si="67"/>
        <v>0.1196311061541796</v>
      </c>
      <c r="H159">
        <f t="shared" ca="1" si="67"/>
        <v>0.27299623466798639</v>
      </c>
      <c r="I159">
        <f t="shared" ca="1" si="67"/>
        <v>0.70352824014411797</v>
      </c>
      <c r="M159" t="str">
        <f t="shared" ca="1" si="56"/>
        <v>지정 장비</v>
      </c>
      <c r="N159" t="str">
        <f t="shared" ca="1" si="57"/>
        <v>Equip8201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DI</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42</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83</v>
      </c>
      <c r="V159" t="s">
        <v>252</v>
      </c>
      <c r="W159">
        <v>1</v>
      </c>
      <c r="X159" t="s">
        <v>129</v>
      </c>
      <c r="Z159">
        <v>900</v>
      </c>
      <c r="AA159" t="str">
        <f t="shared" ca="1" si="60"/>
        <v>fe</v>
      </c>
      <c r="AB159" t="s">
        <v>83</v>
      </c>
      <c r="AC159" t="s">
        <v>252</v>
      </c>
      <c r="AD159">
        <v>1</v>
      </c>
      <c r="AE159" t="s">
        <v>129</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v>
      </c>
      <c r="AN159" t="str">
        <f t="shared" ca="1" si="64"/>
        <v>{"dy":16,"sl":7,"tp":"fe","vl":"Equip5002","cn":1,"pt":"GO","pr":700}</v>
      </c>
    </row>
    <row r="160" spans="1:40">
      <c r="A160">
        <v>16</v>
      </c>
      <c r="B160">
        <v>8</v>
      </c>
      <c r="C160">
        <f t="shared" si="55"/>
        <v>0</v>
      </c>
      <c r="D160">
        <f t="shared" ca="1" si="67"/>
        <v>0.2436417595386664</v>
      </c>
      <c r="E160">
        <f t="shared" ca="1" si="67"/>
        <v>8.8250091344446613E-2</v>
      </c>
      <c r="F160">
        <f t="shared" ca="1" si="67"/>
        <v>0.69224709001858253</v>
      </c>
      <c r="G160">
        <f t="shared" ca="1" si="67"/>
        <v>0.25734675631661519</v>
      </c>
      <c r="H160">
        <f t="shared" ca="1" si="67"/>
        <v>0.26373489437957398</v>
      </c>
      <c r="I160">
        <f t="shared" ca="1" si="67"/>
        <v>0.72201448500670207</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v>
      </c>
      <c r="AN160" t="str">
        <f t="shared" ca="1" si="64"/>
        <v>{"dy":16,"sl":8}</v>
      </c>
    </row>
    <row r="161" spans="1:40">
      <c r="A161">
        <v>16</v>
      </c>
      <c r="B161">
        <v>9</v>
      </c>
      <c r="C161">
        <f t="shared" si="55"/>
        <v>0</v>
      </c>
      <c r="D161">
        <f t="shared" ca="1" si="67"/>
        <v>0.95019019887649347</v>
      </c>
      <c r="E161">
        <f t="shared" ca="1" si="67"/>
        <v>0.22993959033129396</v>
      </c>
      <c r="F161">
        <f t="shared" ca="1" si="67"/>
        <v>0.31338150835491363</v>
      </c>
      <c r="G161">
        <f t="shared" ca="1" si="67"/>
        <v>0.35048080173703455</v>
      </c>
      <c r="H161">
        <f t="shared" ca="1" si="67"/>
        <v>0.50174207636373103</v>
      </c>
      <c r="I161">
        <f t="shared" ca="1" si="67"/>
        <v>8.8836420473604072E-2</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v>
      </c>
      <c r="AN161" t="str">
        <f t="shared" ca="1" si="64"/>
        <v>{"dy":16,"sl":9}</v>
      </c>
    </row>
    <row r="162" spans="1:40">
      <c r="A162">
        <v>17</v>
      </c>
      <c r="B162">
        <v>0</v>
      </c>
      <c r="C162">
        <f t="shared" si="55"/>
        <v>0</v>
      </c>
      <c r="D162">
        <f t="shared" ref="D162:I171" ca="1" si="68">RAND()</f>
        <v>0.97892023396091576</v>
      </c>
      <c r="E162">
        <f t="shared" ca="1" si="68"/>
        <v>0.42937065521705586</v>
      </c>
      <c r="F162">
        <f t="shared" ca="1" si="68"/>
        <v>0.1343535734228124</v>
      </c>
      <c r="G162">
        <f t="shared" ca="1" si="68"/>
        <v>0.37011134050103056</v>
      </c>
      <c r="H162">
        <f t="shared" ca="1" si="68"/>
        <v>0.79516902287327462</v>
      </c>
      <c r="I162">
        <f t="shared" ca="1" si="68"/>
        <v>3.2571135302978727E-2</v>
      </c>
      <c r="M162" t="str">
        <f t="shared" ca="1" si="56"/>
        <v>캐릭터 상자 영웅등급</v>
      </c>
      <c r="N162" t="str">
        <f t="shared" ca="1" si="57"/>
        <v>삭제</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149</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83</v>
      </c>
      <c r="V162" t="s">
        <v>278</v>
      </c>
      <c r="W162">
        <v>1</v>
      </c>
      <c r="X162" t="s">
        <v>129</v>
      </c>
      <c r="Z162">
        <v>7700</v>
      </c>
      <c r="AA162" t="str">
        <f t="shared" ca="1" si="60"/>
        <v>fe</v>
      </c>
      <c r="AB162" t="s">
        <v>83</v>
      </c>
      <c r="AC162" t="s">
        <v>323</v>
      </c>
      <c r="AD162">
        <v>1</v>
      </c>
      <c r="AE162" t="s">
        <v>129</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까마귀 리볼버</v>
      </c>
      <c r="AL162">
        <v>1</v>
      </c>
      <c r="AM16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v>
      </c>
      <c r="AN162" t="str">
        <f t="shared" ca="1" si="64"/>
        <v>{"dy":17,"sl":0,"tp":"fe","vl":"Equip6001","cn":1,"pt":"GO","pr":2100}</v>
      </c>
    </row>
    <row r="163" spans="1:40">
      <c r="A163">
        <v>17</v>
      </c>
      <c r="B163">
        <v>1</v>
      </c>
      <c r="C163">
        <f t="shared" si="55"/>
        <v>0</v>
      </c>
      <c r="D163">
        <f t="shared" ca="1" si="68"/>
        <v>0.69188643684437345</v>
      </c>
      <c r="E163">
        <f t="shared" ca="1" si="68"/>
        <v>0.43598254814402071</v>
      </c>
      <c r="F163">
        <f t="shared" ca="1" si="68"/>
        <v>0.79180727002111406</v>
      </c>
      <c r="G163">
        <f t="shared" ca="1" si="68"/>
        <v>0.20538142455781572</v>
      </c>
      <c r="H163">
        <f t="shared" ca="1" si="68"/>
        <v>0.4778132287517951</v>
      </c>
      <c r="I163">
        <f t="shared" ca="1" si="68"/>
        <v>0.41353058506631346</v>
      </c>
      <c r="M163" t="str">
        <f t="shared" ca="1" si="56"/>
        <v>지정 장비</v>
      </c>
      <c r="N163" t="str">
        <f t="shared" ca="1" si="57"/>
        <v>Equip3302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11</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83</v>
      </c>
      <c r="V163" t="s">
        <v>202</v>
      </c>
      <c r="W163">
        <v>1</v>
      </c>
      <c r="X163" t="s">
        <v>129</v>
      </c>
      <c r="Z163">
        <v>600</v>
      </c>
      <c r="AA163" t="str">
        <f t="shared" ca="1" si="60"/>
        <v>fe</v>
      </c>
      <c r="AB163" t="s">
        <v>83</v>
      </c>
      <c r="AC163" t="s">
        <v>257</v>
      </c>
      <c r="AD163">
        <v>1</v>
      </c>
      <c r="AE163" t="s">
        <v>129</v>
      </c>
      <c r="AG163">
        <v>800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떠오르는 태양</v>
      </c>
      <c r="AL163">
        <v>1</v>
      </c>
      <c r="AM16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v>
      </c>
      <c r="AN163" t="str">
        <f t="shared" ca="1" si="64"/>
        <v>{"dy":17,"sl":1,"tp":"fe","vl":"Equip3002","cn":1,"pt":"GO","pr":800}</v>
      </c>
    </row>
    <row r="164" spans="1:40">
      <c r="A164">
        <v>17</v>
      </c>
      <c r="B164">
        <v>2</v>
      </c>
      <c r="C164">
        <f t="shared" si="55"/>
        <v>0</v>
      </c>
      <c r="D164">
        <f t="shared" ca="1" si="68"/>
        <v>0.89705838870591892</v>
      </c>
      <c r="E164">
        <f t="shared" ca="1" si="68"/>
        <v>0.62457452130732705</v>
      </c>
      <c r="F164">
        <f t="shared" ca="1" si="68"/>
        <v>0.15725458388943392</v>
      </c>
      <c r="G164">
        <f t="shared" ca="1" si="68"/>
        <v>0.42314207649332103</v>
      </c>
      <c r="H164">
        <f t="shared" ca="1" si="68"/>
        <v>0.106946099508343</v>
      </c>
      <c r="I164">
        <f t="shared" ca="1" si="68"/>
        <v>5.5539739192207005E-2</v>
      </c>
      <c r="M164" t="str">
        <f t="shared" ca="1" si="56"/>
        <v>안 지정 캐릭터 PP 영웅등급</v>
      </c>
      <c r="N164">
        <f t="shared" ca="1" si="57"/>
        <v>62457</v>
      </c>
      <c r="O164">
        <f t="shared" ca="1" si="58"/>
        <v>12</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1200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92</v>
      </c>
      <c r="V164">
        <v>97855</v>
      </c>
      <c r="W164">
        <v>14</v>
      </c>
      <c r="X164" t="s">
        <v>129</v>
      </c>
      <c r="Z164">
        <v>1400</v>
      </c>
      <c r="AA164" t="str">
        <f t="shared" ca="1" si="60"/>
        <v>uph</v>
      </c>
      <c r="AB164" t="s">
        <v>92</v>
      </c>
      <c r="AC164">
        <v>77197</v>
      </c>
      <c r="AD164">
        <v>13</v>
      </c>
      <c r="AE164" t="s">
        <v>129</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v>
      </c>
      <c r="AN164" t="str">
        <f t="shared" ca="1" si="64"/>
        <v>{"dy":17,"sl":2,"tp":"uph","vl":"77197","cn":13,"pt":"GO","pr":1300}</v>
      </c>
    </row>
    <row r="165" spans="1:40">
      <c r="A165">
        <v>17</v>
      </c>
      <c r="B165">
        <v>3</v>
      </c>
      <c r="C165">
        <f t="shared" si="55"/>
        <v>0</v>
      </c>
      <c r="D165">
        <f t="shared" ca="1" si="68"/>
        <v>8.5757934753669107E-2</v>
      </c>
      <c r="E165">
        <f t="shared" ca="1" si="68"/>
        <v>0.15364983415902378</v>
      </c>
      <c r="F165">
        <f t="shared" ca="1" si="68"/>
        <v>0.99565357763219919</v>
      </c>
      <c r="G165">
        <f t="shared" ca="1" si="68"/>
        <v>3.7141924024710393E-2</v>
      </c>
      <c r="H165">
        <f t="shared" ca="1" si="68"/>
        <v>6.0298852761943134E-2</v>
      </c>
      <c r="I165">
        <f t="shared" ca="1" si="68"/>
        <v>0.91468649614927</v>
      </c>
      <c r="M165" t="str">
        <f t="shared" ca="1" si="56"/>
        <v>안 지정 캐릭터 PP 영웅등급</v>
      </c>
      <c r="N165">
        <f t="shared" ca="1" si="57"/>
        <v>15364</v>
      </c>
      <c r="O165">
        <f t="shared" ca="1" si="58"/>
        <v>9</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93</v>
      </c>
      <c r="V165">
        <v>55521</v>
      </c>
      <c r="W165">
        <v>12</v>
      </c>
      <c r="X165" t="s">
        <v>129</v>
      </c>
      <c r="Z165">
        <v>1200</v>
      </c>
      <c r="AA165" t="str">
        <f t="shared" ca="1" si="60"/>
        <v>uph</v>
      </c>
      <c r="AB165" t="s">
        <v>92</v>
      </c>
      <c r="AC165">
        <v>98918</v>
      </c>
      <c r="AD165">
        <v>14</v>
      </c>
      <c r="AE165" t="s">
        <v>129</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v>
      </c>
      <c r="AN165" t="str">
        <f t="shared" ca="1" si="64"/>
        <v>{"dy":17,"sl":3,"tp":"uph","vl":"98918","cn":14,"pt":"GO","pr":1400}</v>
      </c>
    </row>
    <row r="166" spans="1:40">
      <c r="A166">
        <v>17</v>
      </c>
      <c r="B166">
        <v>4</v>
      </c>
      <c r="C166">
        <f t="shared" si="55"/>
        <v>0</v>
      </c>
      <c r="D166">
        <f t="shared" ca="1" si="68"/>
        <v>0.80178079699471649</v>
      </c>
      <c r="E166">
        <f t="shared" ca="1" si="68"/>
        <v>0.57536429532530864</v>
      </c>
      <c r="F166">
        <f t="shared" ca="1" si="68"/>
        <v>0.75541045299223586</v>
      </c>
      <c r="G166">
        <f t="shared" ca="1" si="68"/>
        <v>0.86216480869489054</v>
      </c>
      <c r="H166">
        <f t="shared" ca="1" si="68"/>
        <v>5.0988401080536039E-2</v>
      </c>
      <c r="I166">
        <f t="shared" ca="1" si="68"/>
        <v>0.87941962111098182</v>
      </c>
      <c r="M166" t="str">
        <f t="shared" ca="1" si="56"/>
        <v>안 지정 캐릭터 PP 일반등급</v>
      </c>
      <c r="N166">
        <f t="shared" ca="1" si="57"/>
        <v>57536</v>
      </c>
      <c r="O166">
        <f t="shared" ca="1" si="58"/>
        <v>12</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93</v>
      </c>
      <c r="V166">
        <v>98900</v>
      </c>
      <c r="W166">
        <v>14</v>
      </c>
      <c r="X166" t="s">
        <v>129</v>
      </c>
      <c r="Z166">
        <v>1400</v>
      </c>
      <c r="AA166" t="str">
        <f t="shared" ca="1" si="60"/>
        <v>upn</v>
      </c>
      <c r="AB166" t="s">
        <v>93</v>
      </c>
      <c r="AC166">
        <v>90626</v>
      </c>
      <c r="AD166">
        <v>14</v>
      </c>
      <c r="AE166" t="s">
        <v>129</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v>
      </c>
      <c r="AN166" t="str">
        <f t="shared" ca="1" si="64"/>
        <v>{"dy":17,"sl":4,"tp":"upn","vl":"90626","cn":14,"pt":"GO","pr":1400}</v>
      </c>
    </row>
    <row r="167" spans="1:40">
      <c r="A167">
        <v>17</v>
      </c>
      <c r="B167">
        <v>5</v>
      </c>
      <c r="C167">
        <f t="shared" si="55"/>
        <v>0</v>
      </c>
      <c r="D167">
        <f t="shared" ca="1" si="68"/>
        <v>0.69874233293247912</v>
      </c>
      <c r="E167">
        <f t="shared" ca="1" si="68"/>
        <v>0.47311796173927068</v>
      </c>
      <c r="F167">
        <f t="shared" ca="1" si="68"/>
        <v>0.9510031118927158</v>
      </c>
      <c r="G167">
        <f t="shared" ca="1" si="68"/>
        <v>0.81739318078227241</v>
      </c>
      <c r="H167">
        <f t="shared" ca="1" si="68"/>
        <v>0.45578094376965839</v>
      </c>
      <c r="I167">
        <f t="shared" ca="1" si="68"/>
        <v>1.1957261408226949E-2</v>
      </c>
      <c r="M167" t="str">
        <f t="shared" ca="1" si="56"/>
        <v>안 지정 캐릭터 PP 영웅등급</v>
      </c>
      <c r="N167">
        <f t="shared" ca="1" si="57"/>
        <v>47311</v>
      </c>
      <c r="O167">
        <f t="shared" ca="1" si="58"/>
        <v>11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1100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93</v>
      </c>
      <c r="V167">
        <v>46078</v>
      </c>
      <c r="W167">
        <v>11</v>
      </c>
      <c r="X167" t="s">
        <v>129</v>
      </c>
      <c r="Z167">
        <v>1100</v>
      </c>
      <c r="AA167" t="str">
        <f t="shared" ca="1" si="60"/>
        <v>fe</v>
      </c>
      <c r="AB167" t="s">
        <v>83</v>
      </c>
      <c r="AC167" t="s">
        <v>186</v>
      </c>
      <c r="AD167">
        <v>1</v>
      </c>
      <c r="AE167" t="s">
        <v>129</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v>
      </c>
      <c r="AN167" t="str">
        <f t="shared" ca="1" si="64"/>
        <v>{"dy":17,"sl":5,"tp":"fe","vl":"Equip7201","cn":1,"pt":"GO","pr":9600}</v>
      </c>
    </row>
    <row r="168" spans="1:40">
      <c r="A168">
        <v>17</v>
      </c>
      <c r="B168">
        <v>6</v>
      </c>
      <c r="C168">
        <f t="shared" si="55"/>
        <v>0</v>
      </c>
      <c r="D168">
        <f t="shared" ca="1" si="68"/>
        <v>0.40982298903941294</v>
      </c>
      <c r="E168">
        <f t="shared" ca="1" si="68"/>
        <v>0.47031095974765558</v>
      </c>
      <c r="F168">
        <f t="shared" ca="1" si="68"/>
        <v>6.7394653276935612E-2</v>
      </c>
      <c r="G168">
        <f t="shared" ca="1" si="68"/>
        <v>0.67731085296677895</v>
      </c>
      <c r="H168">
        <f t="shared" ca="1" si="68"/>
        <v>0.9925820339530107</v>
      </c>
      <c r="I168">
        <f t="shared" ca="1" si="68"/>
        <v>0.22044876899929278</v>
      </c>
      <c r="M168" t="str">
        <f t="shared" ca="1" si="56"/>
        <v>지정 장비</v>
      </c>
      <c r="N168" t="str">
        <f t="shared" ca="1" si="57"/>
        <v>Equip6001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1800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83</v>
      </c>
      <c r="V168" t="s">
        <v>260</v>
      </c>
      <c r="W168">
        <v>1</v>
      </c>
      <c r="X168" t="s">
        <v>129</v>
      </c>
      <c r="Z168">
        <v>9800</v>
      </c>
      <c r="AA168" t="str">
        <f t="shared" ca="1" si="60"/>
        <v>fe</v>
      </c>
      <c r="AB168" t="s">
        <v>83</v>
      </c>
      <c r="AC168" t="s">
        <v>185</v>
      </c>
      <c r="AD168">
        <v>1</v>
      </c>
      <c r="AE168" t="s">
        <v>129</v>
      </c>
      <c r="AG168">
        <v>5000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으깨어 부수는 자</v>
      </c>
      <c r="AL168">
        <v>1</v>
      </c>
      <c r="AM16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v>
      </c>
      <c r="AN168" t="str">
        <f t="shared" ca="1" si="64"/>
        <v>{"dy":17,"sl":6,"tp":"fe","vl":"Equip8002","cn":1,"pt":"GO","pr":5000}</v>
      </c>
    </row>
    <row r="169" spans="1:40">
      <c r="A169">
        <v>17</v>
      </c>
      <c r="B169">
        <v>7</v>
      </c>
      <c r="C169">
        <f t="shared" si="55"/>
        <v>0</v>
      </c>
      <c r="D169">
        <f t="shared" ca="1" si="68"/>
        <v>0.6288955793324662</v>
      </c>
      <c r="E169">
        <f t="shared" ca="1" si="68"/>
        <v>0.54142028952536347</v>
      </c>
      <c r="F169">
        <f t="shared" ca="1" si="68"/>
        <v>5.2247871033969107E-2</v>
      </c>
      <c r="G169">
        <f t="shared" ca="1" si="68"/>
        <v>0.83330129852625878</v>
      </c>
      <c r="H169">
        <f t="shared" ca="1" si="68"/>
        <v>0.20816924883850429</v>
      </c>
      <c r="I169">
        <f t="shared" ca="1" si="68"/>
        <v>5.1676363377752721E-2</v>
      </c>
      <c r="M169" t="str">
        <f t="shared" ca="1" si="56"/>
        <v>지정 장비</v>
      </c>
      <c r="N169" t="str">
        <f t="shared" ca="1" si="57"/>
        <v>Equip6102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3100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83</v>
      </c>
      <c r="V169" t="s">
        <v>299</v>
      </c>
      <c r="W169">
        <v>1</v>
      </c>
      <c r="X169" t="s">
        <v>133</v>
      </c>
      <c r="Y169">
        <v>29</v>
      </c>
      <c r="Z169">
        <v>18</v>
      </c>
      <c r="AA169" t="str">
        <f t="shared" ca="1" si="60"/>
        <v>fe</v>
      </c>
      <c r="AB169" t="s">
        <v>83</v>
      </c>
      <c r="AC169" t="s">
        <v>197</v>
      </c>
      <c r="AD169">
        <v>1</v>
      </c>
      <c r="AE169" t="s">
        <v>133</v>
      </c>
      <c r="AG169">
        <v>11</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오디세이 픽액스</v>
      </c>
      <c r="AL169">
        <v>1</v>
      </c>
      <c r="AM16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v>
      </c>
      <c r="AN169" t="str">
        <f t="shared" ca="1" si="64"/>
        <v>{"dy":17,"sl":7,"tp":"fe","vl":"Equip0302","cn":1,"pt":"DI","pr":11}</v>
      </c>
    </row>
    <row r="170" spans="1:40">
      <c r="A170">
        <v>17</v>
      </c>
      <c r="B170">
        <v>8</v>
      </c>
      <c r="C170">
        <f t="shared" si="55"/>
        <v>0</v>
      </c>
      <c r="D170">
        <f t="shared" ca="1" si="68"/>
        <v>0.41942653405329533</v>
      </c>
      <c r="E170">
        <f t="shared" ca="1" si="68"/>
        <v>0.70374412541111697</v>
      </c>
      <c r="F170">
        <f t="shared" ca="1" si="68"/>
        <v>0.50357248412757472</v>
      </c>
      <c r="G170">
        <f t="shared" ca="1" si="68"/>
        <v>0.89871726165711496</v>
      </c>
      <c r="H170">
        <f t="shared" ca="1" si="68"/>
        <v>0.88264723262279665</v>
      </c>
      <c r="I170">
        <f t="shared" ca="1" si="68"/>
        <v>0.11327423581574048</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v>
      </c>
      <c r="AN170" t="str">
        <f t="shared" ca="1" si="64"/>
        <v>{"dy":17,"sl":8}</v>
      </c>
    </row>
    <row r="171" spans="1:40">
      <c r="A171">
        <v>17</v>
      </c>
      <c r="B171">
        <v>9</v>
      </c>
      <c r="C171">
        <f t="shared" si="55"/>
        <v>0</v>
      </c>
      <c r="D171">
        <f t="shared" ca="1" si="68"/>
        <v>0.94436246939931223</v>
      </c>
      <c r="E171">
        <f t="shared" ca="1" si="68"/>
        <v>0.88643398715255861</v>
      </c>
      <c r="F171">
        <f t="shared" ca="1" si="68"/>
        <v>0.44945493330942032</v>
      </c>
      <c r="G171">
        <f t="shared" ca="1" si="68"/>
        <v>0.60677898696226285</v>
      </c>
      <c r="H171">
        <f t="shared" ca="1" si="68"/>
        <v>0.18582117831997091</v>
      </c>
      <c r="I171">
        <f t="shared" ca="1" si="68"/>
        <v>0.92827749749024024</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v>
      </c>
      <c r="AN171" t="str">
        <f t="shared" ca="1" si="64"/>
        <v>{"dy":17,"sl":9}</v>
      </c>
    </row>
    <row r="172" spans="1:40">
      <c r="A172">
        <v>18</v>
      </c>
      <c r="B172">
        <v>0</v>
      </c>
      <c r="C172">
        <f t="shared" si="55"/>
        <v>0</v>
      </c>
      <c r="D172">
        <f t="shared" ref="D172:I181" ca="1" si="69">RAND()</f>
        <v>0.12365281324926491</v>
      </c>
      <c r="E172">
        <f t="shared" ca="1" si="69"/>
        <v>0.76524971435120803</v>
      </c>
      <c r="F172">
        <f t="shared" ca="1" si="69"/>
        <v>0.60183844091729133</v>
      </c>
      <c r="G172">
        <f t="shared" ca="1" si="69"/>
        <v>0.83508214384765023</v>
      </c>
      <c r="H172">
        <f t="shared" ca="1" si="69"/>
        <v>0.57357130619859364</v>
      </c>
      <c r="I172">
        <f t="shared" ca="1" si="69"/>
        <v>0.21668703623460805</v>
      </c>
      <c r="M172" t="str">
        <f t="shared" ca="1" si="56"/>
        <v>지정 장비</v>
      </c>
      <c r="N172" t="str">
        <f t="shared" ca="1" si="57"/>
        <v>Equip6302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22200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83</v>
      </c>
      <c r="V172" t="s">
        <v>295</v>
      </c>
      <c r="W172">
        <v>1</v>
      </c>
      <c r="X172" t="s">
        <v>129</v>
      </c>
      <c r="Z172">
        <v>1300</v>
      </c>
      <c r="AA172" t="str">
        <f t="shared" ca="1" si="60"/>
        <v>fe</v>
      </c>
      <c r="AB172" t="s">
        <v>83</v>
      </c>
      <c r="AC172" t="s">
        <v>194</v>
      </c>
      <c r="AD172">
        <v>1</v>
      </c>
      <c r="AE172" t="s">
        <v>129</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v>
      </c>
      <c r="AN172" t="str">
        <f t="shared" ca="1" si="64"/>
        <v>{"dy":18,"sl":0,"tp":"fe","vl":"Equip2002","cn":1,"pt":"GO","pr":600}</v>
      </c>
    </row>
    <row r="173" spans="1:40">
      <c r="A173">
        <v>18</v>
      </c>
      <c r="B173">
        <v>1</v>
      </c>
      <c r="C173">
        <f t="shared" si="55"/>
        <v>0</v>
      </c>
      <c r="D173">
        <f t="shared" ca="1" si="69"/>
        <v>7.2797753730003967E-2</v>
      </c>
      <c r="E173">
        <f t="shared" ca="1" si="69"/>
        <v>0.65208267015835719</v>
      </c>
      <c r="F173">
        <f t="shared" ca="1" si="69"/>
        <v>0.37308497077046965</v>
      </c>
      <c r="G173">
        <f t="shared" ca="1" si="69"/>
        <v>0.93845645815133583</v>
      </c>
      <c r="H173">
        <f t="shared" ca="1" si="69"/>
        <v>0.86925261047696534</v>
      </c>
      <c r="I173">
        <f t="shared" ca="1" si="69"/>
        <v>0.42087956983838715</v>
      </c>
      <c r="M173" t="str">
        <f t="shared" ca="1" si="56"/>
        <v>지정 장비</v>
      </c>
      <c r="N173" t="str">
        <f t="shared" ca="1" si="57"/>
        <v>Equip5302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7400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83</v>
      </c>
      <c r="V173" t="s">
        <v>195</v>
      </c>
      <c r="W173">
        <v>1</v>
      </c>
      <c r="X173" t="s">
        <v>129</v>
      </c>
      <c r="Z173">
        <v>7800</v>
      </c>
      <c r="AA173" t="str">
        <f t="shared" ca="1" si="60"/>
        <v>fe</v>
      </c>
      <c r="AB173" t="s">
        <v>83</v>
      </c>
      <c r="AC173" t="s">
        <v>115</v>
      </c>
      <c r="AD173">
        <v>1</v>
      </c>
      <c r="AE173" t="s">
        <v>129</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v>
      </c>
      <c r="AN173" t="str">
        <f t="shared" ca="1" si="64"/>
        <v>{"dy":18,"sl":1,"tp":"fe","vl":"Equip0102","cn":1,"pt":"GO","pr":1000}</v>
      </c>
    </row>
    <row r="174" spans="1:40">
      <c r="A174">
        <v>18</v>
      </c>
      <c r="B174">
        <v>2</v>
      </c>
      <c r="C174">
        <f t="shared" si="55"/>
        <v>0</v>
      </c>
      <c r="D174">
        <f t="shared" ca="1" si="69"/>
        <v>0.42777987808473827</v>
      </c>
      <c r="E174">
        <f t="shared" ca="1" si="69"/>
        <v>1.6696966808027236E-2</v>
      </c>
      <c r="F174">
        <f t="shared" ca="1" si="69"/>
        <v>0.40000824102205756</v>
      </c>
      <c r="G174">
        <f t="shared" ca="1" si="69"/>
        <v>0.62449273537682426</v>
      </c>
      <c r="H174">
        <f t="shared" ca="1" si="69"/>
        <v>2.9493793890896236E-2</v>
      </c>
      <c r="I174">
        <f t="shared" ca="1" si="69"/>
        <v>0.6784692127322377</v>
      </c>
      <c r="M174" t="str">
        <f t="shared" ca="1" si="56"/>
        <v>안 지정 캐릭터 PP 영웅등급</v>
      </c>
      <c r="N174">
        <f t="shared" ca="1" si="57"/>
        <v>1669</v>
      </c>
      <c r="O174">
        <f t="shared" ca="1" si="58"/>
        <v>9</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92</v>
      </c>
      <c r="V174">
        <v>88695</v>
      </c>
      <c r="W174">
        <v>14</v>
      </c>
      <c r="X174" t="s">
        <v>129</v>
      </c>
      <c r="Z174">
        <v>1400</v>
      </c>
      <c r="AA174" t="str">
        <f t="shared" ca="1" si="60"/>
        <v>uph</v>
      </c>
      <c r="AB174" t="s">
        <v>92</v>
      </c>
      <c r="AC174">
        <v>62291</v>
      </c>
      <c r="AD174">
        <v>12</v>
      </c>
      <c r="AE174" t="s">
        <v>129</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v>
      </c>
      <c r="AN174" t="str">
        <f t="shared" ca="1" si="64"/>
        <v>{"dy":18,"sl":2,"tp":"uph","vl":"62291","cn":12,"pt":"GO","pr":1200}</v>
      </c>
    </row>
    <row r="175" spans="1:40">
      <c r="A175">
        <v>18</v>
      </c>
      <c r="B175">
        <v>3</v>
      </c>
      <c r="C175">
        <f t="shared" si="55"/>
        <v>0</v>
      </c>
      <c r="D175">
        <f t="shared" ca="1" si="69"/>
        <v>0.59027044983122978</v>
      </c>
      <c r="E175">
        <f t="shared" ca="1" si="69"/>
        <v>8.6380160262840233E-2</v>
      </c>
      <c r="F175">
        <f t="shared" ca="1" si="69"/>
        <v>0.18790968757588122</v>
      </c>
      <c r="G175">
        <f t="shared" ca="1" si="69"/>
        <v>0.61806821176211335</v>
      </c>
      <c r="H175">
        <f t="shared" ca="1" si="69"/>
        <v>0.27481552797390829</v>
      </c>
      <c r="I175">
        <f t="shared" ca="1" si="69"/>
        <v>0.16122466059801477</v>
      </c>
      <c r="M175" t="str">
        <f t="shared" ca="1" si="56"/>
        <v>안 지정 캐릭터 PP 일반등급</v>
      </c>
      <c r="N175">
        <f t="shared" ca="1" si="57"/>
        <v>8638</v>
      </c>
      <c r="O175">
        <f t="shared" ca="1" si="58"/>
        <v>9</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900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93</v>
      </c>
      <c r="V175">
        <v>471</v>
      </c>
      <c r="W175">
        <v>9</v>
      </c>
      <c r="X175" t="s">
        <v>129</v>
      </c>
      <c r="Z175">
        <v>900</v>
      </c>
      <c r="AA175" t="str">
        <f t="shared" ca="1" si="60"/>
        <v>upn</v>
      </c>
      <c r="AB175" t="s">
        <v>93</v>
      </c>
      <c r="AC175">
        <v>81398</v>
      </c>
      <c r="AD175">
        <v>13</v>
      </c>
      <c r="AE175" t="s">
        <v>129</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v>
      </c>
      <c r="AN175" t="str">
        <f t="shared" ca="1" si="64"/>
        <v>{"dy":18,"sl":3,"tp":"upn","vl":"81398","cn":13,"pt":"GO","pr":1300}</v>
      </c>
    </row>
    <row r="176" spans="1:40">
      <c r="A176">
        <v>18</v>
      </c>
      <c r="B176">
        <v>4</v>
      </c>
      <c r="C176">
        <f t="shared" si="55"/>
        <v>0</v>
      </c>
      <c r="D176">
        <f t="shared" ca="1" si="69"/>
        <v>0.72692557183328288</v>
      </c>
      <c r="E176">
        <f t="shared" ca="1" si="69"/>
        <v>0.30504740504938233</v>
      </c>
      <c r="F176">
        <f t="shared" ca="1" si="69"/>
        <v>0.38101657492719099</v>
      </c>
      <c r="G176">
        <f t="shared" ca="1" si="69"/>
        <v>0.2164326924691391</v>
      </c>
      <c r="H176">
        <f t="shared" ca="1" si="69"/>
        <v>0.76453041221902551</v>
      </c>
      <c r="I176">
        <f t="shared" ca="1" si="69"/>
        <v>0.26419534538378098</v>
      </c>
      <c r="M176" t="str">
        <f t="shared" ca="1" si="56"/>
        <v>안 지정 캐릭터 PP 일반등급</v>
      </c>
      <c r="N176">
        <f t="shared" ca="1" si="57"/>
        <v>30504</v>
      </c>
      <c r="O176">
        <f t="shared" ca="1" si="58"/>
        <v>10</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1000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93</v>
      </c>
      <c r="V176">
        <v>42908</v>
      </c>
      <c r="W176">
        <v>11</v>
      </c>
      <c r="X176" t="s">
        <v>129</v>
      </c>
      <c r="Z176">
        <v>1100</v>
      </c>
      <c r="AA176" t="str">
        <f t="shared" ca="1" si="60"/>
        <v>upn</v>
      </c>
      <c r="AB176" t="s">
        <v>93</v>
      </c>
      <c r="AC176">
        <v>27136</v>
      </c>
      <c r="AD176">
        <v>10</v>
      </c>
      <c r="AE176" t="s">
        <v>129</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v>
      </c>
      <c r="AN176" t="str">
        <f t="shared" ca="1" si="64"/>
        <v>{"dy":18,"sl":4,"tp":"upn","vl":"27136","cn":10,"pt":"GO","pr":1000}</v>
      </c>
    </row>
    <row r="177" spans="1:40">
      <c r="A177">
        <v>18</v>
      </c>
      <c r="B177">
        <v>5</v>
      </c>
      <c r="C177">
        <f t="shared" si="55"/>
        <v>0</v>
      </c>
      <c r="D177">
        <f t="shared" ca="1" si="69"/>
        <v>0.53889325462964965</v>
      </c>
      <c r="E177">
        <f t="shared" ca="1" si="69"/>
        <v>0.66174504512073284</v>
      </c>
      <c r="F177">
        <f t="shared" ca="1" si="69"/>
        <v>0.64805902680376215</v>
      </c>
      <c r="G177">
        <f t="shared" ca="1" si="69"/>
        <v>0.8069539070585231</v>
      </c>
      <c r="H177">
        <f t="shared" ca="1" si="69"/>
        <v>0.73240923825736759</v>
      </c>
      <c r="I177">
        <f t="shared" ca="1" si="69"/>
        <v>0.87691097077008984</v>
      </c>
      <c r="M177" t="str">
        <f t="shared" ca="1" si="56"/>
        <v>안 지정 캐릭터 PP 영웅등급</v>
      </c>
      <c r="N177">
        <f t="shared" ca="1" si="57"/>
        <v>66174</v>
      </c>
      <c r="O177">
        <f t="shared" ca="1" si="58"/>
        <v>12</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1200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83</v>
      </c>
      <c r="V177" t="s">
        <v>183</v>
      </c>
      <c r="W177">
        <v>1</v>
      </c>
      <c r="X177" t="s">
        <v>129</v>
      </c>
      <c r="Z177">
        <v>700</v>
      </c>
      <c r="AA177" t="str">
        <f t="shared" ca="1" si="60"/>
        <v>uph</v>
      </c>
      <c r="AB177" t="s">
        <v>92</v>
      </c>
      <c r="AC177">
        <v>64109</v>
      </c>
      <c r="AD177">
        <v>12</v>
      </c>
      <c r="AE177" t="s">
        <v>129</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v>
      </c>
      <c r="AN177" t="str">
        <f t="shared" ca="1" si="64"/>
        <v>{"dy":18,"sl":5,"tp":"uph","vl":"64109","cn":12,"pt":"GO","pr":1200}</v>
      </c>
    </row>
    <row r="178" spans="1:40">
      <c r="A178">
        <v>18</v>
      </c>
      <c r="B178">
        <v>6</v>
      </c>
      <c r="C178">
        <f t="shared" si="55"/>
        <v>0</v>
      </c>
      <c r="D178">
        <f t="shared" ca="1" si="69"/>
        <v>0.94809549578410457</v>
      </c>
      <c r="E178">
        <f t="shared" ca="1" si="69"/>
        <v>0.29690707437175656</v>
      </c>
      <c r="F178">
        <f t="shared" ca="1" si="69"/>
        <v>0.44481043335815984</v>
      </c>
      <c r="G178">
        <f t="shared" ca="1" si="69"/>
        <v>0.62120643274610743</v>
      </c>
      <c r="H178">
        <f t="shared" ca="1" si="69"/>
        <v>0.53143201057679668</v>
      </c>
      <c r="I178">
        <f t="shared" ca="1" si="69"/>
        <v>0.39813011559741796</v>
      </c>
      <c r="M178" t="str">
        <f t="shared" ca="1" si="56"/>
        <v>지정 장비</v>
      </c>
      <c r="N178" t="str">
        <f t="shared" ca="1" si="57"/>
        <v>Equip3301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7400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83</v>
      </c>
      <c r="V178" t="s">
        <v>186</v>
      </c>
      <c r="W178">
        <v>1</v>
      </c>
      <c r="X178" t="s">
        <v>129</v>
      </c>
      <c r="Z178">
        <v>8900</v>
      </c>
      <c r="AA178" t="str">
        <f t="shared" ca="1" si="60"/>
        <v>fe</v>
      </c>
      <c r="AB178" t="s">
        <v>83</v>
      </c>
      <c r="AC178" t="s">
        <v>324</v>
      </c>
      <c r="AD178">
        <v>1</v>
      </c>
      <c r="AE178" t="s">
        <v>133</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미스틱 해머</v>
      </c>
      <c r="AL178">
        <v>1</v>
      </c>
      <c r="AM17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v>
      </c>
      <c r="AN178" t="str">
        <f t="shared" ca="1" si="64"/>
        <v>{"dy":18,"sl":6,"tp":"fe","vl":"Equip4202","cn":1,"pt":"DI","pr":5}</v>
      </c>
    </row>
    <row r="179" spans="1:40">
      <c r="A179">
        <v>18</v>
      </c>
      <c r="B179">
        <v>7</v>
      </c>
      <c r="C179">
        <f t="shared" si="55"/>
        <v>0</v>
      </c>
      <c r="D179">
        <f t="shared" ca="1" si="69"/>
        <v>0.32738740019202628</v>
      </c>
      <c r="E179">
        <f t="shared" ca="1" si="69"/>
        <v>0.81649988497746817</v>
      </c>
      <c r="F179">
        <f t="shared" ca="1" si="69"/>
        <v>0.14730557620197093</v>
      </c>
      <c r="G179">
        <f t="shared" ca="1" si="69"/>
        <v>0.39111946215781479</v>
      </c>
      <c r="H179">
        <f t="shared" ca="1" si="69"/>
        <v>0.72013600492096552</v>
      </c>
      <c r="I179">
        <f t="shared" ca="1" si="69"/>
        <v>0.92456535478603041</v>
      </c>
      <c r="M179" t="str">
        <f t="shared" ca="1" si="56"/>
        <v>지정 장비</v>
      </c>
      <c r="N179" t="str">
        <f t="shared" ca="1" si="57"/>
        <v>Equip8102</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8500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83</v>
      </c>
      <c r="V179" t="s">
        <v>192</v>
      </c>
      <c r="W179">
        <v>1</v>
      </c>
      <c r="X179" t="s">
        <v>129</v>
      </c>
      <c r="Z179">
        <v>74300</v>
      </c>
      <c r="AA179" t="str">
        <f t="shared" ca="1" si="60"/>
        <v>fe</v>
      </c>
      <c r="AB179" t="s">
        <v>83</v>
      </c>
      <c r="AC179" t="s">
        <v>254</v>
      </c>
      <c r="AD179">
        <v>1</v>
      </c>
      <c r="AE179" t="s">
        <v>129</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v>
      </c>
      <c r="AN179" t="str">
        <f t="shared" ca="1" si="64"/>
        <v>{"dy":18,"sl":7,"tp":"fe","vl":"Equip3101","cn":1,"pt":"GO","pr":1400}</v>
      </c>
    </row>
    <row r="180" spans="1:40">
      <c r="A180">
        <v>18</v>
      </c>
      <c r="B180">
        <v>8</v>
      </c>
      <c r="C180">
        <f t="shared" si="55"/>
        <v>0</v>
      </c>
      <c r="D180">
        <f t="shared" ca="1" si="69"/>
        <v>0.35727206367989683</v>
      </c>
      <c r="E180">
        <f t="shared" ca="1" si="69"/>
        <v>0.43988708357322603</v>
      </c>
      <c r="F180">
        <f t="shared" ca="1" si="69"/>
        <v>0.64142371593820258</v>
      </c>
      <c r="G180">
        <f t="shared" ca="1" si="69"/>
        <v>3.7177270558772513E-2</v>
      </c>
      <c r="H180">
        <f t="shared" ca="1" si="69"/>
        <v>0.67082805818041724</v>
      </c>
      <c r="I180">
        <f t="shared" ca="1" si="69"/>
        <v>0.76270243871333565</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v>
      </c>
      <c r="AN180" t="str">
        <f t="shared" ca="1" si="64"/>
        <v>{"dy":18,"sl":8}</v>
      </c>
    </row>
    <row r="181" spans="1:40">
      <c r="A181">
        <v>18</v>
      </c>
      <c r="B181">
        <v>9</v>
      </c>
      <c r="C181">
        <f t="shared" si="55"/>
        <v>0</v>
      </c>
      <c r="D181">
        <f t="shared" ca="1" si="69"/>
        <v>0.45774237108618587</v>
      </c>
      <c r="E181">
        <f t="shared" ca="1" si="69"/>
        <v>0.53923684717740461</v>
      </c>
      <c r="F181">
        <f t="shared" ca="1" si="69"/>
        <v>0.43249184252040551</v>
      </c>
      <c r="G181">
        <f t="shared" ca="1" si="69"/>
        <v>0.81653663533606047</v>
      </c>
      <c r="H181">
        <f t="shared" ca="1" si="69"/>
        <v>0.67734814142706512</v>
      </c>
      <c r="I181">
        <f t="shared" ca="1" si="69"/>
        <v>0.99289849283587328</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v>
      </c>
      <c r="AN181" t="str">
        <f t="shared" ca="1" si="64"/>
        <v>{"dy":18,"sl":9}</v>
      </c>
    </row>
    <row r="182" spans="1:40">
      <c r="A182">
        <v>19</v>
      </c>
      <c r="B182">
        <v>0</v>
      </c>
      <c r="C182">
        <f t="shared" si="55"/>
        <v>0</v>
      </c>
      <c r="D182">
        <f t="shared" ref="D182:I191" ca="1" si="70">RAND()</f>
        <v>0.74084239237537997</v>
      </c>
      <c r="E182">
        <f t="shared" ca="1" si="70"/>
        <v>0.16411772108801803</v>
      </c>
      <c r="F182">
        <f t="shared" ca="1" si="70"/>
        <v>0.79917526149649443</v>
      </c>
      <c r="G182">
        <f t="shared" ca="1" si="70"/>
        <v>0.9473928104714413</v>
      </c>
      <c r="H182">
        <f t="shared" ca="1" si="70"/>
        <v>4.8867164523599849E-2</v>
      </c>
      <c r="I182">
        <f t="shared" ca="1" si="70"/>
        <v>0.15564244343440858</v>
      </c>
      <c r="M182" t="str">
        <f t="shared" ca="1" si="56"/>
        <v>지정 장비</v>
      </c>
      <c r="N182" t="str">
        <f t="shared" ca="1" si="57"/>
        <v>Equip1102</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1000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83</v>
      </c>
      <c r="V182" t="s">
        <v>251</v>
      </c>
      <c r="W182">
        <v>1</v>
      </c>
      <c r="X182" t="s">
        <v>129</v>
      </c>
      <c r="Z182">
        <v>8200</v>
      </c>
      <c r="AA182" t="str">
        <f t="shared" ca="1" si="60"/>
        <v>fe</v>
      </c>
      <c r="AB182" t="s">
        <v>83</v>
      </c>
      <c r="AC182" t="s">
        <v>272</v>
      </c>
      <c r="AD182">
        <v>1</v>
      </c>
      <c r="AE182" t="s">
        <v>129</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v>
      </c>
      <c r="AN182" t="str">
        <f t="shared" ca="1" si="64"/>
        <v>{"dy":19,"sl":0,"tp":"fe","vl":"Equip1101","cn":1,"pt":"GO","pr":1000}</v>
      </c>
    </row>
    <row r="183" spans="1:40">
      <c r="A183">
        <v>19</v>
      </c>
      <c r="B183">
        <v>1</v>
      </c>
      <c r="C183">
        <f t="shared" si="55"/>
        <v>0</v>
      </c>
      <c r="D183">
        <f t="shared" ca="1" si="70"/>
        <v>0.91922644807625331</v>
      </c>
      <c r="E183">
        <f t="shared" ca="1" si="70"/>
        <v>0.84416984519063687</v>
      </c>
      <c r="F183">
        <f t="shared" ca="1" si="70"/>
        <v>0.66567633410433269</v>
      </c>
      <c r="G183">
        <f t="shared" ca="1" si="70"/>
        <v>0.65289260055816056</v>
      </c>
      <c r="H183">
        <f t="shared" ca="1" si="70"/>
        <v>0.13013630331875348</v>
      </c>
      <c r="I183">
        <f t="shared" ca="1" si="70"/>
        <v>0.99390947243070793</v>
      </c>
      <c r="M183" t="str">
        <f t="shared" ca="1" si="56"/>
        <v>지정 장비</v>
      </c>
      <c r="N183" t="str">
        <f t="shared" ca="1" si="57"/>
        <v>Equip7201</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9900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83</v>
      </c>
      <c r="V183" t="s">
        <v>261</v>
      </c>
      <c r="W183">
        <v>1</v>
      </c>
      <c r="X183" t="s">
        <v>129</v>
      </c>
      <c r="Z183">
        <v>1200</v>
      </c>
      <c r="AA183" t="str">
        <f t="shared" ca="1" si="60"/>
        <v>fe</v>
      </c>
      <c r="AB183" t="s">
        <v>83</v>
      </c>
      <c r="AC183" t="s">
        <v>206</v>
      </c>
      <c r="AD183">
        <v>1</v>
      </c>
      <c r="AE183" t="s">
        <v>129</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v>
      </c>
      <c r="AN183" t="str">
        <f t="shared" ca="1" si="64"/>
        <v>{"dy":19,"sl":1,"tp":"fe","vl":"Equip4302","cn":1,"pt":"GO","pr":7100}</v>
      </c>
    </row>
    <row r="184" spans="1:40">
      <c r="A184">
        <v>19</v>
      </c>
      <c r="B184">
        <v>2</v>
      </c>
      <c r="C184">
        <f t="shared" si="55"/>
        <v>0</v>
      </c>
      <c r="D184">
        <f t="shared" ca="1" si="70"/>
        <v>0.62752933564602287</v>
      </c>
      <c r="E184">
        <f t="shared" ca="1" si="70"/>
        <v>0.72801234189751307</v>
      </c>
      <c r="F184">
        <f t="shared" ca="1" si="70"/>
        <v>0.57724482872666472</v>
      </c>
      <c r="G184">
        <f t="shared" ca="1" si="70"/>
        <v>0.91849440794035497</v>
      </c>
      <c r="H184">
        <f t="shared" ca="1" si="70"/>
        <v>0.57920170019027717</v>
      </c>
      <c r="I184">
        <f t="shared" ca="1" si="70"/>
        <v>0.74242063528153657</v>
      </c>
      <c r="M184" t="str">
        <f t="shared" ca="1" si="56"/>
        <v>안 지정 캐릭터 PP 영웅등급</v>
      </c>
      <c r="N184">
        <f t="shared" ca="1" si="57"/>
        <v>72801</v>
      </c>
      <c r="O184">
        <f t="shared" ca="1" si="58"/>
        <v>13</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1300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92</v>
      </c>
      <c r="V184">
        <v>79972</v>
      </c>
      <c r="W184">
        <v>13</v>
      </c>
      <c r="X184" t="s">
        <v>129</v>
      </c>
      <c r="Z184">
        <v>1300</v>
      </c>
      <c r="AA184" t="str">
        <f t="shared" ca="1" si="60"/>
        <v>uph</v>
      </c>
      <c r="AB184" t="s">
        <v>92</v>
      </c>
      <c r="AC184">
        <v>18043</v>
      </c>
      <c r="AD184">
        <v>10</v>
      </c>
      <c r="AE184" t="s">
        <v>129</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v>
      </c>
      <c r="AN184" t="str">
        <f t="shared" ca="1" si="64"/>
        <v>{"dy":19,"sl":2,"tp":"uph","vl":"18043","cn":10,"pt":"GO","pr":1000}</v>
      </c>
    </row>
    <row r="185" spans="1:40">
      <c r="A185">
        <v>19</v>
      </c>
      <c r="B185">
        <v>3</v>
      </c>
      <c r="C185">
        <f t="shared" si="55"/>
        <v>0</v>
      </c>
      <c r="D185">
        <f t="shared" ca="1" si="70"/>
        <v>0.46819415109331997</v>
      </c>
      <c r="E185">
        <f t="shared" ca="1" si="70"/>
        <v>0.40327611014936249</v>
      </c>
      <c r="F185">
        <f t="shared" ca="1" si="70"/>
        <v>0.73191822106729398</v>
      </c>
      <c r="G185">
        <f t="shared" ca="1" si="70"/>
        <v>0.34636059116236773</v>
      </c>
      <c r="H185">
        <f t="shared" ca="1" si="70"/>
        <v>0.48468169172113906</v>
      </c>
      <c r="I185">
        <f t="shared" ca="1" si="70"/>
        <v>0.20871682811214831</v>
      </c>
      <c r="M185" t="str">
        <f t="shared" ca="1" si="56"/>
        <v>안 지정 캐릭터 PP 일반등급</v>
      </c>
      <c r="N185">
        <f t="shared" ca="1" si="57"/>
        <v>40327</v>
      </c>
      <c r="O185">
        <f t="shared" ca="1" si="58"/>
        <v>11</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1100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95942</v>
      </c>
      <c r="W185">
        <v>14</v>
      </c>
      <c r="X185" t="s">
        <v>129</v>
      </c>
      <c r="Z185">
        <v>1400</v>
      </c>
      <c r="AA185" t="str">
        <f t="shared" ca="1" si="60"/>
        <v>upn</v>
      </c>
      <c r="AB185" t="s">
        <v>93</v>
      </c>
      <c r="AC185">
        <v>72451</v>
      </c>
      <c r="AD185">
        <v>13</v>
      </c>
      <c r="AE185" t="s">
        <v>129</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v>
      </c>
      <c r="AN185" t="str">
        <f t="shared" ca="1" si="64"/>
        <v>{"dy":19,"sl":3,"tp":"upn","vl":"72451","cn":13,"pt":"GO","pr":1300}</v>
      </c>
    </row>
    <row r="186" spans="1:40">
      <c r="A186">
        <v>19</v>
      </c>
      <c r="B186">
        <v>4</v>
      </c>
      <c r="C186">
        <f t="shared" si="55"/>
        <v>0</v>
      </c>
      <c r="D186">
        <f t="shared" ca="1" si="70"/>
        <v>0.86373736048921412</v>
      </c>
      <c r="E186">
        <f t="shared" ca="1" si="70"/>
        <v>5.0074046709742692E-2</v>
      </c>
      <c r="F186">
        <f t="shared" ca="1" si="70"/>
        <v>0.13010624705757667</v>
      </c>
      <c r="G186">
        <f t="shared" ca="1" si="70"/>
        <v>0.87855356400712614</v>
      </c>
      <c r="H186">
        <f t="shared" ca="1" si="70"/>
        <v>6.848306786784375E-2</v>
      </c>
      <c r="I186">
        <f t="shared" ca="1" si="70"/>
        <v>0.85868482432676174</v>
      </c>
      <c r="M186" t="str">
        <f t="shared" ca="1" si="56"/>
        <v>안 지정 캐릭터 PP 일반등급</v>
      </c>
      <c r="N186">
        <f t="shared" ca="1" si="57"/>
        <v>5007</v>
      </c>
      <c r="O186">
        <f t="shared" ca="1" si="58"/>
        <v>9</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93</v>
      </c>
      <c r="V186">
        <v>37808</v>
      </c>
      <c r="W186">
        <v>11</v>
      </c>
      <c r="X186" t="s">
        <v>129</v>
      </c>
      <c r="Z186">
        <v>1100</v>
      </c>
      <c r="AA186" t="str">
        <f t="shared" ca="1" si="60"/>
        <v>upn</v>
      </c>
      <c r="AB186" t="s">
        <v>93</v>
      </c>
      <c r="AC186">
        <v>11604</v>
      </c>
      <c r="AD186">
        <v>9</v>
      </c>
      <c r="AE186" t="s">
        <v>129</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v>
      </c>
      <c r="AN186" t="str">
        <f t="shared" ca="1" si="64"/>
        <v>{"dy":19,"sl":4,"tp":"upn","vl":"11604","cn":9,"pt":"GO","pr":900}</v>
      </c>
    </row>
    <row r="187" spans="1:40">
      <c r="A187">
        <v>19</v>
      </c>
      <c r="B187">
        <v>5</v>
      </c>
      <c r="C187">
        <f t="shared" si="55"/>
        <v>0</v>
      </c>
      <c r="D187">
        <f t="shared" ca="1" si="70"/>
        <v>0.72839662045167686</v>
      </c>
      <c r="E187">
        <f t="shared" ca="1" si="70"/>
        <v>6.4110733259034713E-2</v>
      </c>
      <c r="F187">
        <f t="shared" ca="1" si="70"/>
        <v>0.99261723280212433</v>
      </c>
      <c r="G187">
        <f t="shared" ca="1" si="70"/>
        <v>0.44707935783529096</v>
      </c>
      <c r="H187">
        <f t="shared" ca="1" si="70"/>
        <v>0.69752940234266003</v>
      </c>
      <c r="I187">
        <f t="shared" ca="1" si="70"/>
        <v>0.37713246835384096</v>
      </c>
      <c r="M187" t="str">
        <f t="shared" ca="1" si="56"/>
        <v>안 지정 캐릭터 PP 영웅등급</v>
      </c>
      <c r="N187">
        <f t="shared" ca="1" si="57"/>
        <v>6411</v>
      </c>
      <c r="O187">
        <f t="shared" ca="1" si="58"/>
        <v>9</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900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93</v>
      </c>
      <c r="V187">
        <v>75759</v>
      </c>
      <c r="W187">
        <v>13</v>
      </c>
      <c r="X187" t="s">
        <v>129</v>
      </c>
      <c r="Z187">
        <v>1300</v>
      </c>
      <c r="AA187" t="str">
        <f t="shared" ca="1" si="60"/>
        <v>fe</v>
      </c>
      <c r="AB187" t="s">
        <v>83</v>
      </c>
      <c r="AC187" t="s">
        <v>325</v>
      </c>
      <c r="AD187">
        <v>1</v>
      </c>
      <c r="AE187" t="s">
        <v>129</v>
      </c>
      <c r="AG187">
        <v>3500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스켈레톤 쉴드</v>
      </c>
      <c r="AL187">
        <v>1</v>
      </c>
      <c r="AM18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v>
      </c>
      <c r="AN187" t="str">
        <f t="shared" ca="1" si="64"/>
        <v>{"dy":19,"sl":5,"tp":"fe","vl":"Equip7102","cn":1,"pt":"GO","pr":3500}</v>
      </c>
    </row>
    <row r="188" spans="1:40">
      <c r="A188">
        <v>19</v>
      </c>
      <c r="B188">
        <v>6</v>
      </c>
      <c r="C188">
        <f t="shared" si="55"/>
        <v>0</v>
      </c>
      <c r="D188">
        <f t="shared" ca="1" si="70"/>
        <v>0.47160315150099985</v>
      </c>
      <c r="E188">
        <f t="shared" ca="1" si="70"/>
        <v>0.9955516636582411</v>
      </c>
      <c r="F188">
        <f t="shared" ca="1" si="70"/>
        <v>0.56268689857137555</v>
      </c>
      <c r="G188">
        <f t="shared" ca="1" si="70"/>
        <v>0.49444470453126221</v>
      </c>
      <c r="H188">
        <f t="shared" ca="1" si="70"/>
        <v>0.79907654293190089</v>
      </c>
      <c r="I188">
        <f t="shared" ca="1" si="70"/>
        <v>0.23415083976106466</v>
      </c>
      <c r="M188" t="str">
        <f t="shared" ca="1" si="56"/>
        <v>지정 장비</v>
      </c>
      <c r="N188" t="str">
        <f t="shared" ca="1" si="57"/>
        <v>Equip8302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74100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83</v>
      </c>
      <c r="V188" t="s">
        <v>212</v>
      </c>
      <c r="W188">
        <v>1</v>
      </c>
      <c r="X188" t="s">
        <v>129</v>
      </c>
      <c r="Z188">
        <v>1700</v>
      </c>
      <c r="AA188" t="str">
        <f t="shared" ca="1" si="60"/>
        <v>fe</v>
      </c>
      <c r="AB188" t="s">
        <v>83</v>
      </c>
      <c r="AC188" t="s">
        <v>192</v>
      </c>
      <c r="AD188">
        <v>1</v>
      </c>
      <c r="AE188" t="s">
        <v>133</v>
      </c>
      <c r="AG188">
        <v>98</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우주의 조각</v>
      </c>
      <c r="AL188">
        <v>1</v>
      </c>
      <c r="AM18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v>
      </c>
      <c r="AN188" t="str">
        <f t="shared" ca="1" si="64"/>
        <v>{"dy":19,"sl":6,"tp":"fe","vl":"Equip8301","cn":1,"pt":"DI","pr":98}</v>
      </c>
    </row>
    <row r="189" spans="1:40">
      <c r="A189">
        <v>19</v>
      </c>
      <c r="B189">
        <v>7</v>
      </c>
      <c r="C189">
        <f t="shared" si="55"/>
        <v>0</v>
      </c>
      <c r="D189">
        <f t="shared" ca="1" si="70"/>
        <v>0.22230492075111274</v>
      </c>
      <c r="E189">
        <f t="shared" ca="1" si="70"/>
        <v>0.73853421416895793</v>
      </c>
      <c r="F189">
        <f t="shared" ca="1" si="70"/>
        <v>1.6133038977967251E-2</v>
      </c>
      <c r="G189">
        <f t="shared" ca="1" si="70"/>
        <v>0.75741604618467528</v>
      </c>
      <c r="H189">
        <f t="shared" ca="1" si="70"/>
        <v>0.29688312099686465</v>
      </c>
      <c r="I189">
        <f t="shared" ca="1" si="70"/>
        <v>0.22106301511228155</v>
      </c>
      <c r="M189" t="str">
        <f t="shared" ca="1" si="56"/>
        <v>지정 장비</v>
      </c>
      <c r="N189" t="str">
        <f t="shared" ca="1" si="57"/>
        <v>Equip8002</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4700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83</v>
      </c>
      <c r="V189" t="s">
        <v>261</v>
      </c>
      <c r="W189">
        <v>1</v>
      </c>
      <c r="X189" t="s">
        <v>129</v>
      </c>
      <c r="Z189">
        <v>1100</v>
      </c>
      <c r="AA189" t="str">
        <f t="shared" ca="1" si="60"/>
        <v>fe</v>
      </c>
      <c r="AB189" t="s">
        <v>83</v>
      </c>
      <c r="AC189" t="s">
        <v>201</v>
      </c>
      <c r="AD189">
        <v>1</v>
      </c>
      <c r="AE189" t="s">
        <v>129</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v>
      </c>
      <c r="AN189" t="str">
        <f t="shared" ca="1" si="64"/>
        <v>{"dy":19,"sl":7,"tp":"fe","vl":"Equip0002","cn":1,"pt":"GO","pr":600}</v>
      </c>
    </row>
    <row r="190" spans="1:40">
      <c r="A190">
        <v>19</v>
      </c>
      <c r="B190">
        <v>8</v>
      </c>
      <c r="C190">
        <f t="shared" si="55"/>
        <v>0</v>
      </c>
      <c r="D190">
        <f t="shared" ca="1" si="70"/>
        <v>0.10010796548073175</v>
      </c>
      <c r="E190">
        <f t="shared" ca="1" si="70"/>
        <v>0.78389384201182377</v>
      </c>
      <c r="F190">
        <f t="shared" ca="1" si="70"/>
        <v>0.92493289983765892</v>
      </c>
      <c r="G190">
        <f t="shared" ca="1" si="70"/>
        <v>0.6321612838295313</v>
      </c>
      <c r="H190">
        <f t="shared" ca="1" si="70"/>
        <v>0.35129439373730609</v>
      </c>
      <c r="I190">
        <f t="shared" ca="1" si="70"/>
        <v>1.588163409925647E-2</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88</v>
      </c>
      <c r="AC190" t="s">
        <v>327</v>
      </c>
      <c r="AD190">
        <v>1</v>
      </c>
      <c r="AE190" t="s">
        <v>133</v>
      </c>
      <c r="AF190">
        <v>55</v>
      </c>
      <c r="AG190">
        <v>37</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그루퍼스</v>
      </c>
      <c r="AL190">
        <v>1</v>
      </c>
      <c r="AM19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v>
      </c>
      <c r="AN190" t="str">
        <f t="shared" ca="1" si="64"/>
        <v>{"dy":19,"sl":8,"tp":"fl1","vl":"Actor2010","cn":1,"pt":"DI","pp":55,"pr":37}</v>
      </c>
    </row>
    <row r="191" spans="1:40">
      <c r="A191">
        <v>19</v>
      </c>
      <c r="B191">
        <v>9</v>
      </c>
      <c r="C191">
        <f t="shared" si="55"/>
        <v>0</v>
      </c>
      <c r="D191">
        <f t="shared" ca="1" si="70"/>
        <v>0.5773221137842699</v>
      </c>
      <c r="E191">
        <f t="shared" ca="1" si="70"/>
        <v>0.85275185382208984</v>
      </c>
      <c r="F191">
        <f t="shared" ca="1" si="70"/>
        <v>0.55920562108762883</v>
      </c>
      <c r="G191">
        <f t="shared" ca="1" si="70"/>
        <v>0.6866867322278698</v>
      </c>
      <c r="H191">
        <f t="shared" ca="1" si="70"/>
        <v>0.54836934840704588</v>
      </c>
      <c r="I191">
        <f t="shared" ca="1" si="70"/>
        <v>0.55101167246549876</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fl1</v>
      </c>
      <c r="AB191" t="s">
        <v>88</v>
      </c>
      <c r="AC191" t="s">
        <v>328</v>
      </c>
      <c r="AD191">
        <v>1</v>
      </c>
      <c r="AE191" t="s">
        <v>133</v>
      </c>
      <c r="AF191">
        <v>55</v>
      </c>
      <c r="AG191">
        <v>37</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헤르윈</v>
      </c>
      <c r="AL191">
        <v>1</v>
      </c>
      <c r="AM19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v>
      </c>
      <c r="AN191" t="str">
        <f t="shared" ca="1" si="64"/>
        <v>{"dy":19,"sl":9,"tp":"fl1","vl":"Actor0007","cn":1,"pt":"DI","pp":55,"pr":37}</v>
      </c>
    </row>
    <row r="192" spans="1:40">
      <c r="A192">
        <v>20</v>
      </c>
      <c r="B192">
        <v>0</v>
      </c>
      <c r="C192">
        <f t="shared" si="55"/>
        <v>0</v>
      </c>
      <c r="D192">
        <f t="shared" ref="D192:I201" ca="1" si="71">RAND()</f>
        <v>0.57937988990024425</v>
      </c>
      <c r="E192">
        <f t="shared" ca="1" si="71"/>
        <v>0.92721223223508797</v>
      </c>
      <c r="F192">
        <f t="shared" ca="1" si="71"/>
        <v>0.38661015098065254</v>
      </c>
      <c r="G192">
        <f t="shared" ca="1" si="71"/>
        <v>0.11950970607231959</v>
      </c>
      <c r="H192">
        <f t="shared" ca="1" si="71"/>
        <v>0.79791502410395909</v>
      </c>
      <c r="I192">
        <f t="shared" ca="1" si="71"/>
        <v>0.6007359388131106</v>
      </c>
      <c r="M192" t="str">
        <f t="shared" ca="1" si="56"/>
        <v>지정 장비</v>
      </c>
      <c r="N192" t="str">
        <f t="shared" ca="1" si="57"/>
        <v>Equip8101</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8100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83</v>
      </c>
      <c r="V192" t="s">
        <v>184</v>
      </c>
      <c r="W192">
        <v>1</v>
      </c>
      <c r="X192" t="s">
        <v>129</v>
      </c>
      <c r="Z192">
        <v>22500</v>
      </c>
      <c r="AA192" t="str">
        <f t="shared" ca="1" si="60"/>
        <v>fe</v>
      </c>
      <c r="AB192" t="s">
        <v>83</v>
      </c>
      <c r="AC192" t="s">
        <v>207</v>
      </c>
      <c r="AD192">
        <v>1</v>
      </c>
      <c r="AE192" t="s">
        <v>133</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v>
      </c>
      <c r="AN192" t="str">
        <f t="shared" ca="1" si="64"/>
        <v>{"dy":20,"sl":0,"tp":"fe","vl":"Equip2202","cn":1,"pt":"DI","pr":5}</v>
      </c>
    </row>
    <row r="193" spans="1:40">
      <c r="A193">
        <v>20</v>
      </c>
      <c r="B193">
        <v>1</v>
      </c>
      <c r="C193">
        <f t="shared" si="55"/>
        <v>0</v>
      </c>
      <c r="D193">
        <f t="shared" ca="1" si="71"/>
        <v>0.34594870202417904</v>
      </c>
      <c r="E193">
        <f t="shared" ca="1" si="71"/>
        <v>0.18318282950805009</v>
      </c>
      <c r="F193">
        <f t="shared" ca="1" si="71"/>
        <v>0.19735994549959235</v>
      </c>
      <c r="G193">
        <f t="shared" ca="1" si="71"/>
        <v>0.37460325774752479</v>
      </c>
      <c r="H193">
        <f t="shared" ca="1" si="71"/>
        <v>0.53107395415830494</v>
      </c>
      <c r="I193">
        <f t="shared" ca="1" si="71"/>
        <v>0.64657823412207716</v>
      </c>
      <c r="M193" t="str">
        <f t="shared" ca="1" si="56"/>
        <v>지정 장비</v>
      </c>
      <c r="N193" t="str">
        <f t="shared" ca="1" si="57"/>
        <v>Equip1202</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5</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83</v>
      </c>
      <c r="V193" t="s">
        <v>201</v>
      </c>
      <c r="W193">
        <v>1</v>
      </c>
      <c r="X193" t="s">
        <v>129</v>
      </c>
      <c r="Z193">
        <v>600</v>
      </c>
      <c r="AA193" t="str">
        <f t="shared" ca="1" si="60"/>
        <v>fe</v>
      </c>
      <c r="AB193" t="s">
        <v>83</v>
      </c>
      <c r="AC193" t="s">
        <v>268</v>
      </c>
      <c r="AD193">
        <v>1</v>
      </c>
      <c r="AE193" t="s">
        <v>129</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v>
      </c>
      <c r="AN193" t="str">
        <f t="shared" ca="1" si="64"/>
        <v>{"dy":20,"sl":1,"tp":"fe","vl":"Equip0301","cn":1,"pt":"GO","pr":7300}</v>
      </c>
    </row>
    <row r="194" spans="1:40">
      <c r="A194">
        <v>20</v>
      </c>
      <c r="B194">
        <v>2</v>
      </c>
      <c r="C194">
        <f t="shared" ref="C194:C257" si="72">IF(B194&lt;=9,0,
IF(B194=10,1,2))</f>
        <v>0</v>
      </c>
      <c r="D194">
        <f t="shared" ca="1" si="71"/>
        <v>0.40368002398498593</v>
      </c>
      <c r="E194">
        <f t="shared" ca="1" si="71"/>
        <v>0.1947196025738771</v>
      </c>
      <c r="F194">
        <f t="shared" ca="1" si="71"/>
        <v>0.21718924464310629</v>
      </c>
      <c r="G194">
        <f t="shared" ca="1" si="71"/>
        <v>0.99967633052469806</v>
      </c>
      <c r="H194">
        <f t="shared" ca="1" si="71"/>
        <v>0.25709740524064661</v>
      </c>
      <c r="I194">
        <f t="shared" ca="1" si="71"/>
        <v>0.24960637660366702</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19471</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10</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1000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92</v>
      </c>
      <c r="V194">
        <v>7320</v>
      </c>
      <c r="W194">
        <v>9</v>
      </c>
      <c r="X194" t="s">
        <v>129</v>
      </c>
      <c r="Z194">
        <v>900</v>
      </c>
      <c r="AA194" t="str">
        <f t="shared" ref="AA194:AA257" ca="1" si="77">IF(ISBLANK(AB194),"",
VLOOKUP(AB194,OFFSET(INDIRECT("$A:$B"),0,MATCH(AB$1&amp;"_Verify",INDIRECT("$1:$1"),0)-1),2,0)
)</f>
        <v>uph</v>
      </c>
      <c r="AB194" t="s">
        <v>92</v>
      </c>
      <c r="AC194">
        <v>53758</v>
      </c>
      <c r="AD194">
        <v>12</v>
      </c>
      <c r="AE194" t="s">
        <v>129</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 t="shared" si="72"/>
        <v>0</v>
      </c>
      <c r="D195">
        <f t="shared" ca="1" si="71"/>
        <v>0.59235860139540852</v>
      </c>
      <c r="E195">
        <f t="shared" ca="1" si="71"/>
        <v>0.87996717957723836</v>
      </c>
      <c r="F195">
        <f t="shared" ca="1" si="71"/>
        <v>0.75673588944936832</v>
      </c>
      <c r="G195">
        <f t="shared" ca="1" si="71"/>
        <v>0.31023121455342439</v>
      </c>
      <c r="H195">
        <f t="shared" ca="1" si="71"/>
        <v>0.22920653190172069</v>
      </c>
      <c r="I195">
        <f t="shared" ca="1" si="71"/>
        <v>0.94263563521908489</v>
      </c>
      <c r="M195" t="str">
        <f t="shared" ca="1" si="73"/>
        <v>안 지정 캐릭터 PP 일반등급</v>
      </c>
      <c r="N195">
        <f t="shared" ca="1" si="74"/>
        <v>87996</v>
      </c>
      <c r="O195">
        <f t="shared" ca="1" si="75"/>
        <v>14</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1400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93</v>
      </c>
      <c r="V195">
        <v>41351</v>
      </c>
      <c r="W195">
        <v>11</v>
      </c>
      <c r="X195" t="s">
        <v>129</v>
      </c>
      <c r="Z195">
        <v>1100</v>
      </c>
      <c r="AA195" t="str">
        <f t="shared" ca="1" si="77"/>
        <v>upn</v>
      </c>
      <c r="AB195" t="s">
        <v>93</v>
      </c>
      <c r="AC195">
        <v>28494</v>
      </c>
      <c r="AD195">
        <v>10</v>
      </c>
      <c r="AE195" t="s">
        <v>129</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v>
      </c>
      <c r="AN195" t="str">
        <f t="shared" ca="1" si="81"/>
        <v>{"dy":20,"sl":3,"tp":"upn","vl":"28494","cn":10,"pt":"GO","pr":1000}</v>
      </c>
    </row>
    <row r="196" spans="1:40">
      <c r="A196">
        <v>20</v>
      </c>
      <c r="B196">
        <v>4</v>
      </c>
      <c r="C196">
        <f t="shared" si="72"/>
        <v>0</v>
      </c>
      <c r="D196">
        <f t="shared" ca="1" si="71"/>
        <v>0.22192557362357657</v>
      </c>
      <c r="E196">
        <f t="shared" ca="1" si="71"/>
        <v>0.28225115903968734</v>
      </c>
      <c r="F196">
        <f t="shared" ca="1" si="71"/>
        <v>0.23523039328173445</v>
      </c>
      <c r="G196">
        <f t="shared" ca="1" si="71"/>
        <v>7.4554937768040896E-2</v>
      </c>
      <c r="H196">
        <f t="shared" ca="1" si="71"/>
        <v>0.67857688485036405</v>
      </c>
      <c r="I196">
        <f t="shared" ca="1" si="71"/>
        <v>0.43150748180248277</v>
      </c>
      <c r="M196" t="str">
        <f t="shared" ca="1" si="73"/>
        <v>안 지정 캐릭터 PP 일반등급</v>
      </c>
      <c r="N196">
        <f t="shared" ca="1" si="74"/>
        <v>28225</v>
      </c>
      <c r="O196">
        <f t="shared" ca="1" si="75"/>
        <v>10</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1000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93</v>
      </c>
      <c r="V196">
        <v>65749</v>
      </c>
      <c r="W196">
        <v>12</v>
      </c>
      <c r="X196" t="s">
        <v>129</v>
      </c>
      <c r="Z196">
        <v>1200</v>
      </c>
      <c r="AA196" t="str">
        <f t="shared" ca="1" si="77"/>
        <v>upn</v>
      </c>
      <c r="AB196" t="s">
        <v>93</v>
      </c>
      <c r="AC196">
        <v>96975</v>
      </c>
      <c r="AD196">
        <v>14</v>
      </c>
      <c r="AE196" t="s">
        <v>129</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v>
      </c>
      <c r="AN196" t="str">
        <f t="shared" ca="1" si="81"/>
        <v>{"dy":20,"sl":4,"tp":"upn","vl":"96975","cn":14,"pt":"GO","pr":1400}</v>
      </c>
    </row>
    <row r="197" spans="1:40">
      <c r="A197">
        <v>20</v>
      </c>
      <c r="B197">
        <v>5</v>
      </c>
      <c r="C197">
        <f t="shared" si="72"/>
        <v>0</v>
      </c>
      <c r="D197">
        <f t="shared" ca="1" si="71"/>
        <v>0.37320774391076039</v>
      </c>
      <c r="E197">
        <f t="shared" ca="1" si="71"/>
        <v>0.36450614941785298</v>
      </c>
      <c r="F197">
        <f t="shared" ca="1" si="71"/>
        <v>0.48798557313873181</v>
      </c>
      <c r="G197">
        <f t="shared" ca="1" si="71"/>
        <v>0.79732601678489745</v>
      </c>
      <c r="H197">
        <f t="shared" ca="1" si="71"/>
        <v>0.14389533826792467</v>
      </c>
      <c r="I197">
        <f t="shared" ca="1" si="71"/>
        <v>0.45706661061305365</v>
      </c>
      <c r="M197" t="str">
        <f t="shared" ca="1" si="73"/>
        <v>지정 장비</v>
      </c>
      <c r="N197" t="str">
        <f t="shared" ca="1" si="74"/>
        <v>Equip3101</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1200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83</v>
      </c>
      <c r="V197" t="s">
        <v>275</v>
      </c>
      <c r="W197">
        <v>1</v>
      </c>
      <c r="X197" t="s">
        <v>129</v>
      </c>
      <c r="Z197">
        <v>3200</v>
      </c>
      <c r="AA197" t="str">
        <f t="shared" ca="1" si="77"/>
        <v>fe</v>
      </c>
      <c r="AB197" t="s">
        <v>83</v>
      </c>
      <c r="AC197" t="s">
        <v>182</v>
      </c>
      <c r="AD197">
        <v>1</v>
      </c>
      <c r="AE197" t="s">
        <v>129</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v>
      </c>
      <c r="AN197" t="str">
        <f t="shared" ca="1" si="81"/>
        <v>{"dy":20,"sl":5,"tp":"fe","vl":"Equip3102","cn":1,"pt":"GO","pr":1500}</v>
      </c>
    </row>
    <row r="198" spans="1:40">
      <c r="A198">
        <v>20</v>
      </c>
      <c r="B198">
        <v>6</v>
      </c>
      <c r="C198">
        <f t="shared" si="72"/>
        <v>0</v>
      </c>
      <c r="D198">
        <f t="shared" ca="1" si="71"/>
        <v>0.62157251569919492</v>
      </c>
      <c r="E198">
        <f t="shared" ca="1" si="71"/>
        <v>0.89269351194564728</v>
      </c>
      <c r="F198">
        <f t="shared" ca="1" si="71"/>
        <v>0.40928267737575297</v>
      </c>
      <c r="G198">
        <f t="shared" ca="1" si="71"/>
        <v>0.51662837116496396</v>
      </c>
      <c r="H198">
        <f t="shared" ca="1" si="71"/>
        <v>0.71579221952216965</v>
      </c>
      <c r="I198">
        <f t="shared" ca="1" si="71"/>
        <v>0.51219820659583593</v>
      </c>
      <c r="M198" t="str">
        <f t="shared" ca="1" si="73"/>
        <v>지정 장비</v>
      </c>
      <c r="N198" t="str">
        <f t="shared" ca="1" si="74"/>
        <v>Equip7302</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22500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83</v>
      </c>
      <c r="V198" t="s">
        <v>204</v>
      </c>
      <c r="W198">
        <v>1</v>
      </c>
      <c r="X198" t="s">
        <v>129</v>
      </c>
      <c r="Z198">
        <v>22800</v>
      </c>
      <c r="AA198" t="str">
        <f t="shared" ca="1" si="77"/>
        <v>fe</v>
      </c>
      <c r="AB198" t="s">
        <v>83</v>
      </c>
      <c r="AC198" t="s">
        <v>214</v>
      </c>
      <c r="AD198">
        <v>1</v>
      </c>
      <c r="AE198" t="s">
        <v>129</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v>
      </c>
      <c r="AN198" t="str">
        <f t="shared" ca="1" si="81"/>
        <v>{"dy":20,"sl":6,"tp":"fe","vl":"Equip6201","cn":1,"pt":"GO","pr":9900}</v>
      </c>
    </row>
    <row r="199" spans="1:40">
      <c r="A199">
        <v>20</v>
      </c>
      <c r="B199">
        <v>7</v>
      </c>
      <c r="C199">
        <f t="shared" si="72"/>
        <v>0</v>
      </c>
      <c r="D199">
        <f t="shared" ca="1" si="71"/>
        <v>0.30975329776527871</v>
      </c>
      <c r="E199">
        <f t="shared" ca="1" si="71"/>
        <v>0.8801211319294362</v>
      </c>
      <c r="F199">
        <f t="shared" ca="1" si="71"/>
        <v>6.2228154099167488E-2</v>
      </c>
      <c r="G199">
        <f t="shared" ca="1" si="71"/>
        <v>0.28693734715950769</v>
      </c>
      <c r="H199">
        <f t="shared" ca="1" si="71"/>
        <v>0.97070086473115935</v>
      </c>
      <c r="I199">
        <f t="shared" ca="1" si="71"/>
        <v>0.41043016405325117</v>
      </c>
      <c r="M199" t="str">
        <f t="shared" ca="1" si="73"/>
        <v>지정 장비</v>
      </c>
      <c r="N199" t="str">
        <f t="shared" ca="1" si="74"/>
        <v>Equip8202</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29300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83</v>
      </c>
      <c r="V199" t="s">
        <v>117</v>
      </c>
      <c r="W199">
        <v>1</v>
      </c>
      <c r="X199" t="s">
        <v>129</v>
      </c>
      <c r="Z199">
        <v>1200</v>
      </c>
      <c r="AA199" t="str">
        <f t="shared" ca="1" si="77"/>
        <v>fe</v>
      </c>
      <c r="AB199" t="s">
        <v>83</v>
      </c>
      <c r="AC199" t="s">
        <v>269</v>
      </c>
      <c r="AD199">
        <v>1</v>
      </c>
      <c r="AE199" t="s">
        <v>129</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t="shared" ca="1" si="81"/>
        <v>{"dy":20,"sl":7,"tp":"fe","vl":"Equip7101","cn":1,"pt":"GO","pr":3400}</v>
      </c>
    </row>
    <row r="200" spans="1:40">
      <c r="A200">
        <v>20</v>
      </c>
      <c r="B200">
        <v>8</v>
      </c>
      <c r="C200">
        <f t="shared" si="72"/>
        <v>0</v>
      </c>
      <c r="D200">
        <f t="shared" ca="1" si="71"/>
        <v>2.8329534871743389E-2</v>
      </c>
      <c r="E200">
        <f t="shared" ca="1" si="71"/>
        <v>0.19394439179680911</v>
      </c>
      <c r="F200">
        <f t="shared" ca="1" si="71"/>
        <v>0.50780750055360724</v>
      </c>
      <c r="G200">
        <f t="shared" ca="1" si="71"/>
        <v>0.38191556197532572</v>
      </c>
      <c r="H200">
        <f t="shared" ca="1" si="71"/>
        <v>0.62051797890360727</v>
      </c>
      <c r="I200">
        <f t="shared" ca="1" si="71"/>
        <v>0.39685065878788983</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88</v>
      </c>
      <c r="AC200" t="s">
        <v>326</v>
      </c>
      <c r="AD200">
        <v>1</v>
      </c>
      <c r="AE200" t="s">
        <v>133</v>
      </c>
      <c r="AF200">
        <v>209</v>
      </c>
      <c r="AG200">
        <v>129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데브샤</v>
      </c>
      <c r="AL200">
        <v>1</v>
      </c>
      <c r="AM20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v>
      </c>
      <c r="AN200" t="str">
        <f t="shared" ca="1" si="81"/>
        <v>{"dy":20,"sl":8,"tp":"fl1","vl":"Actor2103","cn":1,"pt":"DI","pp":209,"pr":129}</v>
      </c>
    </row>
    <row r="201" spans="1:40">
      <c r="A201">
        <v>20</v>
      </c>
      <c r="B201">
        <v>9</v>
      </c>
      <c r="C201">
        <f t="shared" si="72"/>
        <v>0</v>
      </c>
      <c r="D201">
        <f t="shared" ca="1" si="71"/>
        <v>0.45737369879020906</v>
      </c>
      <c r="E201">
        <f t="shared" ca="1" si="71"/>
        <v>0.75623424951936102</v>
      </c>
      <c r="F201">
        <f t="shared" ca="1" si="71"/>
        <v>0.34971391922726625</v>
      </c>
      <c r="G201">
        <f t="shared" ca="1" si="71"/>
        <v>0.50722574025317968</v>
      </c>
      <c r="H201">
        <f t="shared" ca="1" si="71"/>
        <v>0.3018361909672006</v>
      </c>
      <c r="I201">
        <f t="shared" ca="1" si="71"/>
        <v>0.65434424309482098</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fp</v>
      </c>
      <c r="AB201" t="s">
        <v>87</v>
      </c>
      <c r="AC201" t="s">
        <v>328</v>
      </c>
      <c r="AD201">
        <v>80</v>
      </c>
      <c r="AE201" t="s">
        <v>133</v>
      </c>
      <c r="AF201">
        <v>50</v>
      </c>
      <c r="AG201">
        <v>33</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헤르윈</v>
      </c>
      <c r="AL201">
        <v>1</v>
      </c>
      <c r="AM20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v>
      </c>
      <c r="AN201" t="str">
        <f t="shared" ca="1" si="81"/>
        <v>{"dy":20,"sl":9,"tp":"fp","vl":"Actor0007","cn":80,"pt":"DI","pp":50,"pr":33}</v>
      </c>
    </row>
    <row r="202" spans="1:40">
      <c r="A202">
        <v>21</v>
      </c>
      <c r="B202">
        <v>0</v>
      </c>
      <c r="C202">
        <f t="shared" si="72"/>
        <v>0</v>
      </c>
      <c r="D202">
        <f t="shared" ref="D202:I211" ca="1" si="82">RAND()</f>
        <v>0.59733431440052276</v>
      </c>
      <c r="E202">
        <f t="shared" ca="1" si="82"/>
        <v>0.84561579532477282</v>
      </c>
      <c r="F202">
        <f t="shared" ca="1" si="82"/>
        <v>0.79663981460198841</v>
      </c>
      <c r="G202">
        <f t="shared" ca="1" si="82"/>
        <v>7.4005420548501233E-2</v>
      </c>
      <c r="H202">
        <f t="shared" ca="1" si="82"/>
        <v>0.34852731705420614</v>
      </c>
      <c r="I202">
        <f t="shared" ca="1" si="82"/>
        <v>0.55229321717843571</v>
      </c>
      <c r="M202" t="str">
        <f t="shared" ca="1" si="73"/>
        <v>지정 장비</v>
      </c>
      <c r="N202" t="str">
        <f t="shared" ca="1" si="74"/>
        <v>Equip7202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15</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83</v>
      </c>
      <c r="V202" t="s">
        <v>215</v>
      </c>
      <c r="W202">
        <v>1</v>
      </c>
      <c r="X202" t="s">
        <v>129</v>
      </c>
      <c r="Z202">
        <v>3400</v>
      </c>
      <c r="AA202" t="str">
        <f t="shared" ca="1" si="77"/>
        <v>fe</v>
      </c>
      <c r="AB202" t="s">
        <v>83</v>
      </c>
      <c r="AC202" t="s">
        <v>216</v>
      </c>
      <c r="AD202">
        <v>1</v>
      </c>
      <c r="AE202" t="s">
        <v>129</v>
      </c>
      <c r="AG202">
        <v>2600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야만인의 분노</v>
      </c>
      <c r="AL202">
        <v>1</v>
      </c>
      <c r="AM20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v>
      </c>
      <c r="AN202" t="str">
        <f t="shared" ca="1" si="81"/>
        <v>{"dy":21,"sl":0,"tp":"fe","vl":"Equip0201","cn":1,"pt":"GO","pr":2600}</v>
      </c>
    </row>
    <row r="203" spans="1:40">
      <c r="A203">
        <v>21</v>
      </c>
      <c r="B203">
        <v>1</v>
      </c>
      <c r="C203">
        <f t="shared" si="72"/>
        <v>0</v>
      </c>
      <c r="D203">
        <f t="shared" ca="1" si="82"/>
        <v>0.19696718238575461</v>
      </c>
      <c r="E203">
        <f t="shared" ca="1" si="82"/>
        <v>0.14904860810192755</v>
      </c>
      <c r="F203">
        <f t="shared" ca="1" si="82"/>
        <v>0.36179937016108688</v>
      </c>
      <c r="G203">
        <f t="shared" ca="1" si="82"/>
        <v>0.79473129172675439</v>
      </c>
      <c r="H203">
        <f t="shared" ca="1" si="82"/>
        <v>0.25243416924293693</v>
      </c>
      <c r="I203">
        <f t="shared" ca="1" si="82"/>
        <v>1.6846426403804848E-2</v>
      </c>
      <c r="M203" t="str">
        <f t="shared" ca="1" si="73"/>
        <v>지정 장비</v>
      </c>
      <c r="N203" t="str">
        <f t="shared" ca="1" si="74"/>
        <v>Equip1101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1000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83</v>
      </c>
      <c r="V203" t="s">
        <v>266</v>
      </c>
      <c r="W203">
        <v>1</v>
      </c>
      <c r="X203" t="s">
        <v>129</v>
      </c>
      <c r="Z203">
        <v>900</v>
      </c>
      <c r="AA203" t="str">
        <f t="shared" ca="1" si="77"/>
        <v>fe</v>
      </c>
      <c r="AB203" t="s">
        <v>83</v>
      </c>
      <c r="AC203" t="s">
        <v>116</v>
      </c>
      <c r="AD203">
        <v>1</v>
      </c>
      <c r="AE203" t="s">
        <v>129</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v>
      </c>
      <c r="AN203" t="str">
        <f t="shared" ca="1" si="81"/>
        <v>{"dy":21,"sl":1,"tp":"fe","vl":"Equip1102","cn":1,"pt":"GO","pr":1000}</v>
      </c>
    </row>
    <row r="204" spans="1:40">
      <c r="A204">
        <v>21</v>
      </c>
      <c r="B204">
        <v>2</v>
      </c>
      <c r="C204">
        <f t="shared" si="72"/>
        <v>0</v>
      </c>
      <c r="D204">
        <f t="shared" ca="1" si="82"/>
        <v>6.3368496333009228E-2</v>
      </c>
      <c r="E204">
        <f t="shared" ca="1" si="82"/>
        <v>0.90513274681361022</v>
      </c>
      <c r="F204">
        <f t="shared" ca="1" si="82"/>
        <v>0.32203625417449155</v>
      </c>
      <c r="G204">
        <f t="shared" ca="1" si="82"/>
        <v>0.92216644851546292</v>
      </c>
      <c r="H204">
        <f t="shared" ca="1" si="82"/>
        <v>8.3448136313152288E-2</v>
      </c>
      <c r="I204">
        <f t="shared" ca="1" si="82"/>
        <v>0.57268735631780399</v>
      </c>
      <c r="M204" t="str">
        <f t="shared" ca="1" si="73"/>
        <v>안 지정 캐릭터 PP 영웅등급</v>
      </c>
      <c r="N204">
        <f t="shared" ca="1" si="74"/>
        <v>90513</v>
      </c>
      <c r="O204">
        <f t="shared" ca="1" si="75"/>
        <v>14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1400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92</v>
      </c>
      <c r="V204">
        <v>69172</v>
      </c>
      <c r="W204">
        <v>13</v>
      </c>
      <c r="X204" t="s">
        <v>129</v>
      </c>
      <c r="Z204">
        <v>1300</v>
      </c>
      <c r="AA204" t="str">
        <f t="shared" ca="1" si="77"/>
        <v>uph</v>
      </c>
      <c r="AB204" t="s">
        <v>92</v>
      </c>
      <c r="AC204">
        <v>68138</v>
      </c>
      <c r="AD204">
        <v>10</v>
      </c>
      <c r="AE204" t="s">
        <v>129</v>
      </c>
      <c r="AG204">
        <v>1000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v>
      </c>
      <c r="AN204" t="str">
        <f t="shared" ca="1" si="81"/>
        <v>{"dy":21,"sl":2,"tp":"uph","vl":"68138","cn":10,"pt":"GO","pr":1000}</v>
      </c>
    </row>
    <row r="205" spans="1:40">
      <c r="A205">
        <v>21</v>
      </c>
      <c r="B205">
        <v>3</v>
      </c>
      <c r="C205">
        <f t="shared" si="72"/>
        <v>0</v>
      </c>
      <c r="D205">
        <f t="shared" ca="1" si="82"/>
        <v>0.79078198889557716</v>
      </c>
      <c r="E205">
        <f t="shared" ca="1" si="82"/>
        <v>0.4466877544050637</v>
      </c>
      <c r="F205">
        <f t="shared" ca="1" si="82"/>
        <v>0.21937924972009271</v>
      </c>
      <c r="G205">
        <f t="shared" ca="1" si="82"/>
        <v>0.74047012803607781</v>
      </c>
      <c r="H205">
        <f t="shared" ca="1" si="82"/>
        <v>0.68568681540960907</v>
      </c>
      <c r="I205">
        <f t="shared" ca="1" si="82"/>
        <v>0.19539407848382029</v>
      </c>
      <c r="M205" t="str">
        <f t="shared" ca="1" si="73"/>
        <v>안 지정 캐릭터 PP 일반등급</v>
      </c>
      <c r="N205">
        <f t="shared" ca="1" si="74"/>
        <v>44668</v>
      </c>
      <c r="O205">
        <f t="shared" ca="1" si="75"/>
        <v>11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8979</v>
      </c>
      <c r="W205">
        <v>9</v>
      </c>
      <c r="X205" t="s">
        <v>129</v>
      </c>
      <c r="Z205">
        <v>900</v>
      </c>
      <c r="AA205" t="str">
        <f t="shared" ca="1" si="77"/>
        <v>upn</v>
      </c>
      <c r="AB205" t="s">
        <v>93</v>
      </c>
      <c r="AC205">
        <v>1275</v>
      </c>
      <c r="AD205">
        <v>9</v>
      </c>
      <c r="AE205" t="s">
        <v>129</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v>
      </c>
      <c r="AN205" t="str">
        <f t="shared" ca="1" si="81"/>
        <v>{"dy":21,"sl":3,"tp":"upn","vl":"1275","cn":9,"pt":"GO","pr":900}</v>
      </c>
    </row>
    <row r="206" spans="1:40">
      <c r="A206">
        <v>21</v>
      </c>
      <c r="B206">
        <v>4</v>
      </c>
      <c r="C206">
        <f t="shared" si="72"/>
        <v>0</v>
      </c>
      <c r="D206">
        <f t="shared" ca="1" si="82"/>
        <v>0.57241430645564684</v>
      </c>
      <c r="E206">
        <f t="shared" ca="1" si="82"/>
        <v>0.32273614699008424</v>
      </c>
      <c r="F206">
        <f t="shared" ca="1" si="82"/>
        <v>0.51468872520357689</v>
      </c>
      <c r="G206">
        <f t="shared" ca="1" si="82"/>
        <v>0.25220083791311787</v>
      </c>
      <c r="H206">
        <f t="shared" ca="1" si="82"/>
        <v>0.80935955902132295</v>
      </c>
      <c r="I206">
        <f t="shared" ca="1" si="82"/>
        <v>0.57626586220006648</v>
      </c>
      <c r="M206" t="str">
        <f t="shared" ca="1" si="73"/>
        <v>안 지정 캐릭터 PP 일반등급</v>
      </c>
      <c r="N206">
        <f t="shared" ca="1" si="74"/>
        <v>32273</v>
      </c>
      <c r="O206">
        <f t="shared" ca="1" si="75"/>
        <v>10</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1000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93</v>
      </c>
      <c r="V206">
        <v>34826</v>
      </c>
      <c r="W206">
        <v>11</v>
      </c>
      <c r="X206" t="s">
        <v>129</v>
      </c>
      <c r="Z206">
        <v>1100</v>
      </c>
      <c r="AA206" t="str">
        <f t="shared" ca="1" si="77"/>
        <v>upn</v>
      </c>
      <c r="AB206" t="s">
        <v>93</v>
      </c>
      <c r="AC206">
        <v>51616</v>
      </c>
      <c r="AD206">
        <v>12</v>
      </c>
      <c r="AE206" t="s">
        <v>129</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v>
      </c>
      <c r="AN206" t="str">
        <f t="shared" ca="1" si="81"/>
        <v>{"dy":21,"sl":4,"tp":"upn","vl":"51616","cn":12,"pt":"GO","pr":1200}</v>
      </c>
    </row>
    <row r="207" spans="1:40">
      <c r="A207">
        <v>21</v>
      </c>
      <c r="B207">
        <v>5</v>
      </c>
      <c r="C207">
        <f t="shared" si="72"/>
        <v>0</v>
      </c>
      <c r="D207">
        <f t="shared" ca="1" si="82"/>
        <v>0.62551674678338964</v>
      </c>
      <c r="E207">
        <f t="shared" ca="1" si="82"/>
        <v>0.25459237484166952</v>
      </c>
      <c r="F207">
        <f t="shared" ca="1" si="82"/>
        <v>0.19132441262931654</v>
      </c>
      <c r="G207">
        <f t="shared" ca="1" si="82"/>
        <v>0.13589020243177541</v>
      </c>
      <c r="H207">
        <f t="shared" ca="1" si="82"/>
        <v>0.681982597897</v>
      </c>
      <c r="I207">
        <f t="shared" ca="1" si="82"/>
        <v>0.43858006767142754</v>
      </c>
      <c r="M207" t="str">
        <f t="shared" ca="1" si="73"/>
        <v>안 지정 캐릭터 PP 영웅등급</v>
      </c>
      <c r="N207">
        <f t="shared" ca="1" si="74"/>
        <v>25459</v>
      </c>
      <c r="O207">
        <f t="shared" ca="1" si="75"/>
        <v>10</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1000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83</v>
      </c>
      <c r="V207" t="s">
        <v>274</v>
      </c>
      <c r="W207">
        <v>1</v>
      </c>
      <c r="X207" t="s">
        <v>129</v>
      </c>
      <c r="Z207">
        <v>22600</v>
      </c>
      <c r="AA207" t="str">
        <f t="shared" ca="1" si="77"/>
        <v>fe</v>
      </c>
      <c r="AB207" t="s">
        <v>83</v>
      </c>
      <c r="AC207" t="s">
        <v>277</v>
      </c>
      <c r="AD207">
        <v>1</v>
      </c>
      <c r="AE207" t="s">
        <v>129</v>
      </c>
      <c r="AG207">
        <v>7500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금빛 집행자</v>
      </c>
      <c r="AL207">
        <v>1</v>
      </c>
      <c r="AM20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v>
      </c>
      <c r="AN207" t="str">
        <f t="shared" ca="1" si="81"/>
        <v>{"dy":21,"sl":5,"tp":"fe","vl":"Equip5302","cn":1,"pt":"GO","pr":7500}</v>
      </c>
    </row>
    <row r="208" spans="1:40">
      <c r="A208">
        <v>21</v>
      </c>
      <c r="B208">
        <v>6</v>
      </c>
      <c r="C208">
        <f t="shared" si="72"/>
        <v>0</v>
      </c>
      <c r="D208">
        <f t="shared" ca="1" si="82"/>
        <v>9.1543850046990283E-2</v>
      </c>
      <c r="E208">
        <f t="shared" ca="1" si="82"/>
        <v>0.27886112513461792</v>
      </c>
      <c r="F208">
        <f t="shared" ca="1" si="82"/>
        <v>0.22305842206003457</v>
      </c>
      <c r="G208">
        <f t="shared" ca="1" si="82"/>
        <v>0.57205036822014133</v>
      </c>
      <c r="H208">
        <f t="shared" ca="1" si="82"/>
        <v>0.6877891086882123</v>
      </c>
      <c r="I208">
        <f t="shared" ca="1" si="82"/>
        <v>2.9608256000778543E-2</v>
      </c>
      <c r="M208" t="str">
        <f t="shared" ca="1" si="73"/>
        <v>지정 장비</v>
      </c>
      <c r="N208" t="str">
        <f t="shared" ca="1" si="74"/>
        <v>Equip3201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2500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83</v>
      </c>
      <c r="V208" t="s">
        <v>297</v>
      </c>
      <c r="W208">
        <v>1</v>
      </c>
      <c r="X208" t="s">
        <v>133</v>
      </c>
      <c r="Y208">
        <v>26</v>
      </c>
      <c r="Z208">
        <v>14</v>
      </c>
      <c r="AA208" t="str">
        <f t="shared" ca="1" si="77"/>
        <v>fe</v>
      </c>
      <c r="AB208" t="s">
        <v>83</v>
      </c>
      <c r="AC208" t="s">
        <v>330</v>
      </c>
      <c r="AD208">
        <v>1</v>
      </c>
      <c r="AE208" t="s">
        <v>129</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광학발생기</v>
      </c>
      <c r="AL208">
        <v>1</v>
      </c>
      <c r="AM20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v>
      </c>
      <c r="AN208" t="str">
        <f t="shared" ca="1" si="81"/>
        <v>{"dy":21,"sl":6,"tp":"fe","vl":"Equip6301","cn":1,"pt":"GO","pr":22200}</v>
      </c>
    </row>
    <row r="209" spans="1:40">
      <c r="A209">
        <v>21</v>
      </c>
      <c r="B209">
        <v>7</v>
      </c>
      <c r="C209">
        <f t="shared" si="72"/>
        <v>0</v>
      </c>
      <c r="D209">
        <f t="shared" ca="1" si="82"/>
        <v>0.56498255762939775</v>
      </c>
      <c r="E209">
        <f t="shared" ca="1" si="82"/>
        <v>9.8448271823777911E-2</v>
      </c>
      <c r="F209">
        <f t="shared" ca="1" si="82"/>
        <v>1.821602032032188E-3</v>
      </c>
      <c r="G209">
        <f t="shared" ca="1" si="82"/>
        <v>0.37325300143092277</v>
      </c>
      <c r="H209">
        <f t="shared" ca="1" si="82"/>
        <v>0.13131360302786932</v>
      </c>
      <c r="I209">
        <f t="shared" ca="1" si="82"/>
        <v>0.16624859358017219</v>
      </c>
      <c r="M209" t="str">
        <f t="shared" ca="1" si="73"/>
        <v>지정 장비</v>
      </c>
      <c r="N209" t="str">
        <f t="shared" ca="1" si="74"/>
        <v>Equip1002</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600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83</v>
      </c>
      <c r="V209" t="s">
        <v>192</v>
      </c>
      <c r="W209">
        <v>1</v>
      </c>
      <c r="X209" t="s">
        <v>129</v>
      </c>
      <c r="Z209">
        <v>74300</v>
      </c>
      <c r="AA209" t="str">
        <f t="shared" ca="1" si="77"/>
        <v>fe</v>
      </c>
      <c r="AB209" t="s">
        <v>83</v>
      </c>
      <c r="AC209" t="s">
        <v>186</v>
      </c>
      <c r="AD209">
        <v>1</v>
      </c>
      <c r="AE209" t="s">
        <v>133</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v>
      </c>
      <c r="AN209" t="str">
        <f t="shared" ca="1" si="81"/>
        <v>{"dy":21,"sl":7,"tp":"fe","vl":"Equip7201","cn":1,"pt":"DI","pr":15}</v>
      </c>
    </row>
    <row r="210" spans="1:40">
      <c r="A210">
        <v>21</v>
      </c>
      <c r="B210">
        <v>8</v>
      </c>
      <c r="C210">
        <f t="shared" si="72"/>
        <v>0</v>
      </c>
      <c r="D210">
        <f t="shared" ca="1" si="82"/>
        <v>0.56678156621867104</v>
      </c>
      <c r="E210">
        <f t="shared" ca="1" si="82"/>
        <v>0.17372861598574063</v>
      </c>
      <c r="F210">
        <f t="shared" ca="1" si="82"/>
        <v>0.99867148006161865</v>
      </c>
      <c r="G210">
        <f t="shared" ca="1" si="82"/>
        <v>0.25597434422934984</v>
      </c>
      <c r="H210">
        <f t="shared" ca="1" si="82"/>
        <v>0.12827520266485681</v>
      </c>
      <c r="I210">
        <f t="shared" ca="1" si="82"/>
        <v>0.6161103300489188</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v>
      </c>
      <c r="AN210" t="str">
        <f t="shared" ca="1" si="81"/>
        <v>{"dy":21,"sl":8}</v>
      </c>
    </row>
    <row r="211" spans="1:40">
      <c r="A211">
        <v>21</v>
      </c>
      <c r="B211">
        <v>9</v>
      </c>
      <c r="C211">
        <f t="shared" si="72"/>
        <v>0</v>
      </c>
      <c r="D211">
        <f t="shared" ca="1" si="82"/>
        <v>0.74642913217561491</v>
      </c>
      <c r="E211">
        <f t="shared" ca="1" si="82"/>
        <v>3.4921527010223885E-2</v>
      </c>
      <c r="F211">
        <f t="shared" ca="1" si="82"/>
        <v>0.76761581930353817</v>
      </c>
      <c r="G211">
        <f t="shared" ca="1" si="82"/>
        <v>0.70514108987664692</v>
      </c>
      <c r="H211">
        <f t="shared" ca="1" si="82"/>
        <v>0.93451322497320133</v>
      </c>
      <c r="I211">
        <f t="shared" ca="1" si="82"/>
        <v>0.94256605539849514</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v>
      </c>
      <c r="AN211" t="str">
        <f t="shared" ca="1" si="81"/>
        <v>{"dy":21,"sl":9}</v>
      </c>
    </row>
    <row r="212" spans="1:40">
      <c r="A212">
        <v>22</v>
      </c>
      <c r="B212">
        <v>0</v>
      </c>
      <c r="C212">
        <f t="shared" si="72"/>
        <v>0</v>
      </c>
      <c r="D212">
        <f t="shared" ref="D212:I221" ca="1" si="83">RAND()</f>
        <v>9.2707790051842265E-2</v>
      </c>
      <c r="E212">
        <f t="shared" ca="1" si="83"/>
        <v>0.52392039055512651</v>
      </c>
      <c r="F212">
        <f t="shared" ca="1" si="83"/>
        <v>0.67885212140799189</v>
      </c>
      <c r="G212">
        <f t="shared" ca="1" si="83"/>
        <v>0.6369298602245933</v>
      </c>
      <c r="H212">
        <f t="shared" ca="1" si="83"/>
        <v>0.27424216595720141</v>
      </c>
      <c r="I212">
        <f t="shared" ca="1" si="83"/>
        <v>0.31516254537746335</v>
      </c>
      <c r="M212" t="str">
        <f t="shared" ca="1" si="73"/>
        <v>지정 장비</v>
      </c>
      <c r="N212" t="str">
        <f t="shared" ca="1" si="74"/>
        <v>Equip4202</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2800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83</v>
      </c>
      <c r="V212" t="s">
        <v>273</v>
      </c>
      <c r="W212">
        <v>1</v>
      </c>
      <c r="X212" t="s">
        <v>133</v>
      </c>
      <c r="Y212">
        <v>87</v>
      </c>
      <c r="Z212">
        <v>61</v>
      </c>
      <c r="AA212" t="str">
        <f t="shared" ca="1" si="77"/>
        <v>fe</v>
      </c>
      <c r="AB212" t="s">
        <v>83</v>
      </c>
      <c r="AC212" t="s">
        <v>113</v>
      </c>
      <c r="AD212">
        <v>1</v>
      </c>
      <c r="AE212" t="s">
        <v>129</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v>
      </c>
      <c r="AN212" t="str">
        <f t="shared" ca="1" si="81"/>
        <v>{"dy":22,"sl":0,"tp":"fe","vl":"Equip4001","cn":1,"pt":"GO","pr":600}</v>
      </c>
    </row>
    <row r="213" spans="1:40">
      <c r="A213">
        <v>22</v>
      </c>
      <c r="B213">
        <v>1</v>
      </c>
      <c r="C213">
        <f t="shared" si="72"/>
        <v>0</v>
      </c>
      <c r="D213">
        <f t="shared" ca="1" si="83"/>
        <v>0.61091839443353169</v>
      </c>
      <c r="E213">
        <f t="shared" ca="1" si="83"/>
        <v>0.90069050257726269</v>
      </c>
      <c r="F213">
        <f t="shared" ca="1" si="83"/>
        <v>0.66435357334082934</v>
      </c>
      <c r="G213">
        <f t="shared" ca="1" si="83"/>
        <v>0.38540575882462147</v>
      </c>
      <c r="H213">
        <f t="shared" ca="1" si="83"/>
        <v>0.83421136429621301</v>
      </c>
      <c r="I213">
        <f t="shared" ca="1" si="83"/>
        <v>0.85905550564145394</v>
      </c>
      <c r="M213" t="str">
        <f t="shared" ca="1" si="73"/>
        <v>지정 장비</v>
      </c>
      <c r="N213" t="str">
        <f t="shared" ca="1" si="74"/>
        <v>Equip8001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5400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83</v>
      </c>
      <c r="V213" t="s">
        <v>201</v>
      </c>
      <c r="W213">
        <v>1</v>
      </c>
      <c r="X213" t="s">
        <v>129</v>
      </c>
      <c r="Z213">
        <v>700</v>
      </c>
      <c r="AA213" t="str">
        <f t="shared" ca="1" si="77"/>
        <v>fe</v>
      </c>
      <c r="AB213" t="s">
        <v>83</v>
      </c>
      <c r="AC213" t="s">
        <v>203</v>
      </c>
      <c r="AD213">
        <v>1</v>
      </c>
      <c r="AE213" t="s">
        <v>133</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v>
      </c>
      <c r="AN213" t="str">
        <f t="shared" ca="1" si="81"/>
        <v>{"dy":22,"sl":1,"tp":"fe","vl":"Equip3301","cn":1,"pt":"DI","pr":10}</v>
      </c>
    </row>
    <row r="214" spans="1:40">
      <c r="A214">
        <v>22</v>
      </c>
      <c r="B214">
        <v>2</v>
      </c>
      <c r="C214">
        <f t="shared" si="72"/>
        <v>0</v>
      </c>
      <c r="D214">
        <f t="shared" ca="1" si="83"/>
        <v>0.97422402306746136</v>
      </c>
      <c r="E214">
        <f t="shared" ca="1" si="83"/>
        <v>0.92259569021066756</v>
      </c>
      <c r="F214">
        <f t="shared" ca="1" si="83"/>
        <v>3.9789798313147884E-2</v>
      </c>
      <c r="G214">
        <f t="shared" ca="1" si="83"/>
        <v>0.98549246224040166</v>
      </c>
      <c r="H214">
        <f t="shared" ca="1" si="83"/>
        <v>0.80629675703426695</v>
      </c>
      <c r="I214">
        <f t="shared" ca="1" si="83"/>
        <v>0.38196445650980404</v>
      </c>
      <c r="M214" t="str">
        <f t="shared" ca="1" si="73"/>
        <v>안 지정 캐릭터 PP 영웅등급</v>
      </c>
      <c r="N214">
        <f t="shared" ca="1" si="74"/>
        <v>92259</v>
      </c>
      <c r="O214">
        <f t="shared" ca="1" si="75"/>
        <v>14</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1400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92</v>
      </c>
      <c r="V214">
        <v>29971</v>
      </c>
      <c r="W214">
        <v>10</v>
      </c>
      <c r="X214" t="s">
        <v>129</v>
      </c>
      <c r="Z214">
        <v>1000</v>
      </c>
      <c r="AA214" t="str">
        <f t="shared" ca="1" si="77"/>
        <v>uph</v>
      </c>
      <c r="AB214" t="s">
        <v>92</v>
      </c>
      <c r="AC214">
        <v>80746</v>
      </c>
      <c r="AD214">
        <v>11</v>
      </c>
      <c r="AE214" t="s">
        <v>129</v>
      </c>
      <c r="AG214">
        <v>1100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v>
      </c>
      <c r="AN214" t="str">
        <f t="shared" ca="1" si="81"/>
        <v>{"dy":22,"sl":2,"tp":"uph","vl":"80746","cn":11,"pt":"GO","pr":1100}</v>
      </c>
    </row>
    <row r="215" spans="1:40">
      <c r="A215">
        <v>22</v>
      </c>
      <c r="B215">
        <v>3</v>
      </c>
      <c r="C215">
        <f t="shared" si="72"/>
        <v>0</v>
      </c>
      <c r="D215">
        <f t="shared" ca="1" si="83"/>
        <v>0.10793930542528352</v>
      </c>
      <c r="E215">
        <f t="shared" ca="1" si="83"/>
        <v>0.65887572942129202</v>
      </c>
      <c r="F215">
        <f t="shared" ca="1" si="83"/>
        <v>0.61796952527820248</v>
      </c>
      <c r="G215">
        <f t="shared" ca="1" si="83"/>
        <v>4.4103096829835708E-2</v>
      </c>
      <c r="H215">
        <f t="shared" ca="1" si="83"/>
        <v>0.55867023905587987</v>
      </c>
      <c r="I215">
        <f t="shared" ca="1" si="83"/>
        <v>0.96168036628651976</v>
      </c>
      <c r="M215" t="str">
        <f t="shared" ca="1" si="73"/>
        <v>안 지정 캐릭터 PP 영웅등급</v>
      </c>
      <c r="N215">
        <f t="shared" ca="1" si="74"/>
        <v>65887</v>
      </c>
      <c r="O215">
        <f t="shared" ca="1" si="75"/>
        <v>12</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93</v>
      </c>
      <c r="V215">
        <v>96946</v>
      </c>
      <c r="W215">
        <v>14</v>
      </c>
      <c r="X215" t="s">
        <v>129</v>
      </c>
      <c r="Z215">
        <v>1400</v>
      </c>
      <c r="AA215" t="str">
        <f t="shared" ca="1" si="77"/>
        <v>upn</v>
      </c>
      <c r="AB215" t="s">
        <v>93</v>
      </c>
      <c r="AC215">
        <v>4623</v>
      </c>
      <c r="AD215">
        <v>12</v>
      </c>
      <c r="AE215" t="s">
        <v>129</v>
      </c>
      <c r="AG215">
        <v>1200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v>
      </c>
      <c r="AN215" t="str">
        <f t="shared" ca="1" si="81"/>
        <v>{"dy":22,"sl":3,"tp":"upn","vl":"4623","cn":12,"pt":"GO","pr":1200}</v>
      </c>
    </row>
    <row r="216" spans="1:40">
      <c r="A216">
        <v>22</v>
      </c>
      <c r="B216">
        <v>4</v>
      </c>
      <c r="C216">
        <f t="shared" si="72"/>
        <v>0</v>
      </c>
      <c r="D216">
        <f t="shared" ca="1" si="83"/>
        <v>0.85051836443137518</v>
      </c>
      <c r="E216">
        <f t="shared" ca="1" si="83"/>
        <v>0.57454658888666132</v>
      </c>
      <c r="F216">
        <f t="shared" ca="1" si="83"/>
        <v>0.1534928928688889</v>
      </c>
      <c r="G216">
        <f t="shared" ca="1" si="83"/>
        <v>0.17523421300242881</v>
      </c>
      <c r="H216">
        <f t="shared" ca="1" si="83"/>
        <v>0.50685859984130588</v>
      </c>
      <c r="I216">
        <f t="shared" ca="1" si="83"/>
        <v>0.72678378277049227</v>
      </c>
      <c r="M216" t="str">
        <f t="shared" ca="1" si="73"/>
        <v>안 지정 캐릭터 PP 일반등급</v>
      </c>
      <c r="N216">
        <f t="shared" ca="1" si="74"/>
        <v>57454</v>
      </c>
      <c r="O216">
        <f t="shared" ca="1" si="75"/>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1200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93</v>
      </c>
      <c r="V216">
        <v>46582</v>
      </c>
      <c r="W216">
        <v>11</v>
      </c>
      <c r="X216" t="s">
        <v>129</v>
      </c>
      <c r="Z216">
        <v>1100</v>
      </c>
      <c r="AA216" t="str">
        <f t="shared" ca="1" si="77"/>
        <v>upn</v>
      </c>
      <c r="AB216" t="s">
        <v>93</v>
      </c>
      <c r="AC216">
        <v>53553</v>
      </c>
      <c r="AD216">
        <v>10</v>
      </c>
      <c r="AE216" t="s">
        <v>129</v>
      </c>
      <c r="AG216">
        <v>1000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v>
      </c>
      <c r="AN216" t="str">
        <f t="shared" ca="1" si="81"/>
        <v>{"dy":22,"sl":4,"tp":"upn","vl":"53553","cn":10,"pt":"GO","pr":1000}</v>
      </c>
    </row>
    <row r="217" spans="1:40">
      <c r="A217">
        <v>22</v>
      </c>
      <c r="B217">
        <v>5</v>
      </c>
      <c r="C217">
        <f t="shared" si="72"/>
        <v>0</v>
      </c>
      <c r="D217">
        <f t="shared" ca="1" si="83"/>
        <v>1.1727922987733508E-2</v>
      </c>
      <c r="E217">
        <f t="shared" ca="1" si="83"/>
        <v>0.50022878304970475</v>
      </c>
      <c r="F217">
        <f t="shared" ca="1" si="83"/>
        <v>0.64420017747660141</v>
      </c>
      <c r="G217">
        <f t="shared" ca="1" si="83"/>
        <v>0.92290972595005083</v>
      </c>
      <c r="H217">
        <f t="shared" ca="1" si="83"/>
        <v>0.23594578565134272</v>
      </c>
      <c r="I217">
        <f t="shared" ca="1" si="83"/>
        <v>0.44584883553517485</v>
      </c>
      <c r="M217" t="str">
        <f t="shared" ca="1" si="73"/>
        <v>지정 장비</v>
      </c>
      <c r="N217" t="str">
        <f t="shared" ca="1" si="74"/>
        <v>Equip4201</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2900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92</v>
      </c>
      <c r="V217">
        <v>55285</v>
      </c>
      <c r="W217">
        <v>12</v>
      </c>
      <c r="X217" t="s">
        <v>129</v>
      </c>
      <c r="Z217">
        <v>1200</v>
      </c>
      <c r="AA217" t="str">
        <f t="shared" ca="1" si="77"/>
        <v>fe</v>
      </c>
      <c r="AB217" t="s">
        <v>83</v>
      </c>
      <c r="AC217" t="s">
        <v>267</v>
      </c>
      <c r="AD217">
        <v>1</v>
      </c>
      <c r="AE217" t="s">
        <v>129</v>
      </c>
      <c r="AG217">
        <v>8000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울려퍼지는 여명</v>
      </c>
      <c r="AL217">
        <v>1</v>
      </c>
      <c r="AM21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v>
      </c>
      <c r="AN217" t="str">
        <f t="shared" ca="1" si="81"/>
        <v>{"dy":22,"sl":5,"tp":"fe","vl":"Equip2302","cn":1,"pt":"GO","pr":8000}</v>
      </c>
    </row>
    <row r="218" spans="1:40">
      <c r="A218">
        <v>22</v>
      </c>
      <c r="B218">
        <v>6</v>
      </c>
      <c r="C218">
        <f t="shared" si="72"/>
        <v>0</v>
      </c>
      <c r="D218">
        <f t="shared" ca="1" si="83"/>
        <v>0.11654406194779354</v>
      </c>
      <c r="E218">
        <f t="shared" ca="1" si="83"/>
        <v>0.55781031616339738</v>
      </c>
      <c r="F218">
        <f t="shared" ca="1" si="83"/>
        <v>0.11717645851629932</v>
      </c>
      <c r="G218">
        <f t="shared" ca="1" si="83"/>
        <v>0.3110368574452177</v>
      </c>
      <c r="H218">
        <f t="shared" ca="1" si="83"/>
        <v>0.88452973507783272</v>
      </c>
      <c r="I218">
        <f t="shared" ca="1" si="83"/>
        <v>0.44540097504640341</v>
      </c>
      <c r="M218" t="str">
        <f t="shared" ca="1" si="73"/>
        <v>지정 장비</v>
      </c>
      <c r="N218" t="str">
        <f t="shared" ca="1" si="74"/>
        <v>Equip6102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3500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83</v>
      </c>
      <c r="V218" t="s">
        <v>189</v>
      </c>
      <c r="W218">
        <v>1</v>
      </c>
      <c r="X218" t="s">
        <v>129</v>
      </c>
      <c r="Z218">
        <v>7100</v>
      </c>
      <c r="AA218" t="str">
        <f t="shared" ca="1" si="77"/>
        <v>fe</v>
      </c>
      <c r="AB218" t="s">
        <v>83</v>
      </c>
      <c r="AC218" t="s">
        <v>208</v>
      </c>
      <c r="AD218">
        <v>1</v>
      </c>
      <c r="AE218" t="s">
        <v>129</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v>
      </c>
      <c r="AN218" t="str">
        <f t="shared" ca="1" si="81"/>
        <v>{"dy":22,"sl":6,"tp":"fe","vl":"Equip8302","cn":1,"pt":"GO","pr":74600}</v>
      </c>
    </row>
    <row r="219" spans="1:40">
      <c r="A219">
        <v>22</v>
      </c>
      <c r="B219">
        <v>7</v>
      </c>
      <c r="C219">
        <f t="shared" si="72"/>
        <v>0</v>
      </c>
      <c r="D219">
        <f t="shared" ca="1" si="83"/>
        <v>0.46745837937990942</v>
      </c>
      <c r="E219">
        <f t="shared" ca="1" si="83"/>
        <v>0.22398510834900298</v>
      </c>
      <c r="F219">
        <f t="shared" ca="1" si="83"/>
        <v>0.89252229672507444</v>
      </c>
      <c r="G219">
        <f t="shared" ca="1" si="83"/>
        <v>0.29342948069963359</v>
      </c>
      <c r="H219">
        <f t="shared" ca="1" si="83"/>
        <v>0.64690950280218118</v>
      </c>
      <c r="I219">
        <f t="shared" ca="1" si="83"/>
        <v>0.63330446819657427</v>
      </c>
      <c r="M219" t="str">
        <f t="shared" ca="1" si="73"/>
        <v>지정 장비</v>
      </c>
      <c r="N219" t="str">
        <f t="shared" ca="1" si="74"/>
        <v>Equip2202</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3100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83</v>
      </c>
      <c r="V219" t="s">
        <v>204</v>
      </c>
      <c r="W219">
        <v>1</v>
      </c>
      <c r="X219" t="s">
        <v>133</v>
      </c>
      <c r="Z219">
        <v>37</v>
      </c>
      <c r="AA219" t="str">
        <f t="shared" ca="1" si="77"/>
        <v>fe</v>
      </c>
      <c r="AB219" t="s">
        <v>83</v>
      </c>
      <c r="AC219" t="s">
        <v>184</v>
      </c>
      <c r="AD219">
        <v>1</v>
      </c>
      <c r="AE219" t="s">
        <v>129</v>
      </c>
      <c r="AG219">
        <v>22900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블룸 유탄발사기</v>
      </c>
      <c r="AL219">
        <v>1</v>
      </c>
      <c r="AM21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v>
      </c>
      <c r="AN219" t="str">
        <f t="shared" ca="1" si="81"/>
        <v>{"dy":22,"sl":7,"tp":"fe","vl":"Equip6302","cn":1,"pt":"GO","pr":22900}</v>
      </c>
    </row>
    <row r="220" spans="1:40">
      <c r="A220">
        <v>22</v>
      </c>
      <c r="B220">
        <v>8</v>
      </c>
      <c r="C220">
        <f t="shared" si="72"/>
        <v>0</v>
      </c>
      <c r="D220">
        <f t="shared" ca="1" si="83"/>
        <v>3.2129393009776241E-2</v>
      </c>
      <c r="E220">
        <f t="shared" ca="1" si="83"/>
        <v>0.46398735197019803</v>
      </c>
      <c r="F220">
        <f t="shared" ca="1" si="83"/>
        <v>0.30723554720450752</v>
      </c>
      <c r="G220">
        <f t="shared" ca="1" si="83"/>
        <v>3.4168715064397448E-2</v>
      </c>
      <c r="H220">
        <f t="shared" ca="1" si="83"/>
        <v>0.14207357384252295</v>
      </c>
      <c r="I220">
        <f t="shared" ca="1" si="83"/>
        <v>0.22373644783273694</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v>
      </c>
      <c r="AN220" t="str">
        <f t="shared" ca="1" si="81"/>
        <v>{"dy":22,"sl":8}</v>
      </c>
    </row>
    <row r="221" spans="1:40">
      <c r="A221">
        <v>22</v>
      </c>
      <c r="B221">
        <v>9</v>
      </c>
      <c r="C221">
        <f t="shared" si="72"/>
        <v>0</v>
      </c>
      <c r="D221">
        <f t="shared" ca="1" si="83"/>
        <v>0.90346686279246791</v>
      </c>
      <c r="E221">
        <f t="shared" ca="1" si="83"/>
        <v>0.55318856071064859</v>
      </c>
      <c r="F221">
        <f t="shared" ca="1" si="83"/>
        <v>0.43479429704660788</v>
      </c>
      <c r="G221">
        <f t="shared" ca="1" si="83"/>
        <v>0.83366852743973863</v>
      </c>
      <c r="H221">
        <f t="shared" ca="1" si="83"/>
        <v>0.27121388604427676</v>
      </c>
      <c r="I221">
        <f t="shared" ca="1" si="83"/>
        <v>0.55461969130776534</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v>
      </c>
      <c r="AN221" t="str">
        <f t="shared" ca="1" si="81"/>
        <v>{"dy":22,"sl":9}</v>
      </c>
    </row>
    <row r="222" spans="1:40">
      <c r="A222">
        <v>23</v>
      </c>
      <c r="B222">
        <v>0</v>
      </c>
      <c r="C222">
        <f t="shared" si="72"/>
        <v>0</v>
      </c>
      <c r="D222">
        <f t="shared" ref="D222:I231" ca="1" si="84">RAND()</f>
        <v>0.86275159252636135</v>
      </c>
      <c r="E222">
        <f t="shared" ca="1" si="84"/>
        <v>0.32621757637193805</v>
      </c>
      <c r="F222">
        <f t="shared" ca="1" si="84"/>
        <v>0.91252996635327155</v>
      </c>
      <c r="G222">
        <f t="shared" ca="1" si="84"/>
        <v>5.0006076035171376E-2</v>
      </c>
      <c r="H222">
        <f t="shared" ca="1" si="84"/>
        <v>0.73278177650783427</v>
      </c>
      <c r="I222">
        <f t="shared" ca="1" si="84"/>
        <v>0.80968988125283592</v>
      </c>
      <c r="M222" t="str">
        <f t="shared" ca="1" si="73"/>
        <v>지정 장비</v>
      </c>
      <c r="N222" t="str">
        <f t="shared" ca="1" si="74"/>
        <v>Equip2302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12</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83</v>
      </c>
      <c r="V222" t="s">
        <v>203</v>
      </c>
      <c r="W222">
        <v>1</v>
      </c>
      <c r="X222" t="s">
        <v>133</v>
      </c>
      <c r="Z222">
        <v>12</v>
      </c>
      <c r="AA222" t="str">
        <f t="shared" ca="1" si="77"/>
        <v>fe</v>
      </c>
      <c r="AB222" t="s">
        <v>83</v>
      </c>
      <c r="AC222" t="s">
        <v>116</v>
      </c>
      <c r="AD222">
        <v>1</v>
      </c>
      <c r="AE222" t="s">
        <v>129</v>
      </c>
      <c r="AG222">
        <v>1500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그림자 단검</v>
      </c>
      <c r="AL222">
        <v>1</v>
      </c>
      <c r="AM22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v>
      </c>
      <c r="AN222" t="str">
        <f t="shared" ca="1" si="81"/>
        <v>{"dy":23,"sl":0,"tp":"fe","vl":"Equip1102","cn":1,"pt":"GO","pr":1500}</v>
      </c>
    </row>
    <row r="223" spans="1:40">
      <c r="A223">
        <v>23</v>
      </c>
      <c r="B223">
        <v>1</v>
      </c>
      <c r="C223">
        <f t="shared" si="72"/>
        <v>0</v>
      </c>
      <c r="D223">
        <f t="shared" ca="1" si="84"/>
        <v>0.63281664536754878</v>
      </c>
      <c r="E223">
        <f t="shared" ca="1" si="84"/>
        <v>0.88654477616675798</v>
      </c>
      <c r="F223">
        <f t="shared" ca="1" si="84"/>
        <v>0.21931954694192135</v>
      </c>
      <c r="G223">
        <f t="shared" ca="1" si="84"/>
        <v>6.0116798413243355E-2</v>
      </c>
      <c r="H223">
        <f t="shared" ca="1" si="84"/>
        <v>0.94695103870978503</v>
      </c>
      <c r="I223">
        <f t="shared" ca="1" si="84"/>
        <v>0.77473985269026691</v>
      </c>
      <c r="M223" t="str">
        <f t="shared" ca="1" si="73"/>
        <v>지정 장비</v>
      </c>
      <c r="N223" t="str">
        <f t="shared" ca="1" si="74"/>
        <v>Equip7401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87</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64</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전설</v>
      </c>
      <c r="U223" t="s">
        <v>83</v>
      </c>
      <c r="V223" t="s">
        <v>187</v>
      </c>
      <c r="W223">
        <v>1</v>
      </c>
      <c r="X223" t="s">
        <v>129</v>
      </c>
      <c r="Z223">
        <v>29800</v>
      </c>
      <c r="AA223" t="str">
        <f t="shared" ca="1" si="77"/>
        <v>fe</v>
      </c>
      <c r="AB223" t="s">
        <v>83</v>
      </c>
      <c r="AC223" t="s">
        <v>262</v>
      </c>
      <c r="AD223">
        <v>1</v>
      </c>
      <c r="AE223" t="s">
        <v>133</v>
      </c>
      <c r="AG223">
        <v>4</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빛의 트랩</v>
      </c>
      <c r="AL223">
        <v>1</v>
      </c>
      <c r="AM22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v>
      </c>
      <c r="AN223" t="str">
        <f t="shared" ca="1" si="81"/>
        <v>{"dy":23,"sl":1,"tp":"fe","vl":"Equip3201","cn":1,"pt":"DI","pr":4}</v>
      </c>
    </row>
    <row r="224" spans="1:40">
      <c r="A224">
        <v>23</v>
      </c>
      <c r="B224">
        <v>2</v>
      </c>
      <c r="C224">
        <f t="shared" si="72"/>
        <v>0</v>
      </c>
      <c r="D224">
        <f t="shared" ca="1" si="84"/>
        <v>0.63364754000899881</v>
      </c>
      <c r="E224">
        <f t="shared" ca="1" si="84"/>
        <v>0.61027885179020847</v>
      </c>
      <c r="F224">
        <f t="shared" ca="1" si="84"/>
        <v>0.59161690429207703</v>
      </c>
      <c r="G224">
        <f t="shared" ca="1" si="84"/>
        <v>0.84791495021296681</v>
      </c>
      <c r="H224">
        <f t="shared" ca="1" si="84"/>
        <v>0.2354987873590626</v>
      </c>
      <c r="I224">
        <f t="shared" ca="1" si="84"/>
        <v>0.3064042862664853</v>
      </c>
      <c r="M224" t="str">
        <f t="shared" ca="1" si="73"/>
        <v>안 지정 캐릭터 PP 영웅등급</v>
      </c>
      <c r="N224">
        <f t="shared" ca="1" si="74"/>
        <v>61027</v>
      </c>
      <c r="O224">
        <f t="shared" ca="1" si="75"/>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92</v>
      </c>
      <c r="V224">
        <v>56621</v>
      </c>
      <c r="W224">
        <v>12</v>
      </c>
      <c r="X224" t="s">
        <v>129</v>
      </c>
      <c r="Z224">
        <v>1200</v>
      </c>
      <c r="AA224" t="str">
        <f t="shared" ca="1" si="77"/>
        <v>uph</v>
      </c>
      <c r="AB224" t="s">
        <v>92</v>
      </c>
      <c r="AC224">
        <v>49337</v>
      </c>
      <c r="AD224">
        <v>11</v>
      </c>
      <c r="AE224" t="s">
        <v>129</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v>
      </c>
      <c r="AN224" t="str">
        <f t="shared" ca="1" si="81"/>
        <v>{"dy":23,"sl":2,"tp":"uph","vl":"49337","cn":11,"pt":"GO","pr":1100}</v>
      </c>
    </row>
    <row r="225" spans="1:40">
      <c r="A225">
        <v>23</v>
      </c>
      <c r="B225">
        <v>3</v>
      </c>
      <c r="C225">
        <f t="shared" si="72"/>
        <v>0</v>
      </c>
      <c r="D225">
        <f t="shared" ca="1" si="84"/>
        <v>0.58335534033687686</v>
      </c>
      <c r="E225">
        <f t="shared" ca="1" si="84"/>
        <v>0.3592121892018999</v>
      </c>
      <c r="F225">
        <f t="shared" ca="1" si="84"/>
        <v>0.46396948532776494</v>
      </c>
      <c r="G225">
        <f t="shared" ca="1" si="84"/>
        <v>0.36900220389147897</v>
      </c>
      <c r="H225">
        <f t="shared" ca="1" si="84"/>
        <v>0.46685578683841589</v>
      </c>
      <c r="I225">
        <f t="shared" ca="1" si="84"/>
        <v>0.47550313961234181</v>
      </c>
      <c r="M225" t="str">
        <f t="shared" ca="1" si="73"/>
        <v>안 지정 캐릭터 PP 일반등급</v>
      </c>
      <c r="N225">
        <f t="shared" ca="1" si="74"/>
        <v>35921</v>
      </c>
      <c r="O225">
        <f t="shared" ca="1" si="75"/>
        <v>11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1100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93</v>
      </c>
      <c r="V225">
        <v>85042</v>
      </c>
      <c r="W225">
        <v>14</v>
      </c>
      <c r="X225" t="s">
        <v>129</v>
      </c>
      <c r="Z225">
        <v>1400</v>
      </c>
      <c r="AA225" t="str">
        <f t="shared" ca="1" si="77"/>
        <v>upn</v>
      </c>
      <c r="AB225" t="s">
        <v>93</v>
      </c>
      <c r="AC225">
        <v>25033</v>
      </c>
      <c r="AD225">
        <v>10</v>
      </c>
      <c r="AE225" t="s">
        <v>129</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v>
      </c>
      <c r="AN225" t="str">
        <f t="shared" ca="1" si="81"/>
        <v>{"dy":23,"sl":3,"tp":"upn","vl":"25033","cn":10,"pt":"GO","pr":1000}</v>
      </c>
    </row>
    <row r="226" spans="1:40">
      <c r="A226">
        <v>23</v>
      </c>
      <c r="B226">
        <v>4</v>
      </c>
      <c r="C226">
        <f t="shared" si="72"/>
        <v>0</v>
      </c>
      <c r="D226">
        <f t="shared" ca="1" si="84"/>
        <v>0.7226574829527872</v>
      </c>
      <c r="E226">
        <f t="shared" ca="1" si="84"/>
        <v>0.49829524859354402</v>
      </c>
      <c r="F226">
        <f t="shared" ca="1" si="84"/>
        <v>0.33765733538197462</v>
      </c>
      <c r="G226">
        <f t="shared" ca="1" si="84"/>
        <v>0.95360182613971145</v>
      </c>
      <c r="H226">
        <f t="shared" ca="1" si="84"/>
        <v>0.27454817613646376</v>
      </c>
      <c r="I226">
        <f t="shared" ca="1" si="84"/>
        <v>0.43105549678418453</v>
      </c>
      <c r="M226" t="str">
        <f t="shared" ca="1" si="73"/>
        <v>안 지정 캐릭터 PP 일반등급</v>
      </c>
      <c r="N226">
        <f t="shared" ca="1" si="74"/>
        <v>49829</v>
      </c>
      <c r="O226">
        <f t="shared" ca="1" si="75"/>
        <v>11</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1100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93</v>
      </c>
      <c r="V226">
        <v>32362</v>
      </c>
      <c r="W226">
        <v>10</v>
      </c>
      <c r="X226" t="s">
        <v>129</v>
      </c>
      <c r="Z226">
        <v>1000</v>
      </c>
      <c r="AA226" t="str">
        <f t="shared" ca="1" si="77"/>
        <v>upn</v>
      </c>
      <c r="AB226" t="s">
        <v>93</v>
      </c>
      <c r="AC226">
        <v>65020</v>
      </c>
      <c r="AD226">
        <v>12</v>
      </c>
      <c r="AE226" t="s">
        <v>129</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v>
      </c>
      <c r="AN226" t="str">
        <f t="shared" ca="1" si="81"/>
        <v>{"dy":23,"sl":4,"tp":"upn","vl":"65020","cn":12,"pt":"GO","pr":1200}</v>
      </c>
    </row>
    <row r="227" spans="1:40">
      <c r="A227">
        <v>23</v>
      </c>
      <c r="B227">
        <v>5</v>
      </c>
      <c r="C227">
        <f t="shared" si="72"/>
        <v>0</v>
      </c>
      <c r="D227">
        <f t="shared" ca="1" si="84"/>
        <v>0.27334495027733774</v>
      </c>
      <c r="E227">
        <f t="shared" ca="1" si="84"/>
        <v>0.18586710852790922</v>
      </c>
      <c r="F227">
        <f t="shared" ca="1" si="84"/>
        <v>0.16536565435296924</v>
      </c>
      <c r="G227">
        <f t="shared" ca="1" si="84"/>
        <v>0.35637208504855056</v>
      </c>
      <c r="H227">
        <f t="shared" ca="1" si="84"/>
        <v>0.95855251928163132</v>
      </c>
      <c r="I227">
        <f t="shared" ca="1" si="84"/>
        <v>0.36473424808780341</v>
      </c>
      <c r="M227" t="str">
        <f t="shared" ca="1" si="73"/>
        <v>지정 장비</v>
      </c>
      <c r="N227" t="str">
        <f t="shared" ca="1" si="74"/>
        <v>Equip1202</v>
      </c>
      <c r="O227">
        <f t="shared" ca="1" si="75"/>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2900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92</v>
      </c>
      <c r="V227">
        <v>20510</v>
      </c>
      <c r="W227">
        <v>10</v>
      </c>
      <c r="X227" t="s">
        <v>129</v>
      </c>
      <c r="Z227">
        <v>1000</v>
      </c>
      <c r="AA227" t="str">
        <f t="shared" ca="1" si="77"/>
        <v>fe</v>
      </c>
      <c r="AB227" t="s">
        <v>83</v>
      </c>
      <c r="AC227" t="s">
        <v>189</v>
      </c>
      <c r="AD227">
        <v>1</v>
      </c>
      <c r="AE227" t="s">
        <v>129</v>
      </c>
      <c r="AG227">
        <v>7900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홍연의 해머</v>
      </c>
      <c r="AL227">
        <v>1</v>
      </c>
      <c r="AM22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v>
      </c>
      <c r="AN227" t="str">
        <f t="shared" ca="1" si="81"/>
        <v>{"dy":23,"sl":5,"tp":"fe","vl":"Equip4301","cn":1,"pt":"GO","pr":7900}</v>
      </c>
    </row>
    <row r="228" spans="1:40">
      <c r="A228">
        <v>23</v>
      </c>
      <c r="B228">
        <v>6</v>
      </c>
      <c r="C228">
        <f t="shared" si="72"/>
        <v>0</v>
      </c>
      <c r="D228">
        <f t="shared" ca="1" si="84"/>
        <v>0.33149130459539045</v>
      </c>
      <c r="E228">
        <f t="shared" ca="1" si="84"/>
        <v>0.36987943374898258</v>
      </c>
      <c r="F228">
        <f t="shared" ca="1" si="84"/>
        <v>0.89277715875080321</v>
      </c>
      <c r="G228">
        <f t="shared" ca="1" si="84"/>
        <v>0.88323325703130162</v>
      </c>
      <c r="H228">
        <f t="shared" ca="1" si="84"/>
        <v>0.21458559770025243</v>
      </c>
      <c r="I228">
        <f t="shared" ca="1" si="84"/>
        <v>0.22130773745781773</v>
      </c>
      <c r="M228" t="str">
        <f t="shared" ca="1" si="73"/>
        <v>지정 장비</v>
      </c>
      <c r="N228" t="str">
        <f t="shared" ca="1" si="74"/>
        <v>Equip4301</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7200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83</v>
      </c>
      <c r="V228" t="s">
        <v>188</v>
      </c>
      <c r="W228">
        <v>1</v>
      </c>
      <c r="X228" t="s">
        <v>133</v>
      </c>
      <c r="Z228">
        <v>4</v>
      </c>
      <c r="AA228" t="str">
        <f t="shared" ca="1" si="77"/>
        <v>fe</v>
      </c>
      <c r="AB228" t="s">
        <v>83</v>
      </c>
      <c r="AC228" t="s">
        <v>214</v>
      </c>
      <c r="AD228">
        <v>1</v>
      </c>
      <c r="AE228" t="s">
        <v>129</v>
      </c>
      <c r="AG228">
        <v>8900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더블 이퀄라이저</v>
      </c>
      <c r="AL228">
        <v>1</v>
      </c>
      <c r="AM22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v>
      </c>
      <c r="AN228" t="str">
        <f t="shared" ca="1" si="81"/>
        <v>{"dy":23,"sl":6,"tp":"fe","vl":"Equip6201","cn":1,"pt":"GO","pr":8900}</v>
      </c>
    </row>
    <row r="229" spans="1:40">
      <c r="A229">
        <v>23</v>
      </c>
      <c r="B229">
        <v>7</v>
      </c>
      <c r="C229">
        <f t="shared" si="72"/>
        <v>0</v>
      </c>
      <c r="D229">
        <f t="shared" ca="1" si="84"/>
        <v>0.1055146205678833</v>
      </c>
      <c r="E229">
        <f t="shared" ca="1" si="84"/>
        <v>0.87855334526777773</v>
      </c>
      <c r="F229">
        <f t="shared" ca="1" si="84"/>
        <v>0.15363824002820914</v>
      </c>
      <c r="G229">
        <f t="shared" ca="1" si="84"/>
        <v>0.4162990459796696</v>
      </c>
      <c r="H229">
        <f t="shared" ca="1" si="84"/>
        <v>0.93682117098507589</v>
      </c>
      <c r="I229">
        <f t="shared" ca="1" si="84"/>
        <v>0.86683083569567521</v>
      </c>
      <c r="M229" t="str">
        <f t="shared" ca="1" si="73"/>
        <v>지정 장비</v>
      </c>
      <c r="N229" t="str">
        <f t="shared" ca="1" si="74"/>
        <v>Equip8202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29800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83</v>
      </c>
      <c r="V229" t="s">
        <v>208</v>
      </c>
      <c r="W229">
        <v>1</v>
      </c>
      <c r="X229" t="s">
        <v>129</v>
      </c>
      <c r="Z229">
        <v>73900</v>
      </c>
      <c r="AA229" t="str">
        <f t="shared" ca="1" si="77"/>
        <v>fe</v>
      </c>
      <c r="AB229" t="s">
        <v>83</v>
      </c>
      <c r="AC229" t="s">
        <v>113</v>
      </c>
      <c r="AD229">
        <v>1</v>
      </c>
      <c r="AE229" t="s">
        <v>129</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v>
      </c>
      <c r="AN229" t="str">
        <f t="shared" ca="1" si="81"/>
        <v>{"dy":23,"sl":7,"tp":"fe","vl":"Equip4001","cn":1,"pt":"GO","pr":800}</v>
      </c>
    </row>
    <row r="230" spans="1:40">
      <c r="A230">
        <v>23</v>
      </c>
      <c r="B230">
        <v>8</v>
      </c>
      <c r="C230">
        <f t="shared" si="72"/>
        <v>0</v>
      </c>
      <c r="D230">
        <f t="shared" ca="1" si="84"/>
        <v>0.66388871088589574</v>
      </c>
      <c r="E230">
        <f t="shared" ca="1" si="84"/>
        <v>0.69291926339774035</v>
      </c>
      <c r="F230">
        <f t="shared" ca="1" si="84"/>
        <v>0.90515559104827037</v>
      </c>
      <c r="G230">
        <f t="shared" ca="1" si="84"/>
        <v>0.73337849452459447</v>
      </c>
      <c r="H230">
        <f t="shared" ca="1" si="84"/>
        <v>0.39001522973552782</v>
      </c>
      <c r="I230">
        <f t="shared" ca="1" si="84"/>
        <v>0.86198644104656785</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v>
      </c>
      <c r="AN230" t="str">
        <f t="shared" ca="1" si="81"/>
        <v>{"dy":23,"sl":8}</v>
      </c>
    </row>
    <row r="231" spans="1:40">
      <c r="A231">
        <v>23</v>
      </c>
      <c r="B231">
        <v>9</v>
      </c>
      <c r="C231">
        <f t="shared" si="72"/>
        <v>0</v>
      </c>
      <c r="D231">
        <f t="shared" ca="1" si="84"/>
        <v>0.90194966346119587</v>
      </c>
      <c r="E231">
        <f t="shared" ca="1" si="84"/>
        <v>0.40158931870432113</v>
      </c>
      <c r="F231">
        <f t="shared" ca="1" si="84"/>
        <v>0.84817206393158096</v>
      </c>
      <c r="G231">
        <f t="shared" ca="1" si="84"/>
        <v>0.7085846441238296</v>
      </c>
      <c r="H231">
        <f t="shared" ca="1" si="84"/>
        <v>0.27866515939829217</v>
      </c>
      <c r="I231">
        <f t="shared" ca="1" si="84"/>
        <v>0.61511633292043655</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v>
      </c>
      <c r="AN231" t="str">
        <f t="shared" ca="1" si="81"/>
        <v>{"dy":23,"sl":9}</v>
      </c>
    </row>
    <row r="232" spans="1:40">
      <c r="A232">
        <v>24</v>
      </c>
      <c r="B232">
        <v>0</v>
      </c>
      <c r="C232">
        <f t="shared" si="72"/>
        <v>0</v>
      </c>
      <c r="D232">
        <f t="shared" ref="D232:I241" ca="1" si="85">RAND()</f>
        <v>0.51082089775335493</v>
      </c>
      <c r="E232">
        <f t="shared" ca="1" si="85"/>
        <v>0.36355172397797253</v>
      </c>
      <c r="F232">
        <f t="shared" ca="1" si="85"/>
        <v>0.82724365801801136</v>
      </c>
      <c r="G232">
        <f t="shared" ca="1" si="85"/>
        <v>0.55900860617990089</v>
      </c>
      <c r="H232">
        <f t="shared" ca="1" si="85"/>
        <v>0.43796045670903416</v>
      </c>
      <c r="I232">
        <f t="shared" ca="1" si="85"/>
        <v>4.7956561766774652E-2</v>
      </c>
      <c r="M232" t="str">
        <f t="shared" ca="1" si="73"/>
        <v>지정 장비</v>
      </c>
      <c r="N232" t="str">
        <f t="shared" ca="1" si="74"/>
        <v>Equip3101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1000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V232" t="s">
        <v>197</v>
      </c>
      <c r="W232">
        <v>1</v>
      </c>
      <c r="X232" t="s">
        <v>133</v>
      </c>
      <c r="Z232">
        <v>11</v>
      </c>
      <c r="AA232" t="str">
        <f t="shared" ca="1" si="77"/>
        <v>fe</v>
      </c>
      <c r="AB232" t="s">
        <v>83</v>
      </c>
      <c r="AC232" t="s">
        <v>216</v>
      </c>
      <c r="AD232">
        <v>1</v>
      </c>
      <c r="AE232" t="s">
        <v>129</v>
      </c>
      <c r="AG232">
        <v>3400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야만인의 분노</v>
      </c>
      <c r="AL232">
        <v>1</v>
      </c>
      <c r="AM23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v>
      </c>
      <c r="AN232" t="str">
        <f t="shared" ca="1" si="81"/>
        <v>{"dy":24,"sl":0,"tp":"fe","vl":"Equip0201","cn":1,"pt":"GO","pr":3400}</v>
      </c>
    </row>
    <row r="233" spans="1:40">
      <c r="A233">
        <v>24</v>
      </c>
      <c r="B233">
        <v>1</v>
      </c>
      <c r="C233">
        <f t="shared" si="72"/>
        <v>0</v>
      </c>
      <c r="D233">
        <f t="shared" ca="1" si="85"/>
        <v>5.8353585826092624E-2</v>
      </c>
      <c r="E233">
        <f t="shared" ca="1" si="85"/>
        <v>0.79503122011437455</v>
      </c>
      <c r="F233">
        <f t="shared" ca="1" si="85"/>
        <v>0.84869768427484005</v>
      </c>
      <c r="G233">
        <f t="shared" ca="1" si="85"/>
        <v>0.55377693657902138</v>
      </c>
      <c r="H233">
        <f t="shared" ca="1" si="85"/>
        <v>0.60188527648277312</v>
      </c>
      <c r="I233">
        <f t="shared" ca="1" si="85"/>
        <v>0.75789389405671026</v>
      </c>
      <c r="M233" t="str">
        <f t="shared" ca="1" si="73"/>
        <v>지정 장비</v>
      </c>
      <c r="N233" t="str">
        <f t="shared" ca="1" si="74"/>
        <v>Equip7002</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2200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83</v>
      </c>
      <c r="V233" t="s">
        <v>103</v>
      </c>
      <c r="W233">
        <v>1</v>
      </c>
      <c r="X233" t="s">
        <v>129</v>
      </c>
      <c r="Z233">
        <v>7200</v>
      </c>
      <c r="AA233" t="str">
        <f t="shared" ca="1" si="77"/>
        <v>fe</v>
      </c>
      <c r="AB233" t="s">
        <v>83</v>
      </c>
      <c r="AC233" t="s">
        <v>252</v>
      </c>
      <c r="AD233">
        <v>1</v>
      </c>
      <c r="AE233" t="s">
        <v>129</v>
      </c>
      <c r="AG233">
        <v>600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그린 아이즈</v>
      </c>
      <c r="AL233">
        <v>1</v>
      </c>
      <c r="AM23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v>
      </c>
      <c r="AN233" t="str">
        <f t="shared" ca="1" si="81"/>
        <v>{"dy":24,"sl":1,"tp":"fe","vl":"Equip5002","cn":1,"pt":"GO","pr":600}</v>
      </c>
    </row>
    <row r="234" spans="1:40">
      <c r="A234">
        <v>24</v>
      </c>
      <c r="B234">
        <v>2</v>
      </c>
      <c r="C234">
        <f t="shared" si="72"/>
        <v>0</v>
      </c>
      <c r="D234">
        <f t="shared" ca="1" si="85"/>
        <v>0.56121451575136072</v>
      </c>
      <c r="E234">
        <f t="shared" ca="1" si="85"/>
        <v>0.19683706000942303</v>
      </c>
      <c r="F234">
        <f t="shared" ca="1" si="85"/>
        <v>0.92590288557545664</v>
      </c>
      <c r="G234">
        <f t="shared" ca="1" si="85"/>
        <v>0.78316856288986803</v>
      </c>
      <c r="H234">
        <f t="shared" ca="1" si="85"/>
        <v>0.50553009025529294</v>
      </c>
      <c r="I234">
        <f t="shared" ca="1" si="85"/>
        <v>0.42703358213253806</v>
      </c>
      <c r="M234" t="str">
        <f t="shared" ca="1" si="73"/>
        <v>안 지정 캐릭터 PP 영웅등급</v>
      </c>
      <c r="N234">
        <f t="shared" ca="1" si="74"/>
        <v>19683</v>
      </c>
      <c r="O234">
        <f t="shared" ca="1" si="75"/>
        <v>10</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1000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92</v>
      </c>
      <c r="V234">
        <v>32649</v>
      </c>
      <c r="W234">
        <v>10</v>
      </c>
      <c r="X234" t="s">
        <v>129</v>
      </c>
      <c r="Z234">
        <v>1000</v>
      </c>
      <c r="AA234" t="str">
        <f t="shared" ca="1" si="77"/>
        <v>uph</v>
      </c>
      <c r="AB234" t="s">
        <v>92</v>
      </c>
      <c r="AC234">
        <v>23688</v>
      </c>
      <c r="AD234">
        <v>10</v>
      </c>
      <c r="AE234" t="s">
        <v>129</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v>
      </c>
      <c r="AN234" t="str">
        <f t="shared" ca="1" si="81"/>
        <v>{"dy":24,"sl":2,"tp":"uph","vl":"23688","cn":10,"pt":"GO","pr":1000}</v>
      </c>
    </row>
    <row r="235" spans="1:40">
      <c r="A235">
        <v>24</v>
      </c>
      <c r="B235">
        <v>3</v>
      </c>
      <c r="C235">
        <f t="shared" si="72"/>
        <v>0</v>
      </c>
      <c r="D235">
        <f t="shared" ca="1" si="85"/>
        <v>0.75124700320268734</v>
      </c>
      <c r="E235">
        <f t="shared" ca="1" si="85"/>
        <v>9.9675579537171433E-2</v>
      </c>
      <c r="F235">
        <f t="shared" ca="1" si="85"/>
        <v>0.63781333004963303</v>
      </c>
      <c r="G235">
        <f t="shared" ca="1" si="85"/>
        <v>0.83401780418663585</v>
      </c>
      <c r="H235">
        <f t="shared" ca="1" si="85"/>
        <v>0.25360996807721314</v>
      </c>
      <c r="I235">
        <f t="shared" ca="1" si="85"/>
        <v>0.34239797256385129</v>
      </c>
      <c r="M235" t="str">
        <f t="shared" ca="1" si="73"/>
        <v>안 지정 캐릭터 PP 일반등급</v>
      </c>
      <c r="N235">
        <f t="shared" ca="1" si="74"/>
        <v>9967</v>
      </c>
      <c r="O235">
        <f t="shared" ca="1" si="75"/>
        <v>9</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900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93</v>
      </c>
      <c r="V235">
        <v>23601</v>
      </c>
      <c r="W235">
        <v>10</v>
      </c>
      <c r="X235" t="s">
        <v>129</v>
      </c>
      <c r="Z235">
        <v>1000</v>
      </c>
      <c r="AA235" t="str">
        <f t="shared" ca="1" si="77"/>
        <v>upn</v>
      </c>
      <c r="AB235" t="s">
        <v>93</v>
      </c>
      <c r="AC235">
        <v>51119</v>
      </c>
      <c r="AD235">
        <v>12</v>
      </c>
      <c r="AE235" t="s">
        <v>129</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v>
      </c>
      <c r="AN235" t="str">
        <f t="shared" ca="1" si="81"/>
        <v>{"dy":24,"sl":3,"tp":"upn","vl":"51119","cn":12,"pt":"GO","pr":1200}</v>
      </c>
    </row>
    <row r="236" spans="1:40">
      <c r="A236">
        <v>24</v>
      </c>
      <c r="B236">
        <v>4</v>
      </c>
      <c r="C236">
        <f t="shared" si="72"/>
        <v>0</v>
      </c>
      <c r="D236">
        <f t="shared" ca="1" si="85"/>
        <v>0.48511438440859289</v>
      </c>
      <c r="E236">
        <f t="shared" ca="1" si="85"/>
        <v>0.26512039462387083</v>
      </c>
      <c r="F236">
        <f t="shared" ca="1" si="85"/>
        <v>0.81215847526772122</v>
      </c>
      <c r="G236">
        <f t="shared" ca="1" si="85"/>
        <v>0.43244015019081472</v>
      </c>
      <c r="H236">
        <f t="shared" ca="1" si="85"/>
        <v>0.46699444266744317</v>
      </c>
      <c r="I236">
        <f t="shared" ca="1" si="85"/>
        <v>0.26408614278027431</v>
      </c>
      <c r="M236" t="str">
        <f t="shared" ca="1" si="73"/>
        <v>안 지정 캐릭터 PP 일반등급</v>
      </c>
      <c r="N236">
        <f t="shared" ca="1" si="74"/>
        <v>26512</v>
      </c>
      <c r="O236">
        <f t="shared" ca="1" si="75"/>
        <v>10</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1000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93</v>
      </c>
      <c r="V236">
        <v>97439</v>
      </c>
      <c r="W236">
        <v>14</v>
      </c>
      <c r="X236" t="s">
        <v>129</v>
      </c>
      <c r="Z236">
        <v>1400</v>
      </c>
      <c r="AA236" t="str">
        <f t="shared" ca="1" si="77"/>
        <v>upn</v>
      </c>
      <c r="AB236" t="s">
        <v>93</v>
      </c>
      <c r="AC236">
        <v>74232</v>
      </c>
      <c r="AD236">
        <v>13</v>
      </c>
      <c r="AE236" t="s">
        <v>129</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v>
      </c>
      <c r="AN236" t="str">
        <f t="shared" ca="1" si="81"/>
        <v>{"dy":24,"sl":4,"tp":"upn","vl":"74232","cn":13,"pt":"GO","pr":1300}</v>
      </c>
    </row>
    <row r="237" spans="1:40">
      <c r="A237">
        <v>24</v>
      </c>
      <c r="B237">
        <v>5</v>
      </c>
      <c r="C237">
        <f t="shared" si="72"/>
        <v>0</v>
      </c>
      <c r="D237">
        <f t="shared" ca="1" si="85"/>
        <v>0.86895309780593855</v>
      </c>
      <c r="E237">
        <f t="shared" ca="1" si="85"/>
        <v>0.25100254895909724</v>
      </c>
      <c r="F237">
        <f t="shared" ca="1" si="85"/>
        <v>0.14148676647668479</v>
      </c>
      <c r="G237">
        <f t="shared" ca="1" si="85"/>
        <v>0.86997949301189814</v>
      </c>
      <c r="H237">
        <f t="shared" ca="1" si="85"/>
        <v>0.99506909903109819</v>
      </c>
      <c r="I237">
        <f t="shared" ca="1" si="85"/>
        <v>0.64065337915629195</v>
      </c>
      <c r="M237" t="str">
        <f t="shared" ca="1" si="73"/>
        <v>안 지정 캐릭터 PP 일반등급</v>
      </c>
      <c r="N237">
        <f t="shared" ca="1" si="74"/>
        <v>25100</v>
      </c>
      <c r="O237">
        <f t="shared" ca="1" si="75"/>
        <v>10</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1000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83</v>
      </c>
      <c r="V237" t="s">
        <v>117</v>
      </c>
      <c r="W237">
        <v>1</v>
      </c>
      <c r="X237" t="s">
        <v>129</v>
      </c>
      <c r="Z237">
        <v>1100</v>
      </c>
      <c r="AA237" t="str">
        <f t="shared" ca="1" si="77"/>
        <v>fe</v>
      </c>
      <c r="AB237" t="s">
        <v>83</v>
      </c>
      <c r="AC237" t="s">
        <v>112</v>
      </c>
      <c r="AD237">
        <v>1</v>
      </c>
      <c r="AE237" t="s">
        <v>129</v>
      </c>
      <c r="AG237">
        <v>3700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빅 바디</v>
      </c>
      <c r="AL237">
        <v>1</v>
      </c>
      <c r="AM23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v>
      </c>
      <c r="AN237" t="str">
        <f t="shared" ca="1" si="81"/>
        <v>{"dy":24,"sl":5,"tp":"fe","vl":"Equip6101","cn":1,"pt":"GO","pr":3700}</v>
      </c>
    </row>
    <row r="238" spans="1:40">
      <c r="A238">
        <v>24</v>
      </c>
      <c r="B238">
        <v>6</v>
      </c>
      <c r="C238">
        <f t="shared" si="72"/>
        <v>0</v>
      </c>
      <c r="D238">
        <f t="shared" ca="1" si="85"/>
        <v>0.43811786289656718</v>
      </c>
      <c r="E238">
        <f t="shared" ca="1" si="85"/>
        <v>0.43070851348947392</v>
      </c>
      <c r="F238">
        <f t="shared" ca="1" si="85"/>
        <v>0.60241915054345574</v>
      </c>
      <c r="G238">
        <f t="shared" ca="1" si="85"/>
        <v>0.5947530122544995</v>
      </c>
      <c r="H238">
        <f t="shared" ca="1" si="85"/>
        <v>0.31336267948545571</v>
      </c>
      <c r="I238">
        <f t="shared" ca="1" si="85"/>
        <v>7.889760805579471E-2</v>
      </c>
      <c r="M238" t="str">
        <f t="shared" ca="1" si="73"/>
        <v>지정 장비</v>
      </c>
      <c r="N238" t="str">
        <f t="shared" ca="1" si="74"/>
        <v>Equip5201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2500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83</v>
      </c>
      <c r="V238" t="s">
        <v>199</v>
      </c>
      <c r="W238">
        <v>1</v>
      </c>
      <c r="X238" t="s">
        <v>129</v>
      </c>
      <c r="Z238">
        <v>1500</v>
      </c>
      <c r="AA238" t="str">
        <f t="shared" ca="1" si="77"/>
        <v>fe</v>
      </c>
      <c r="AB238" t="s">
        <v>83</v>
      </c>
      <c r="AC238" t="s">
        <v>331</v>
      </c>
      <c r="AD238">
        <v>1</v>
      </c>
      <c r="AE238" t="s">
        <v>133</v>
      </c>
      <c r="AG238">
        <v>43</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스톰 브링어</v>
      </c>
      <c r="AL238">
        <v>1</v>
      </c>
      <c r="AM23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v>
      </c>
      <c r="AN238" t="str">
        <f t="shared" ca="1" si="81"/>
        <v>{"dy":24,"sl":6,"tp":"fe","vl":"Equip8202","cn":1,"pt":"DI","pr":43}</v>
      </c>
    </row>
    <row r="239" spans="1:40">
      <c r="A239">
        <v>24</v>
      </c>
      <c r="B239">
        <v>7</v>
      </c>
      <c r="C239">
        <f t="shared" si="72"/>
        <v>0</v>
      </c>
      <c r="D239">
        <f t="shared" ca="1" si="85"/>
        <v>0.1111229558645046</v>
      </c>
      <c r="E239">
        <f t="shared" ca="1" si="85"/>
        <v>0.17135501400965292</v>
      </c>
      <c r="F239">
        <f t="shared" ca="1" si="85"/>
        <v>0.83531816404058046</v>
      </c>
      <c r="G239">
        <f t="shared" ca="1" si="85"/>
        <v>0.13934810099238193</v>
      </c>
      <c r="H239">
        <f t="shared" ca="1" si="85"/>
        <v>0.84371617266850107</v>
      </c>
      <c r="I239">
        <f t="shared" ca="1" si="85"/>
        <v>0.26185492861275572</v>
      </c>
      <c r="M239" t="str">
        <f t="shared" ca="1" si="73"/>
        <v>지정 장비</v>
      </c>
      <c r="N239" t="str">
        <f t="shared" ca="1" si="74"/>
        <v>Equip2001</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700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83</v>
      </c>
      <c r="V239" t="s">
        <v>208</v>
      </c>
      <c r="W239">
        <v>1</v>
      </c>
      <c r="X239" t="s">
        <v>133</v>
      </c>
      <c r="Z239">
        <v>89</v>
      </c>
      <c r="AA239" t="str">
        <f t="shared" ca="1" si="77"/>
        <v>fe</v>
      </c>
      <c r="AB239" t="s">
        <v>83</v>
      </c>
      <c r="AC239" t="s">
        <v>278</v>
      </c>
      <c r="AD239">
        <v>1</v>
      </c>
      <c r="AE239" t="s">
        <v>129</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v>
      </c>
      <c r="AN239" t="str">
        <f t="shared" ca="1" si="81"/>
        <v>{"dy":24,"sl":7,"tp":"fe","vl":"Equip3302","cn":1,"pt":"GO","pr":7600}</v>
      </c>
    </row>
    <row r="240" spans="1:40">
      <c r="A240">
        <v>24</v>
      </c>
      <c r="B240">
        <v>8</v>
      </c>
      <c r="C240">
        <f t="shared" si="72"/>
        <v>0</v>
      </c>
      <c r="D240">
        <f t="shared" ca="1" si="85"/>
        <v>0.69587878564069672</v>
      </c>
      <c r="E240">
        <f t="shared" ca="1" si="85"/>
        <v>0.89029939349626164</v>
      </c>
      <c r="F240">
        <f t="shared" ca="1" si="85"/>
        <v>0.65877304696588146</v>
      </c>
      <c r="G240">
        <f t="shared" ca="1" si="85"/>
        <v>0.15504149368949549</v>
      </c>
      <c r="H240">
        <f t="shared" ca="1" si="85"/>
        <v>0.7282005728522305</v>
      </c>
      <c r="I240">
        <f t="shared" ca="1" si="85"/>
        <v>0.54562187784111937</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v>
      </c>
      <c r="AN240" t="str">
        <f t="shared" ca="1" si="81"/>
        <v>{"dy":24,"sl":8}</v>
      </c>
    </row>
    <row r="241" spans="1:40">
      <c r="A241">
        <v>24</v>
      </c>
      <c r="B241">
        <v>9</v>
      </c>
      <c r="C241">
        <f t="shared" si="72"/>
        <v>0</v>
      </c>
      <c r="D241">
        <f t="shared" ca="1" si="85"/>
        <v>0.26436484401408056</v>
      </c>
      <c r="E241">
        <f t="shared" ca="1" si="85"/>
        <v>0.54860265442203049</v>
      </c>
      <c r="F241">
        <f t="shared" ca="1" si="85"/>
        <v>0.24158837346596052</v>
      </c>
      <c r="G241">
        <f t="shared" ca="1" si="85"/>
        <v>0.98138280343518358</v>
      </c>
      <c r="H241">
        <f t="shared" ca="1" si="85"/>
        <v>0.40488223505420318</v>
      </c>
      <c r="I241">
        <f t="shared" ca="1" si="85"/>
        <v>0.45258257255595569</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v>
      </c>
      <c r="AN241" t="str">
        <f t="shared" ca="1" si="81"/>
        <v>{"dy":24,"sl":9}</v>
      </c>
    </row>
    <row r="242" spans="1:40">
      <c r="A242">
        <v>25</v>
      </c>
      <c r="B242">
        <v>0</v>
      </c>
      <c r="C242">
        <f t="shared" si="72"/>
        <v>0</v>
      </c>
      <c r="D242">
        <f t="shared" ref="D242:I251" ca="1" si="86">RAND()</f>
        <v>0.55027534005909906</v>
      </c>
      <c r="E242">
        <f t="shared" ca="1" si="86"/>
        <v>0.14220554058106849</v>
      </c>
      <c r="F242">
        <f t="shared" ca="1" si="86"/>
        <v>0.82402791771483019</v>
      </c>
      <c r="G242">
        <f t="shared" ca="1" si="86"/>
        <v>0.87750814621356032</v>
      </c>
      <c r="H242">
        <f t="shared" ca="1" si="86"/>
        <v>0.74986405689198798</v>
      </c>
      <c r="I242">
        <f t="shared" ca="1" si="86"/>
        <v>0.3097376056558121</v>
      </c>
      <c r="J242" t="s">
        <v>83</v>
      </c>
      <c r="K242" t="s">
        <v>256</v>
      </c>
      <c r="M242" t="str">
        <f t="shared" si="73"/>
        <v>지정 장비</v>
      </c>
      <c r="N242" t="str">
        <f t="shared" ca="1" si="74"/>
        <v>Equip5301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7300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83</v>
      </c>
      <c r="V242" t="s">
        <v>192</v>
      </c>
      <c r="W242">
        <v>1</v>
      </c>
      <c r="X242" t="s">
        <v>133</v>
      </c>
      <c r="Z242">
        <v>90</v>
      </c>
      <c r="AA242" t="str">
        <f t="shared" ca="1" si="77"/>
        <v>fe</v>
      </c>
      <c r="AB242" t="s">
        <v>83</v>
      </c>
      <c r="AC242" t="s">
        <v>332</v>
      </c>
      <c r="AD242">
        <v>1</v>
      </c>
      <c r="AE242" t="s">
        <v>133</v>
      </c>
      <c r="AF242">
        <v>169</v>
      </c>
      <c r="AG242">
        <v>129</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전설</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고대인의 의식</v>
      </c>
      <c r="AL242">
        <v>1</v>
      </c>
      <c r="AM24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v>
      </c>
      <c r="AN242" t="str">
        <f t="shared" ca="1" si="81"/>
        <v>{"dy":25,"sl":0,"tp":"fe","vl":"Equip2401","cn":1,"pt":"DI","pp":169,"pr":129}</v>
      </c>
    </row>
    <row r="243" spans="1:40">
      <c r="A243">
        <v>25</v>
      </c>
      <c r="B243">
        <v>1</v>
      </c>
      <c r="C243">
        <f t="shared" si="72"/>
        <v>0</v>
      </c>
      <c r="D243">
        <f t="shared" ca="1" si="86"/>
        <v>0.93422455185495701</v>
      </c>
      <c r="E243">
        <f t="shared" ca="1" si="86"/>
        <v>0.32492291007168284</v>
      </c>
      <c r="F243">
        <f t="shared" ca="1" si="86"/>
        <v>0.65544925456879022</v>
      </c>
      <c r="G243">
        <f t="shared" ca="1" si="86"/>
        <v>0.47293372268802625</v>
      </c>
      <c r="H243">
        <f t="shared" ca="1" si="86"/>
        <v>0.13471883520262329</v>
      </c>
      <c r="I243">
        <f t="shared" ca="1" si="86"/>
        <v>0.4274952003572029</v>
      </c>
      <c r="J243" t="s">
        <v>83</v>
      </c>
      <c r="K243" t="s">
        <v>258</v>
      </c>
      <c r="M243" t="str">
        <f t="shared" si="73"/>
        <v>지정 장비</v>
      </c>
      <c r="N243" t="str">
        <f t="shared" ca="1" si="74"/>
        <v>Equip6202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15</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83</v>
      </c>
      <c r="V243" t="s">
        <v>184</v>
      </c>
      <c r="W243">
        <v>1</v>
      </c>
      <c r="X243" t="s">
        <v>133</v>
      </c>
      <c r="Z243">
        <v>37</v>
      </c>
      <c r="AA243" t="str">
        <f t="shared" ca="1" si="77"/>
        <v>fe</v>
      </c>
      <c r="AB243" t="s">
        <v>83</v>
      </c>
      <c r="AC243" t="s">
        <v>254</v>
      </c>
      <c r="AD243">
        <v>1</v>
      </c>
      <c r="AE243" t="s">
        <v>129</v>
      </c>
      <c r="AG243">
        <v>1400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원시 부족 지팡이</v>
      </c>
      <c r="AL243">
        <v>1</v>
      </c>
      <c r="AM24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v>
      </c>
      <c r="AN243" t="str">
        <f t="shared" ca="1" si="81"/>
        <v>{"dy":25,"sl":1,"tp":"fe","vl":"Equip3101","cn":1,"pt":"GO","pr":1400}</v>
      </c>
    </row>
    <row r="244" spans="1:40">
      <c r="A244">
        <v>25</v>
      </c>
      <c r="B244">
        <v>2</v>
      </c>
      <c r="C244">
        <f t="shared" si="72"/>
        <v>0</v>
      </c>
      <c r="D244">
        <f t="shared" ca="1" si="86"/>
        <v>0.49404150954124693</v>
      </c>
      <c r="E244">
        <f t="shared" ca="1" si="86"/>
        <v>0.73516531515373063</v>
      </c>
      <c r="F244">
        <f t="shared" ca="1" si="86"/>
        <v>0.25625080651317755</v>
      </c>
      <c r="G244">
        <f t="shared" ca="1" si="86"/>
        <v>0.86901882895284865</v>
      </c>
      <c r="H244">
        <f t="shared" ca="1" si="86"/>
        <v>0.58648247726493963</v>
      </c>
      <c r="I244">
        <f t="shared" ca="1" si="86"/>
        <v>0.56174366096112027</v>
      </c>
      <c r="J244" t="s">
        <v>83</v>
      </c>
      <c r="K244" t="s">
        <v>257</v>
      </c>
      <c r="M244" t="str">
        <f t="shared" si="73"/>
        <v>지정 장비</v>
      </c>
      <c r="N244" t="str">
        <f t="shared" ca="1" si="74"/>
        <v>Equip3002</v>
      </c>
      <c r="O244">
        <f t="shared" ca="1" si="75"/>
        <v>1</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800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92</v>
      </c>
      <c r="V244">
        <v>91189</v>
      </c>
      <c r="W244">
        <v>14</v>
      </c>
      <c r="X244" t="s">
        <v>129</v>
      </c>
      <c r="Z244">
        <v>1400</v>
      </c>
      <c r="AA244" t="str">
        <f t="shared" ca="1" si="77"/>
        <v>uph</v>
      </c>
      <c r="AB244" t="s">
        <v>92</v>
      </c>
      <c r="AC244">
        <v>36392</v>
      </c>
      <c r="AD244">
        <v>11</v>
      </c>
      <c r="AE244" t="s">
        <v>129</v>
      </c>
      <c r="AG244">
        <v>1100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v>
      </c>
      <c r="AN244" t="str">
        <f t="shared" ca="1" si="81"/>
        <v>{"dy":25,"sl":2,"tp":"uph","vl":"36392","cn":11,"pt":"GO","pr":1100}</v>
      </c>
    </row>
    <row r="245" spans="1:40">
      <c r="A245">
        <v>25</v>
      </c>
      <c r="B245">
        <v>3</v>
      </c>
      <c r="C245">
        <f t="shared" si="72"/>
        <v>0</v>
      </c>
      <c r="D245">
        <f t="shared" ca="1" si="86"/>
        <v>0.10003553939022325</v>
      </c>
      <c r="E245">
        <f t="shared" ca="1" si="86"/>
        <v>0.27716132339369848</v>
      </c>
      <c r="F245">
        <f t="shared" ca="1" si="86"/>
        <v>0.70159141081418996</v>
      </c>
      <c r="G245">
        <f t="shared" ca="1" si="86"/>
        <v>0.52278984025019148</v>
      </c>
      <c r="H245">
        <f t="shared" ca="1" si="86"/>
        <v>0.87667369687066965</v>
      </c>
      <c r="I245">
        <f t="shared" ca="1" si="86"/>
        <v>0.11168051595810002</v>
      </c>
      <c r="J245" t="s">
        <v>83</v>
      </c>
      <c r="K245" t="s">
        <v>261</v>
      </c>
      <c r="M245" t="str">
        <f t="shared" si="73"/>
        <v>지정 장비</v>
      </c>
      <c r="N245" t="str">
        <f t="shared" ca="1" si="74"/>
        <v>Equip0101</v>
      </c>
      <c r="O245">
        <f t="shared" ca="1" si="75"/>
        <v>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1000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93</v>
      </c>
      <c r="V245">
        <v>33288</v>
      </c>
      <c r="W245">
        <v>10</v>
      </c>
      <c r="X245" t="s">
        <v>129</v>
      </c>
      <c r="Z245">
        <v>1000</v>
      </c>
      <c r="AA245" t="str">
        <f t="shared" ca="1" si="77"/>
        <v>upn</v>
      </c>
      <c r="AB245" t="s">
        <v>93</v>
      </c>
      <c r="AC245">
        <v>1938</v>
      </c>
      <c r="AD245">
        <v>9</v>
      </c>
      <c r="AE245" t="s">
        <v>129</v>
      </c>
      <c r="AG245">
        <v>900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v>
      </c>
      <c r="AN245" t="str">
        <f t="shared" ca="1" si="81"/>
        <v>{"dy":25,"sl":3,"tp":"upn","vl":"1938","cn":9,"pt":"GO","pr":900}</v>
      </c>
    </row>
    <row r="246" spans="1:40">
      <c r="A246">
        <v>25</v>
      </c>
      <c r="B246">
        <v>4</v>
      </c>
      <c r="C246">
        <f t="shared" si="72"/>
        <v>0</v>
      </c>
      <c r="D246">
        <f t="shared" ca="1" si="86"/>
        <v>4.1676465151830544E-2</v>
      </c>
      <c r="E246">
        <f t="shared" ca="1" si="86"/>
        <v>0.20805246584086001</v>
      </c>
      <c r="F246">
        <f t="shared" ca="1" si="86"/>
        <v>0.20790691202640466</v>
      </c>
      <c r="G246">
        <f t="shared" ca="1" si="86"/>
        <v>0.82783156459532792</v>
      </c>
      <c r="H246">
        <f t="shared" ca="1" si="86"/>
        <v>0.48775790116889861</v>
      </c>
      <c r="I246">
        <f t="shared" ca="1" si="86"/>
        <v>0.24182172175697403</v>
      </c>
      <c r="J246" t="s">
        <v>83</v>
      </c>
      <c r="K246" t="s">
        <v>116</v>
      </c>
      <c r="M246" t="str">
        <f t="shared" si="73"/>
        <v>지정 장비</v>
      </c>
      <c r="N246" t="str">
        <f t="shared" ca="1" si="74"/>
        <v>Equip1102</v>
      </c>
      <c r="O246">
        <f t="shared" ca="1" si="75"/>
        <v>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1100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93</v>
      </c>
      <c r="V246">
        <v>49664</v>
      </c>
      <c r="W246">
        <v>11</v>
      </c>
      <c r="X246" t="s">
        <v>129</v>
      </c>
      <c r="Z246">
        <v>1100</v>
      </c>
      <c r="AA246" t="str">
        <f t="shared" ca="1" si="77"/>
        <v>upn</v>
      </c>
      <c r="AB246" t="s">
        <v>93</v>
      </c>
      <c r="AC246">
        <v>10707</v>
      </c>
      <c r="AD246">
        <v>9</v>
      </c>
      <c r="AE246" t="s">
        <v>129</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v>
      </c>
      <c r="AN246" t="str">
        <f t="shared" ca="1" si="81"/>
        <v>{"dy":25,"sl":4,"tp":"upn","vl":"10707","cn":9,"pt":"GO","pr":900}</v>
      </c>
    </row>
    <row r="247" spans="1:40">
      <c r="A247">
        <v>25</v>
      </c>
      <c r="B247">
        <v>5</v>
      </c>
      <c r="C247">
        <f t="shared" si="72"/>
        <v>0</v>
      </c>
      <c r="D247">
        <f t="shared" ca="1" si="86"/>
        <v>4.7568148106168384E-2</v>
      </c>
      <c r="E247">
        <f t="shared" ca="1" si="86"/>
        <v>0.27029395770685416</v>
      </c>
      <c r="F247">
        <f t="shared" ca="1" si="86"/>
        <v>0.49881437380988625</v>
      </c>
      <c r="G247">
        <f t="shared" ca="1" si="86"/>
        <v>0.91587283102064587</v>
      </c>
      <c r="H247">
        <f t="shared" ca="1" si="86"/>
        <v>0.50267515974994725</v>
      </c>
      <c r="I247">
        <f t="shared" ca="1" si="86"/>
        <v>0.89234374039904729</v>
      </c>
      <c r="J247" t="s">
        <v>83</v>
      </c>
      <c r="K247" t="s">
        <v>254</v>
      </c>
      <c r="M247" t="str">
        <f t="shared" si="73"/>
        <v>지정 장비</v>
      </c>
      <c r="N247" t="str">
        <f t="shared" ca="1" si="74"/>
        <v>Equip3101</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1500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92</v>
      </c>
      <c r="V247">
        <v>33152</v>
      </c>
      <c r="W247">
        <v>10</v>
      </c>
      <c r="X247" t="s">
        <v>129</v>
      </c>
      <c r="Z247">
        <v>1000</v>
      </c>
      <c r="AA247" t="str">
        <f t="shared" ca="1" si="77"/>
        <v>fe</v>
      </c>
      <c r="AB247" t="s">
        <v>83</v>
      </c>
      <c r="AC247" t="s">
        <v>258</v>
      </c>
      <c r="AD247">
        <v>1</v>
      </c>
      <c r="AE247" t="s">
        <v>133</v>
      </c>
      <c r="AG247">
        <v>16</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플럭스 리볼버</v>
      </c>
      <c r="AL247">
        <v>1</v>
      </c>
      <c r="AM24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v>
      </c>
      <c r="AN247" t="str">
        <f t="shared" ca="1" si="81"/>
        <v>{"dy":25,"sl":5,"tp":"fe","vl":"Equip6202","cn":1,"pt":"DI","pr":16}</v>
      </c>
    </row>
    <row r="248" spans="1:40">
      <c r="A248">
        <v>25</v>
      </c>
      <c r="B248">
        <v>6</v>
      </c>
      <c r="C248">
        <f t="shared" si="72"/>
        <v>0</v>
      </c>
      <c r="D248">
        <f t="shared" ca="1" si="86"/>
        <v>0.36743415503455579</v>
      </c>
      <c r="E248">
        <f t="shared" ca="1" si="86"/>
        <v>0.9362388930822213</v>
      </c>
      <c r="F248">
        <f t="shared" ca="1" si="86"/>
        <v>0.45647193171130318</v>
      </c>
      <c r="G248">
        <f t="shared" ca="1" si="86"/>
        <v>0.71786129052082526</v>
      </c>
      <c r="H248">
        <f t="shared" ca="1" si="86"/>
        <v>0.78784021802273507</v>
      </c>
      <c r="I248">
        <f t="shared" ca="1" si="86"/>
        <v>0.58733972092721787</v>
      </c>
      <c r="J248" t="s">
        <v>83</v>
      </c>
      <c r="K248" t="s">
        <v>193</v>
      </c>
      <c r="M248" t="str">
        <f t="shared" si="73"/>
        <v>지정 장비</v>
      </c>
      <c r="N248" t="str">
        <f t="shared" ca="1" si="74"/>
        <v>Equip7002</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2100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83</v>
      </c>
      <c r="V248" t="s">
        <v>216</v>
      </c>
      <c r="W248">
        <v>1</v>
      </c>
      <c r="X248" t="s">
        <v>133</v>
      </c>
      <c r="Z248">
        <v>5</v>
      </c>
      <c r="AA248" t="str">
        <f t="shared" ca="1" si="77"/>
        <v>fe</v>
      </c>
      <c r="AB248" t="s">
        <v>83</v>
      </c>
      <c r="AC248" t="s">
        <v>193</v>
      </c>
      <c r="AD248">
        <v>1</v>
      </c>
      <c r="AE248" t="s">
        <v>129</v>
      </c>
      <c r="AG248">
        <v>2100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v>
      </c>
      <c r="AN248" t="str">
        <f t="shared" ca="1" si="81"/>
        <v>{"dy":25,"sl":6,"tp":"fe","vl":"Equip7002","cn":1,"pt":"GO","pr":2100}</v>
      </c>
    </row>
    <row r="249" spans="1:40">
      <c r="A249">
        <v>25</v>
      </c>
      <c r="B249">
        <v>7</v>
      </c>
      <c r="C249">
        <f t="shared" si="72"/>
        <v>0</v>
      </c>
      <c r="D249">
        <f t="shared" ca="1" si="86"/>
        <v>0.79958863535000069</v>
      </c>
      <c r="E249">
        <f t="shared" ca="1" si="86"/>
        <v>0.67438695229975876</v>
      </c>
      <c r="F249">
        <f t="shared" ca="1" si="86"/>
        <v>0.80903012451880141</v>
      </c>
      <c r="G249">
        <f t="shared" ca="1" si="86"/>
        <v>0.2964537961931083</v>
      </c>
      <c r="H249">
        <f t="shared" ca="1" si="86"/>
        <v>0.82508435272431579</v>
      </c>
      <c r="I249">
        <f t="shared" ca="1" si="86"/>
        <v>0.93212362174702279</v>
      </c>
      <c r="J249" t="s">
        <v>83</v>
      </c>
      <c r="K249" t="s">
        <v>202</v>
      </c>
      <c r="M249" t="str">
        <f t="shared" si="73"/>
        <v>지정 장비</v>
      </c>
      <c r="N249" t="str">
        <f t="shared" ca="1" si="74"/>
        <v>Equip4002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900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83</v>
      </c>
      <c r="V249" t="s">
        <v>210</v>
      </c>
      <c r="W249">
        <v>1</v>
      </c>
      <c r="X249" t="s">
        <v>129</v>
      </c>
      <c r="Z249">
        <v>700</v>
      </c>
      <c r="AA249" t="str">
        <f t="shared" ca="1" si="77"/>
        <v>fe</v>
      </c>
      <c r="AB249" t="s">
        <v>83</v>
      </c>
      <c r="AC249" t="s">
        <v>202</v>
      </c>
      <c r="AD249">
        <v>1</v>
      </c>
      <c r="AE249" t="s">
        <v>129</v>
      </c>
      <c r="AG249">
        <v>800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v>
      </c>
      <c r="AN249" t="str">
        <f t="shared" ca="1" si="81"/>
        <v>{"dy":25,"sl":7,"tp":"fe","vl":"Equip4002","cn":1,"pt":"GO","pr":800}</v>
      </c>
    </row>
    <row r="250" spans="1:40">
      <c r="A250">
        <v>25</v>
      </c>
      <c r="B250">
        <v>8</v>
      </c>
      <c r="C250">
        <f t="shared" si="72"/>
        <v>0</v>
      </c>
      <c r="D250">
        <f t="shared" ca="1" si="86"/>
        <v>0.98097876362232017</v>
      </c>
      <c r="E250">
        <f t="shared" ca="1" si="86"/>
        <v>0.461903474917705</v>
      </c>
      <c r="F250">
        <f t="shared" ca="1" si="86"/>
        <v>0.72238251674110587</v>
      </c>
      <c r="G250">
        <f t="shared" ca="1" si="86"/>
        <v>0.48008786309785412</v>
      </c>
      <c r="H250">
        <f t="shared" ca="1" si="86"/>
        <v>0.84284778902621316</v>
      </c>
      <c r="I250">
        <f t="shared" ca="1" si="86"/>
        <v>0.545445891578622</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v>
      </c>
      <c r="AN250" t="str">
        <f t="shared" ca="1" si="81"/>
        <v>{"dy":25,"sl":8}</v>
      </c>
    </row>
    <row r="251" spans="1:40">
      <c r="A251">
        <v>25</v>
      </c>
      <c r="B251">
        <v>9</v>
      </c>
      <c r="C251">
        <f t="shared" si="72"/>
        <v>0</v>
      </c>
      <c r="D251">
        <f t="shared" ca="1" si="86"/>
        <v>0.90018844502271544</v>
      </c>
      <c r="E251">
        <f t="shared" ca="1" si="86"/>
        <v>0.9130906751609803</v>
      </c>
      <c r="F251">
        <f t="shared" ca="1" si="86"/>
        <v>0.58008520733655478</v>
      </c>
      <c r="G251">
        <f t="shared" ca="1" si="86"/>
        <v>0.11301903289973225</v>
      </c>
      <c r="H251">
        <f t="shared" ca="1" si="86"/>
        <v>0.55806254705133052</v>
      </c>
      <c r="I251">
        <f t="shared" ca="1" si="86"/>
        <v>0.94240702458206926</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v>
      </c>
      <c r="AN251" t="str">
        <f t="shared" ca="1" si="81"/>
        <v>{"dy":25,"sl":9}</v>
      </c>
    </row>
    <row r="252" spans="1:40">
      <c r="A252">
        <v>26</v>
      </c>
      <c r="B252">
        <v>0</v>
      </c>
      <c r="C252">
        <f t="shared" si="72"/>
        <v>0</v>
      </c>
      <c r="D252">
        <f t="shared" ref="D252:I261" ca="1" si="87">RAND()</f>
        <v>0.60215277660168876</v>
      </c>
      <c r="E252">
        <f t="shared" ca="1" si="87"/>
        <v>0.54969548605815577</v>
      </c>
      <c r="F252">
        <f t="shared" ca="1" si="87"/>
        <v>0.24053285455545514</v>
      </c>
      <c r="G252">
        <f t="shared" ca="1" si="87"/>
        <v>0.62571455798338027</v>
      </c>
      <c r="H252">
        <f t="shared" ca="1" si="87"/>
        <v>0.12283295599441968</v>
      </c>
      <c r="I252">
        <f t="shared" ca="1" si="87"/>
        <v>0.72860814745748681</v>
      </c>
      <c r="J252" t="s">
        <v>83</v>
      </c>
      <c r="K252" t="s">
        <v>332</v>
      </c>
      <c r="M252" t="str">
        <f t="shared" si="73"/>
        <v>지정 장비</v>
      </c>
      <c r="N252" t="str">
        <f t="shared" ca="1" si="74"/>
        <v>Equip2401</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26</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19</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전설</v>
      </c>
      <c r="U252" t="s">
        <v>83</v>
      </c>
      <c r="V252" t="s">
        <v>213</v>
      </c>
      <c r="W252">
        <v>1</v>
      </c>
      <c r="X252" t="s">
        <v>133</v>
      </c>
      <c r="Y252">
        <v>240</v>
      </c>
      <c r="Z252">
        <v>162</v>
      </c>
      <c r="AA252" t="str">
        <f t="shared" ca="1" si="77"/>
        <v>fe</v>
      </c>
      <c r="AB252" t="s">
        <v>83</v>
      </c>
      <c r="AC252" t="s">
        <v>256</v>
      </c>
      <c r="AD252">
        <v>1</v>
      </c>
      <c r="AE252" t="s">
        <v>129</v>
      </c>
      <c r="AG252">
        <v>7100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영롱한 반증</v>
      </c>
      <c r="AL252">
        <v>1</v>
      </c>
      <c r="AM25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v>
      </c>
      <c r="AN252" t="str">
        <f t="shared" ca="1" si="81"/>
        <v>{"dy":26,"sl":0,"tp":"fe","vl":"Equip5301","cn":1,"pt":"GO","pr":7100}</v>
      </c>
    </row>
    <row r="253" spans="1:40">
      <c r="A253">
        <v>26</v>
      </c>
      <c r="B253">
        <v>1</v>
      </c>
      <c r="C253">
        <f t="shared" si="72"/>
        <v>0</v>
      </c>
      <c r="D253">
        <f t="shared" ca="1" si="87"/>
        <v>0.70258290989032979</v>
      </c>
      <c r="E253">
        <f t="shared" ca="1" si="87"/>
        <v>0.82657208524483927</v>
      </c>
      <c r="F253">
        <f t="shared" ca="1" si="87"/>
        <v>0.27143627805365989</v>
      </c>
      <c r="G253">
        <f t="shared" ca="1" si="87"/>
        <v>0.36435273893805242</v>
      </c>
      <c r="H253">
        <f t="shared" ca="1" si="87"/>
        <v>0.43233535981665239</v>
      </c>
      <c r="I253">
        <f t="shared" ca="1" si="87"/>
        <v>0.43570239828708757</v>
      </c>
      <c r="J253" t="s">
        <v>83</v>
      </c>
      <c r="K253" t="s">
        <v>265</v>
      </c>
      <c r="M253" t="str">
        <f t="shared" si="73"/>
        <v>지정 장비</v>
      </c>
      <c r="N253" t="str">
        <f t="shared" ca="1" si="74"/>
        <v>Equip1001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700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83</v>
      </c>
      <c r="V253" t="s">
        <v>274</v>
      </c>
      <c r="W253">
        <v>1</v>
      </c>
      <c r="X253" t="s">
        <v>133</v>
      </c>
      <c r="Z253">
        <v>37</v>
      </c>
      <c r="AA253" t="str">
        <f t="shared" ca="1" si="77"/>
        <v>fe</v>
      </c>
      <c r="AB253" t="s">
        <v>83</v>
      </c>
      <c r="AC253" t="s">
        <v>265</v>
      </c>
      <c r="AD253">
        <v>1</v>
      </c>
      <c r="AE253" t="s">
        <v>129</v>
      </c>
      <c r="AG253">
        <v>800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용사의 단검</v>
      </c>
      <c r="AL253">
        <v>1</v>
      </c>
      <c r="AM25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v>
      </c>
      <c r="AN253" t="str">
        <f t="shared" ca="1" si="81"/>
        <v>{"dy":26,"sl":1,"tp":"fe","vl":"Equip1001","cn":1,"pt":"GO","pr":800}</v>
      </c>
    </row>
    <row r="254" spans="1:40">
      <c r="A254">
        <v>26</v>
      </c>
      <c r="B254">
        <v>2</v>
      </c>
      <c r="C254">
        <f t="shared" si="72"/>
        <v>0</v>
      </c>
      <c r="D254">
        <f t="shared" ca="1" si="87"/>
        <v>0.31277322125686358</v>
      </c>
      <c r="E254">
        <f t="shared" ca="1" si="87"/>
        <v>0.696137412291845</v>
      </c>
      <c r="F254">
        <f t="shared" ca="1" si="87"/>
        <v>4.8082743395179595E-2</v>
      </c>
      <c r="G254">
        <f t="shared" ca="1" si="87"/>
        <v>0.11854237805354384</v>
      </c>
      <c r="H254">
        <f t="shared" ca="1" si="87"/>
        <v>0.38535693776795366</v>
      </c>
      <c r="I254">
        <f t="shared" ca="1" si="87"/>
        <v>0.17773471207340186</v>
      </c>
      <c r="J254" t="s">
        <v>83</v>
      </c>
      <c r="K254" t="s">
        <v>115</v>
      </c>
      <c r="M254" t="str">
        <f t="shared" si="73"/>
        <v>지정 장비</v>
      </c>
      <c r="N254" t="str">
        <f t="shared" ca="1" si="74"/>
        <v>Equip0102</v>
      </c>
      <c r="O254">
        <f t="shared" ca="1" si="75"/>
        <v>1</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1100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92</v>
      </c>
      <c r="V254">
        <v>90970</v>
      </c>
      <c r="W254">
        <v>14</v>
      </c>
      <c r="X254" t="s">
        <v>129</v>
      </c>
      <c r="Z254">
        <v>1400</v>
      </c>
      <c r="AA254" t="str">
        <f t="shared" ca="1" si="77"/>
        <v>uph</v>
      </c>
      <c r="AB254" t="s">
        <v>92</v>
      </c>
      <c r="AC254">
        <v>84983</v>
      </c>
      <c r="AD254">
        <v>14</v>
      </c>
      <c r="AE254" t="s">
        <v>129</v>
      </c>
      <c r="AG254">
        <v>1400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v>
      </c>
      <c r="AN254" t="str">
        <f t="shared" ca="1" si="81"/>
        <v>{"dy":26,"sl":2,"tp":"uph","vl":"84983","cn":14,"pt":"GO","pr":1400}</v>
      </c>
    </row>
    <row r="255" spans="1:40">
      <c r="A255">
        <v>26</v>
      </c>
      <c r="B255">
        <v>3</v>
      </c>
      <c r="C255">
        <f t="shared" si="72"/>
        <v>0</v>
      </c>
      <c r="D255">
        <f t="shared" ca="1" si="87"/>
        <v>0.32409215199433927</v>
      </c>
      <c r="E255">
        <f t="shared" ca="1" si="87"/>
        <v>2.5137431779190256E-2</v>
      </c>
      <c r="F255">
        <f t="shared" ca="1" si="87"/>
        <v>0.19308661921841408</v>
      </c>
      <c r="G255">
        <f t="shared" ca="1" si="87"/>
        <v>0.73427921577633248</v>
      </c>
      <c r="H255">
        <f t="shared" ca="1" si="87"/>
        <v>0.82975505120907678</v>
      </c>
      <c r="I255">
        <f t="shared" ca="1" si="87"/>
        <v>0.20030382908293476</v>
      </c>
      <c r="J255" t="s">
        <v>83</v>
      </c>
      <c r="K255" t="s">
        <v>216</v>
      </c>
      <c r="M255" t="str">
        <f t="shared" si="73"/>
        <v>지정 장비</v>
      </c>
      <c r="N255" t="str">
        <f t="shared" ca="1" si="74"/>
        <v>Equip0201</v>
      </c>
      <c r="O255">
        <f t="shared" ca="1" si="75"/>
        <v>1</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2700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93</v>
      </c>
      <c r="V255">
        <v>13068</v>
      </c>
      <c r="W255">
        <v>9</v>
      </c>
      <c r="X255" t="s">
        <v>129</v>
      </c>
      <c r="Z255">
        <v>900</v>
      </c>
      <c r="AA255" t="str">
        <f t="shared" ca="1" si="77"/>
        <v>upn</v>
      </c>
      <c r="AB255" t="s">
        <v>93</v>
      </c>
      <c r="AC255">
        <v>30283</v>
      </c>
      <c r="AD255">
        <v>10</v>
      </c>
      <c r="AE255" t="s">
        <v>129</v>
      </c>
      <c r="AG255">
        <v>1000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v>
      </c>
      <c r="AN255" t="str">
        <f t="shared" ca="1" si="81"/>
        <v>{"dy":26,"sl":3,"tp":"upn","vl":"30283","cn":10,"pt":"GO","pr":1000}</v>
      </c>
    </row>
    <row r="256" spans="1:40">
      <c r="A256">
        <v>26</v>
      </c>
      <c r="B256">
        <v>4</v>
      </c>
      <c r="C256">
        <f t="shared" si="72"/>
        <v>0</v>
      </c>
      <c r="D256">
        <f t="shared" ca="1" si="87"/>
        <v>0.90026259079919468</v>
      </c>
      <c r="E256">
        <f t="shared" ca="1" si="87"/>
        <v>5.5462423654189075E-2</v>
      </c>
      <c r="F256">
        <f t="shared" ca="1" si="87"/>
        <v>0.77166276031169512</v>
      </c>
      <c r="G256">
        <f t="shared" ca="1" si="87"/>
        <v>0.85748927520606377</v>
      </c>
      <c r="H256">
        <f t="shared" ca="1" si="87"/>
        <v>0.1558197182752642</v>
      </c>
      <c r="I256">
        <f t="shared" ca="1" si="87"/>
        <v>0.97881367304981171</v>
      </c>
      <c r="J256" t="s">
        <v>83</v>
      </c>
      <c r="K256" t="s">
        <v>295</v>
      </c>
      <c r="M256" t="str">
        <f t="shared" si="73"/>
        <v>지정 장비</v>
      </c>
      <c r="N256" t="str">
        <f t="shared" ca="1" si="74"/>
        <v>Equip5102</v>
      </c>
      <c r="O256">
        <f t="shared" ca="1" si="75"/>
        <v>1</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1500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93</v>
      </c>
      <c r="V256">
        <v>55476</v>
      </c>
      <c r="W256">
        <v>12</v>
      </c>
      <c r="X256" t="s">
        <v>129</v>
      </c>
      <c r="Z256">
        <v>1200</v>
      </c>
      <c r="AA256" t="str">
        <f t="shared" ca="1" si="77"/>
        <v>upn</v>
      </c>
      <c r="AB256" t="s">
        <v>93</v>
      </c>
      <c r="AC256">
        <v>14175</v>
      </c>
      <c r="AD256">
        <v>9</v>
      </c>
      <c r="AE256" t="s">
        <v>129</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v>
      </c>
      <c r="AN256" t="str">
        <f t="shared" ca="1" si="81"/>
        <v>{"dy":26,"sl":4,"tp":"upn","vl":"14175","cn":9,"pt":"GO","pr":900}</v>
      </c>
    </row>
    <row r="257" spans="1:40">
      <c r="A257">
        <v>26</v>
      </c>
      <c r="B257">
        <v>5</v>
      </c>
      <c r="C257">
        <f t="shared" si="72"/>
        <v>0</v>
      </c>
      <c r="D257">
        <f t="shared" ca="1" si="87"/>
        <v>9.5794080298383433E-2</v>
      </c>
      <c r="E257">
        <f t="shared" ca="1" si="87"/>
        <v>0.34917665491770555</v>
      </c>
      <c r="F257">
        <f t="shared" ca="1" si="87"/>
        <v>0.68213615495027369</v>
      </c>
      <c r="G257">
        <f t="shared" ca="1" si="87"/>
        <v>0.43016786930612583</v>
      </c>
      <c r="H257">
        <f t="shared" ca="1" si="87"/>
        <v>0.21585633216294597</v>
      </c>
      <c r="I257">
        <f t="shared" ca="1" si="87"/>
        <v>0.18118306121519867</v>
      </c>
      <c r="J257" t="s">
        <v>83</v>
      </c>
      <c r="K257" t="s">
        <v>216</v>
      </c>
      <c r="M257" t="str">
        <f t="shared" si="73"/>
        <v>지정 장비</v>
      </c>
      <c r="N257" t="str">
        <f t="shared" ca="1" si="74"/>
        <v>Equip0201</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2600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83</v>
      </c>
      <c r="V257" t="s">
        <v>182</v>
      </c>
      <c r="W257">
        <v>1</v>
      </c>
      <c r="X257" t="s">
        <v>129</v>
      </c>
      <c r="Z257">
        <v>1400</v>
      </c>
      <c r="AA257" t="str">
        <f t="shared" ca="1" si="77"/>
        <v>fe</v>
      </c>
      <c r="AB257" t="s">
        <v>83</v>
      </c>
      <c r="AC257" t="s">
        <v>333</v>
      </c>
      <c r="AD257">
        <v>1</v>
      </c>
      <c r="AE257" t="s">
        <v>133</v>
      </c>
      <c r="AG257">
        <v>5</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은빛 유산</v>
      </c>
      <c r="AL257">
        <v>1</v>
      </c>
      <c r="AM25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v>
      </c>
      <c r="AN257" t="str">
        <f t="shared" ca="1" si="81"/>
        <v>{"dy":26,"sl":5,"tp":"fe","vl":"Equip0202","cn":1,"pt":"DI","pr":5}</v>
      </c>
    </row>
    <row r="258" spans="1:40">
      <c r="A258">
        <v>26</v>
      </c>
      <c r="B258">
        <v>6</v>
      </c>
      <c r="C258">
        <f t="shared" ref="C258:C321" si="88">IF(B258&lt;=9,0,
IF(B258=10,1,2))</f>
        <v>0</v>
      </c>
      <c r="D258">
        <f t="shared" ca="1" si="87"/>
        <v>8.0496371052683147E-2</v>
      </c>
      <c r="E258">
        <f t="shared" ca="1" si="87"/>
        <v>0.73085878712382002</v>
      </c>
      <c r="F258">
        <f t="shared" ca="1" si="87"/>
        <v>0.77646211555624689</v>
      </c>
      <c r="G258">
        <f t="shared" ca="1" si="87"/>
        <v>3.3443765540472459E-2</v>
      </c>
      <c r="H258">
        <f t="shared" ca="1" si="87"/>
        <v>0.88042388493957535</v>
      </c>
      <c r="I258">
        <f t="shared" ca="1" si="87"/>
        <v>0.94905195807230525</v>
      </c>
      <c r="J258" t="s">
        <v>83</v>
      </c>
      <c r="K258" t="s">
        <v>215</v>
      </c>
      <c r="M258" t="str">
        <f t="shared" ref="M258:M32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Equip4201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5</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83</v>
      </c>
      <c r="V258" t="s">
        <v>203</v>
      </c>
      <c r="W258">
        <v>1</v>
      </c>
      <c r="X258" t="s">
        <v>133</v>
      </c>
      <c r="Z258">
        <v>11</v>
      </c>
      <c r="AA258" t="str">
        <f t="shared" ref="AA258:AA321" ca="1" si="93">IF(ISBLANK(AB258),"",
VLOOKUP(AB258,OFFSET(INDIRECT("$A:$B"),0,MATCH(AB$1&amp;"_Verify",INDIRECT("$1:$1"),0)-1),2,0)
)</f>
        <v>fe</v>
      </c>
      <c r="AB258" t="s">
        <v>83</v>
      </c>
      <c r="AC258" t="s">
        <v>200</v>
      </c>
      <c r="AD258">
        <v>1</v>
      </c>
      <c r="AE258" t="s">
        <v>129</v>
      </c>
      <c r="AG258">
        <v>1700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까마귀 리볼버</v>
      </c>
      <c r="AL258">
        <v>1</v>
      </c>
      <c r="AM258" t="str">
        <f t="shared" ref="AM258:AM321" ca="1" si="96">IF(ROW()=2,AN258,OFFSET(AM258,-1,0)&amp;IF(LEN(AN258)=0,"",","&amp;AN258))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{"dy":26,"sl":6,"tp":"fe","vl":"Equip6001","cn":1,"pt":"GO","pr":1700}</v>
      </c>
    </row>
    <row r="259" spans="1:40">
      <c r="A259">
        <v>26</v>
      </c>
      <c r="B259">
        <v>7</v>
      </c>
      <c r="C259">
        <f t="shared" si="88"/>
        <v>0</v>
      </c>
      <c r="D259">
        <f t="shared" ca="1" si="87"/>
        <v>0.40790002068626419</v>
      </c>
      <c r="E259">
        <f t="shared" ca="1" si="87"/>
        <v>0.57076360215379973</v>
      </c>
      <c r="F259">
        <f t="shared" ca="1" si="87"/>
        <v>0.36886746836519968</v>
      </c>
      <c r="G259">
        <f t="shared" ca="1" si="87"/>
        <v>6.0238281126543503E-2</v>
      </c>
      <c r="H259">
        <f t="shared" ca="1" si="87"/>
        <v>0.42067055085463489</v>
      </c>
      <c r="I259">
        <f t="shared" ca="1" si="87"/>
        <v>0.10740153300315369</v>
      </c>
      <c r="J259" t="s">
        <v>83</v>
      </c>
      <c r="K259" t="s">
        <v>200</v>
      </c>
      <c r="M259" t="str">
        <f t="shared" si="89"/>
        <v>지정 장비</v>
      </c>
      <c r="N259" t="str">
        <f t="shared" ca="1" si="90"/>
        <v>Equip6001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1700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83</v>
      </c>
      <c r="V259" t="s">
        <v>251</v>
      </c>
      <c r="W259">
        <v>1</v>
      </c>
      <c r="X259" t="s">
        <v>129</v>
      </c>
      <c r="Z259">
        <v>7600</v>
      </c>
      <c r="AA259" t="str">
        <f t="shared" ca="1" si="93"/>
        <v>fe</v>
      </c>
      <c r="AB259" t="s">
        <v>83</v>
      </c>
      <c r="AC259" t="s">
        <v>215</v>
      </c>
      <c r="AD259">
        <v>1</v>
      </c>
      <c r="AE259" t="s">
        <v>129</v>
      </c>
      <c r="AG259">
        <v>3200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잔혹한 지배자</v>
      </c>
      <c r="AL259">
        <v>1</v>
      </c>
      <c r="AM25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v>
      </c>
      <c r="AN259" t="str">
        <f t="shared" ca="1" si="97"/>
        <v>{"dy":26,"sl":7,"tp":"fe","vl":"Equip4201","cn":1,"pt":"GO","pr":3200}</v>
      </c>
    </row>
    <row r="260" spans="1:40">
      <c r="A260">
        <v>26</v>
      </c>
      <c r="B260">
        <v>8</v>
      </c>
      <c r="C260">
        <f t="shared" si="88"/>
        <v>0</v>
      </c>
      <c r="D260">
        <f t="shared" ca="1" si="87"/>
        <v>5.6438186899285259E-2</v>
      </c>
      <c r="E260">
        <f t="shared" ca="1" si="87"/>
        <v>0.83135733002066259</v>
      </c>
      <c r="F260">
        <f t="shared" ca="1" si="87"/>
        <v>0.10431913592728614</v>
      </c>
      <c r="G260">
        <f t="shared" ca="1" si="87"/>
        <v>0.79348491453780445</v>
      </c>
      <c r="H260">
        <f t="shared" ca="1" si="87"/>
        <v>0.30640129067563771</v>
      </c>
      <c r="I260">
        <f t="shared" ca="1" si="87"/>
        <v>0.86235297170086189</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v>
      </c>
      <c r="AN260" t="str">
        <f t="shared" ca="1" si="97"/>
        <v>{"dy":26,"sl":8}</v>
      </c>
    </row>
    <row r="261" spans="1:40">
      <c r="A261">
        <v>26</v>
      </c>
      <c r="B261">
        <v>9</v>
      </c>
      <c r="C261">
        <f t="shared" si="88"/>
        <v>0</v>
      </c>
      <c r="D261">
        <f t="shared" ca="1" si="87"/>
        <v>0.88475105142195232</v>
      </c>
      <c r="E261">
        <f t="shared" ca="1" si="87"/>
        <v>0.29135375386984164</v>
      </c>
      <c r="F261">
        <f t="shared" ca="1" si="87"/>
        <v>0.41134719173616074</v>
      </c>
      <c r="G261">
        <f t="shared" ca="1" si="87"/>
        <v>0.98252820161044463</v>
      </c>
      <c r="H261">
        <f t="shared" ca="1" si="87"/>
        <v>0.27961892479635786</v>
      </c>
      <c r="I261">
        <f t="shared" ca="1" si="87"/>
        <v>0.34084588476682109</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v>
      </c>
      <c r="AN261" t="str">
        <f t="shared" ca="1" si="97"/>
        <v>{"dy":26,"sl":9}</v>
      </c>
    </row>
    <row r="262" spans="1:40">
      <c r="A262">
        <v>27</v>
      </c>
      <c r="B262">
        <v>0</v>
      </c>
      <c r="C262">
        <f t="shared" si="88"/>
        <v>0</v>
      </c>
      <c r="D262">
        <f t="shared" ref="D262:I271" ca="1" si="98">RAND()</f>
        <v>0.12584043998871741</v>
      </c>
      <c r="E262">
        <f t="shared" ca="1" si="98"/>
        <v>0.8276111905554363</v>
      </c>
      <c r="F262">
        <f t="shared" ca="1" si="98"/>
        <v>0.78770342048690056</v>
      </c>
      <c r="G262">
        <f t="shared" ca="1" si="98"/>
        <v>0.82462362140576684</v>
      </c>
      <c r="H262">
        <f t="shared" ca="1" si="98"/>
        <v>0.51510524307712524</v>
      </c>
      <c r="I262">
        <f t="shared" ca="1" si="98"/>
        <v>0.95086159254752067</v>
      </c>
      <c r="J262" t="s">
        <v>83</v>
      </c>
      <c r="K262" t="s">
        <v>253</v>
      </c>
      <c r="M262" t="str">
        <f t="shared" si="89"/>
        <v>지정 장비</v>
      </c>
      <c r="N262" t="str">
        <f t="shared" ca="1" si="90"/>
        <v>Equip8202</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29900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85</v>
      </c>
      <c r="W262">
        <v>1</v>
      </c>
      <c r="X262" t="s">
        <v>133</v>
      </c>
      <c r="Z262">
        <v>149</v>
      </c>
      <c r="AA262" t="str">
        <f t="shared" ca="1" si="93"/>
        <v>fe</v>
      </c>
      <c r="AB262" t="s">
        <v>83</v>
      </c>
      <c r="AC262" t="s">
        <v>276</v>
      </c>
      <c r="AD262">
        <v>1</v>
      </c>
      <c r="AE262" t="s">
        <v>129</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v>
      </c>
      <c r="AN262" t="str">
        <f t="shared" ca="1" si="97"/>
        <v>{"dy":27,"sl":0,"tp":"fe","vl":"Equip4101","cn":1,"pt":"GO","pr":1400}</v>
      </c>
    </row>
    <row r="263" spans="1:40">
      <c r="A263">
        <v>27</v>
      </c>
      <c r="B263">
        <v>1</v>
      </c>
      <c r="C263">
        <f t="shared" si="88"/>
        <v>0</v>
      </c>
      <c r="D263">
        <f t="shared" ca="1" si="98"/>
        <v>0.97243708475811397</v>
      </c>
      <c r="E263">
        <f t="shared" ca="1" si="98"/>
        <v>0.68568214824080198</v>
      </c>
      <c r="F263">
        <f t="shared" ca="1" si="98"/>
        <v>0.9274547507090517</v>
      </c>
      <c r="G263">
        <f t="shared" ca="1" si="98"/>
        <v>4.6745051062458298E-2</v>
      </c>
      <c r="H263">
        <f t="shared" ca="1" si="98"/>
        <v>0.18941905725931607</v>
      </c>
      <c r="I263">
        <f t="shared" ca="1" si="98"/>
        <v>0.24745768599705631</v>
      </c>
      <c r="J263" t="s">
        <v>83</v>
      </c>
      <c r="K263" t="s">
        <v>199</v>
      </c>
      <c r="M263" t="str">
        <f t="shared" si="89"/>
        <v>지정 장비</v>
      </c>
      <c r="N263" t="str">
        <f t="shared" ca="1" si="90"/>
        <v>Equip2102</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1100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83</v>
      </c>
      <c r="V263" t="s">
        <v>263</v>
      </c>
      <c r="W263">
        <v>1</v>
      </c>
      <c r="X263" t="s">
        <v>129</v>
      </c>
      <c r="Z263">
        <v>700</v>
      </c>
      <c r="AA263" t="str">
        <f t="shared" ca="1" si="93"/>
        <v>fe</v>
      </c>
      <c r="AB263" t="s">
        <v>83</v>
      </c>
      <c r="AC263" t="s">
        <v>199</v>
      </c>
      <c r="AD263">
        <v>1</v>
      </c>
      <c r="AE263" t="s">
        <v>129</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v>
      </c>
      <c r="AN263" t="str">
        <f t="shared" ca="1" si="97"/>
        <v>{"dy":27,"sl":1,"tp":"fe","vl":"Equip2102","cn":1,"pt":"GO","pr":1400}</v>
      </c>
    </row>
    <row r="264" spans="1:40">
      <c r="A264">
        <v>27</v>
      </c>
      <c r="B264">
        <v>2</v>
      </c>
      <c r="C264">
        <f t="shared" si="88"/>
        <v>0</v>
      </c>
      <c r="D264">
        <f t="shared" ca="1" si="98"/>
        <v>0.27265192735829669</v>
      </c>
      <c r="E264">
        <f t="shared" ca="1" si="98"/>
        <v>0.27914349059929644</v>
      </c>
      <c r="F264">
        <f t="shared" ca="1" si="98"/>
        <v>0.48044557387982867</v>
      </c>
      <c r="G264">
        <f t="shared" ca="1" si="98"/>
        <v>0.91166823968229971</v>
      </c>
      <c r="H264">
        <f t="shared" ca="1" si="98"/>
        <v>0.82179846811267077</v>
      </c>
      <c r="I264">
        <f t="shared" ca="1" si="98"/>
        <v>0.31192065040666228</v>
      </c>
      <c r="J264" t="s">
        <v>83</v>
      </c>
      <c r="K264" t="s">
        <v>254</v>
      </c>
      <c r="M264" t="str">
        <f t="shared" si="89"/>
        <v>지정 장비</v>
      </c>
      <c r="N264" t="str">
        <f t="shared" ca="1" si="90"/>
        <v>Equip3101</v>
      </c>
      <c r="O264">
        <f t="shared" ca="1" si="91"/>
        <v>1</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1100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92</v>
      </c>
      <c r="V264">
        <v>95693</v>
      </c>
      <c r="W264">
        <v>14</v>
      </c>
      <c r="X264" t="s">
        <v>129</v>
      </c>
      <c r="Z264">
        <v>1400</v>
      </c>
      <c r="AA264" t="str">
        <f t="shared" ca="1" si="93"/>
        <v>uph</v>
      </c>
      <c r="AB264" t="s">
        <v>92</v>
      </c>
      <c r="AC264">
        <v>34952</v>
      </c>
      <c r="AD264">
        <v>11</v>
      </c>
      <c r="AE264" t="s">
        <v>129</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0.39883369944438329</v>
      </c>
      <c r="E265">
        <f t="shared" ca="1" si="98"/>
        <v>0.90280686780835762</v>
      </c>
      <c r="F265">
        <f t="shared" ca="1" si="98"/>
        <v>0.75998277248644575</v>
      </c>
      <c r="G265">
        <f t="shared" ca="1" si="98"/>
        <v>0.90177704000536807</v>
      </c>
      <c r="H265">
        <f t="shared" ca="1" si="98"/>
        <v>0.53992117395135009</v>
      </c>
      <c r="I265">
        <f t="shared" ca="1" si="98"/>
        <v>0.53722971411022846</v>
      </c>
      <c r="J265" t="s">
        <v>83</v>
      </c>
      <c r="K265" t="s">
        <v>201</v>
      </c>
      <c r="M265" t="str">
        <f t="shared" si="89"/>
        <v>지정 장비</v>
      </c>
      <c r="N265" t="str">
        <f t="shared" ca="1" si="90"/>
        <v>Equip0002</v>
      </c>
      <c r="O265">
        <f t="shared" ca="1" si="91"/>
        <v>1</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800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99571</v>
      </c>
      <c r="W265">
        <v>14</v>
      </c>
      <c r="X265" t="s">
        <v>129</v>
      </c>
      <c r="Z265">
        <v>1400</v>
      </c>
      <c r="AA265" t="str">
        <f t="shared" ca="1" si="93"/>
        <v>upn</v>
      </c>
      <c r="AB265" t="s">
        <v>93</v>
      </c>
      <c r="AC265">
        <v>46336</v>
      </c>
      <c r="AD265">
        <v>11</v>
      </c>
      <c r="AE265" t="s">
        <v>129</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0.89437144349903119</v>
      </c>
      <c r="E266">
        <f t="shared" ca="1" si="98"/>
        <v>0.76230744879559975</v>
      </c>
      <c r="F266">
        <f t="shared" ca="1" si="98"/>
        <v>0.56002951443116278</v>
      </c>
      <c r="G266">
        <f t="shared" ca="1" si="98"/>
        <v>0.36349332206769858</v>
      </c>
      <c r="H266">
        <f t="shared" ca="1" si="98"/>
        <v>0.39349558689465036</v>
      </c>
      <c r="I266">
        <f t="shared" ca="1" si="98"/>
        <v>0.77140068820914498</v>
      </c>
      <c r="J266" t="s">
        <v>83</v>
      </c>
      <c r="K266" t="s">
        <v>268</v>
      </c>
      <c r="M266" t="str">
        <f t="shared" si="89"/>
        <v>지정 장비</v>
      </c>
      <c r="N266" t="str">
        <f t="shared" ca="1" si="90"/>
        <v>Equip0301</v>
      </c>
      <c r="O266">
        <f t="shared" ca="1" si="91"/>
        <v>1</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7800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93</v>
      </c>
      <c r="V266">
        <v>19556</v>
      </c>
      <c r="W266">
        <v>10</v>
      </c>
      <c r="X266" t="s">
        <v>129</v>
      </c>
      <c r="Z266">
        <v>1000</v>
      </c>
      <c r="AA266" t="str">
        <f t="shared" ca="1" si="93"/>
        <v>upn</v>
      </c>
      <c r="AB266" t="s">
        <v>93</v>
      </c>
      <c r="AC266">
        <v>58093</v>
      </c>
      <c r="AD266">
        <v>12</v>
      </c>
      <c r="AE266" t="s">
        <v>129</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0.63697522170312992</v>
      </c>
      <c r="E267">
        <f t="shared" ca="1" si="98"/>
        <v>0.9165278883428688</v>
      </c>
      <c r="F267">
        <f t="shared" ca="1" si="98"/>
        <v>0.59128125493287598</v>
      </c>
      <c r="G267">
        <f t="shared" ca="1" si="98"/>
        <v>0.17575473044953227</v>
      </c>
      <c r="H267">
        <f t="shared" ca="1" si="98"/>
        <v>0.2975784522345295</v>
      </c>
      <c r="I267">
        <f t="shared" ca="1" si="98"/>
        <v>3.4420349640618908E-2</v>
      </c>
      <c r="J267" t="s">
        <v>83</v>
      </c>
      <c r="K267" t="s">
        <v>193</v>
      </c>
      <c r="M267" t="str">
        <f t="shared" si="89"/>
        <v>지정 장비</v>
      </c>
      <c r="N267" t="str">
        <f t="shared" ca="1" si="90"/>
        <v>Equip7002</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1700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83</v>
      </c>
      <c r="V267" t="s">
        <v>114</v>
      </c>
      <c r="W267">
        <v>1</v>
      </c>
      <c r="X267" t="s">
        <v>133</v>
      </c>
      <c r="Z267">
        <v>4</v>
      </c>
      <c r="AA267" t="str">
        <f t="shared" ca="1" si="93"/>
        <v>fe</v>
      </c>
      <c r="AB267" t="s">
        <v>83</v>
      </c>
      <c r="AC267" t="s">
        <v>193</v>
      </c>
      <c r="AD267">
        <v>1</v>
      </c>
      <c r="AE267" t="s">
        <v>129</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0.97029983858329327</v>
      </c>
      <c r="E268">
        <f t="shared" ca="1" si="98"/>
        <v>0.62619388710676482</v>
      </c>
      <c r="F268">
        <f t="shared" ca="1" si="98"/>
        <v>0.57721969935643236</v>
      </c>
      <c r="G268">
        <f t="shared" ca="1" si="98"/>
        <v>0.46325744173971561</v>
      </c>
      <c r="H268">
        <f t="shared" ca="1" si="98"/>
        <v>0.93359344256696974</v>
      </c>
      <c r="I268">
        <f t="shared" ca="1" si="98"/>
        <v>0.50629857400310585</v>
      </c>
      <c r="J268" t="s">
        <v>83</v>
      </c>
      <c r="K268" t="s">
        <v>276</v>
      </c>
      <c r="M268" t="str">
        <f t="shared" si="89"/>
        <v>지정 장비</v>
      </c>
      <c r="N268" t="str">
        <f t="shared" ca="1" si="90"/>
        <v>Equip4101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1300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83</v>
      </c>
      <c r="V268" t="s">
        <v>113</v>
      </c>
      <c r="W268">
        <v>1</v>
      </c>
      <c r="X268" t="s">
        <v>129</v>
      </c>
      <c r="Z268">
        <v>800</v>
      </c>
      <c r="AA268" t="str">
        <f t="shared" ca="1" si="93"/>
        <v>fe</v>
      </c>
      <c r="AB268" t="s">
        <v>83</v>
      </c>
      <c r="AC268" t="s">
        <v>253</v>
      </c>
      <c r="AD268">
        <v>1</v>
      </c>
      <c r="AE268" t="s">
        <v>129</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0.44531882943270951</v>
      </c>
      <c r="E269">
        <f t="shared" ca="1" si="98"/>
        <v>2.1555037602618232E-2</v>
      </c>
      <c r="F269">
        <f t="shared" ca="1" si="98"/>
        <v>0.99541674530823832</v>
      </c>
      <c r="G269">
        <f t="shared" ca="1" si="98"/>
        <v>0.87022768346158119</v>
      </c>
      <c r="H269">
        <f t="shared" ca="1" si="98"/>
        <v>0.69458128135352049</v>
      </c>
      <c r="I269">
        <f t="shared" ca="1" si="98"/>
        <v>0.30465850827402541</v>
      </c>
      <c r="J269" t="s">
        <v>83</v>
      </c>
      <c r="K269" t="s">
        <v>269</v>
      </c>
      <c r="M269" t="str">
        <f t="shared" si="89"/>
        <v>지정 장비</v>
      </c>
      <c r="N269" t="str">
        <f t="shared" ca="1" si="90"/>
        <v>Equip7101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3300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83</v>
      </c>
      <c r="V269" t="s">
        <v>112</v>
      </c>
      <c r="W269">
        <v>1</v>
      </c>
      <c r="X269" t="s">
        <v>129</v>
      </c>
      <c r="Z269">
        <v>3500</v>
      </c>
      <c r="AA269" t="str">
        <f t="shared" ca="1" si="93"/>
        <v>fe</v>
      </c>
      <c r="AB269" t="s">
        <v>83</v>
      </c>
      <c r="AC269" t="s">
        <v>334</v>
      </c>
      <c r="AD269">
        <v>1</v>
      </c>
      <c r="AE269" t="s">
        <v>129</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0.63039953375608282</v>
      </c>
      <c r="E270">
        <f t="shared" ca="1" si="98"/>
        <v>0.11279407450914081</v>
      </c>
      <c r="F270">
        <f t="shared" ca="1" si="98"/>
        <v>0.3543654074078203</v>
      </c>
      <c r="G270">
        <f t="shared" ca="1" si="98"/>
        <v>0.81130864937169811</v>
      </c>
      <c r="H270">
        <f t="shared" ca="1" si="98"/>
        <v>0.67854781407532394</v>
      </c>
      <c r="I270">
        <f t="shared" ca="1" si="98"/>
        <v>0.38549282452786138</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0.10148174458881976</v>
      </c>
      <c r="E271">
        <f t="shared" ca="1" si="98"/>
        <v>0.11391986520721531</v>
      </c>
      <c r="F271">
        <f t="shared" ca="1" si="98"/>
        <v>0.86747625379373061</v>
      </c>
      <c r="G271">
        <f t="shared" ca="1" si="98"/>
        <v>0.87178000127159416</v>
      </c>
      <c r="H271">
        <f t="shared" ca="1" si="98"/>
        <v>3.125840628270149E-2</v>
      </c>
      <c r="I271">
        <f t="shared" ca="1" si="98"/>
        <v>0.93565205460968015</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0.69507830911243151</v>
      </c>
      <c r="E272">
        <f t="shared" ca="1" si="99"/>
        <v>0.7099181504182025</v>
      </c>
      <c r="F272">
        <f t="shared" ca="1" si="99"/>
        <v>0.91374275540319305</v>
      </c>
      <c r="G272">
        <f t="shared" ca="1" si="99"/>
        <v>0.4666476047109076</v>
      </c>
      <c r="H272">
        <f t="shared" ca="1" si="99"/>
        <v>0.72309699327140808</v>
      </c>
      <c r="I272">
        <f t="shared" ca="1" si="99"/>
        <v>0.23442297393618738</v>
      </c>
      <c r="M272" t="str">
        <f t="shared" ca="1" si="89"/>
        <v>지정 장비</v>
      </c>
      <c r="N272" t="str">
        <f t="shared" ca="1" si="90"/>
        <v>Equip6102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3300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83</v>
      </c>
      <c r="V272" t="s">
        <v>267</v>
      </c>
      <c r="W272">
        <v>1</v>
      </c>
      <c r="X272" t="s">
        <v>133</v>
      </c>
      <c r="Z272">
        <v>11</v>
      </c>
      <c r="AA272" t="str">
        <f t="shared" ca="1" si="93"/>
        <v>fe</v>
      </c>
      <c r="AB272" t="s">
        <v>83</v>
      </c>
      <c r="AC272" t="s">
        <v>199</v>
      </c>
      <c r="AD272">
        <v>1</v>
      </c>
      <c r="AE272" t="s">
        <v>129</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v>
      </c>
      <c r="AN272" t="str">
        <f t="shared" ca="1" si="97"/>
        <v>{"dy":28,"sl":0,"tp":"fe","vl":"Equip2102","cn":1,"pt":"GO","pr":1100}</v>
      </c>
    </row>
    <row r="273" spans="1:40">
      <c r="A273">
        <v>28</v>
      </c>
      <c r="B273">
        <v>1</v>
      </c>
      <c r="C273">
        <f t="shared" si="88"/>
        <v>0</v>
      </c>
      <c r="D273">
        <f t="shared" ca="1" si="99"/>
        <v>0.62454089589298156</v>
      </c>
      <c r="E273">
        <f t="shared" ca="1" si="99"/>
        <v>0.74473298815471234</v>
      </c>
      <c r="F273">
        <f t="shared" ca="1" si="99"/>
        <v>0.90973170992496599</v>
      </c>
      <c r="G273">
        <f t="shared" ca="1" si="99"/>
        <v>0.85030403479635785</v>
      </c>
      <c r="H273">
        <f t="shared" ca="1" si="99"/>
        <v>0.46897931645895896</v>
      </c>
      <c r="I273">
        <f t="shared" ca="1" si="99"/>
        <v>0.17587206336328598</v>
      </c>
      <c r="M273" t="str">
        <f t="shared" ca="1" si="89"/>
        <v>지정 장비</v>
      </c>
      <c r="N273" t="str">
        <f t="shared" ca="1" si="90"/>
        <v>Equip6202</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9000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83</v>
      </c>
      <c r="V273" t="s">
        <v>267</v>
      </c>
      <c r="W273">
        <v>1</v>
      </c>
      <c r="X273" t="s">
        <v>129</v>
      </c>
      <c r="Z273">
        <v>7200</v>
      </c>
      <c r="AA273" t="str">
        <f t="shared" ca="1" si="93"/>
        <v>fe</v>
      </c>
      <c r="AB273" t="s">
        <v>83</v>
      </c>
      <c r="AC273" t="s">
        <v>276</v>
      </c>
      <c r="AD273">
        <v>1</v>
      </c>
      <c r="AE273" t="s">
        <v>129</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v>
      </c>
      <c r="AN273" t="str">
        <f t="shared" ca="1" si="97"/>
        <v>{"dy":28,"sl":1,"tp":"fe","vl":"Equip4101","cn":1,"pt":"GO","pr":1500}</v>
      </c>
    </row>
    <row r="274" spans="1:40">
      <c r="A274">
        <v>28</v>
      </c>
      <c r="B274">
        <v>2</v>
      </c>
      <c r="C274">
        <f t="shared" si="88"/>
        <v>0</v>
      </c>
      <c r="D274">
        <f t="shared" ca="1" si="99"/>
        <v>1.9134274776482108E-2</v>
      </c>
      <c r="E274">
        <f t="shared" ca="1" si="99"/>
        <v>0.39936486779480096</v>
      </c>
      <c r="F274">
        <f t="shared" ca="1" si="99"/>
        <v>0.71294057730324722</v>
      </c>
      <c r="G274">
        <f t="shared" ca="1" si="99"/>
        <v>0.21213832588657411</v>
      </c>
      <c r="H274">
        <f t="shared" ca="1" si="99"/>
        <v>0.42794597251009137</v>
      </c>
      <c r="I274">
        <f t="shared" ca="1" si="99"/>
        <v>0.17534344086995113</v>
      </c>
      <c r="M274" t="str">
        <f t="shared" ca="1" si="89"/>
        <v>안 지정 캐릭터 PP 영웅등급</v>
      </c>
      <c r="N274">
        <f t="shared" ca="1" si="90"/>
        <v>39936</v>
      </c>
      <c r="O274">
        <f t="shared" ca="1" si="91"/>
        <v>11</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1100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92</v>
      </c>
      <c r="V274">
        <v>6089</v>
      </c>
      <c r="W274">
        <v>9</v>
      </c>
      <c r="X274" t="s">
        <v>129</v>
      </c>
      <c r="Z274">
        <v>900</v>
      </c>
      <c r="AA274" t="str">
        <f t="shared" ca="1" si="93"/>
        <v>uph</v>
      </c>
      <c r="AB274" t="s">
        <v>92</v>
      </c>
      <c r="AC274">
        <v>35730</v>
      </c>
      <c r="AD274">
        <v>11</v>
      </c>
      <c r="AE274" t="s">
        <v>129</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v>
      </c>
      <c r="AN274" t="str">
        <f t="shared" ca="1" si="97"/>
        <v>{"dy":28,"sl":2,"tp":"uph","vl":"35730","cn":11,"pt":"GO","pr":1100}</v>
      </c>
    </row>
    <row r="275" spans="1:40">
      <c r="A275">
        <v>28</v>
      </c>
      <c r="B275">
        <v>3</v>
      </c>
      <c r="C275">
        <f t="shared" si="88"/>
        <v>0</v>
      </c>
      <c r="D275">
        <f t="shared" ca="1" si="99"/>
        <v>0.45993422506473536</v>
      </c>
      <c r="E275">
        <f t="shared" ca="1" si="99"/>
        <v>0.547252214676335</v>
      </c>
      <c r="F275">
        <f t="shared" ca="1" si="99"/>
        <v>0.51866228252642865</v>
      </c>
      <c r="G275">
        <f t="shared" ca="1" si="99"/>
        <v>0.20866499672583816</v>
      </c>
      <c r="H275">
        <f t="shared" ca="1" si="99"/>
        <v>9.8193704585600616E-2</v>
      </c>
      <c r="I275">
        <f t="shared" ca="1" si="99"/>
        <v>0.27228352069463591</v>
      </c>
      <c r="M275" t="str">
        <f t="shared" ca="1" si="89"/>
        <v>안 지정 캐릭터 PP 일반등급</v>
      </c>
      <c r="N275">
        <f t="shared" ca="1" si="90"/>
        <v>54725</v>
      </c>
      <c r="O275">
        <f t="shared" ca="1" si="91"/>
        <v>12</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10463</v>
      </c>
      <c r="W275">
        <v>9</v>
      </c>
      <c r="X275" t="s">
        <v>129</v>
      </c>
      <c r="Z275">
        <v>900</v>
      </c>
      <c r="AA275" t="str">
        <f t="shared" ca="1" si="93"/>
        <v>upn</v>
      </c>
      <c r="AB275" t="s">
        <v>93</v>
      </c>
      <c r="AC275">
        <v>13144</v>
      </c>
      <c r="AD275">
        <v>9</v>
      </c>
      <c r="AE275" t="s">
        <v>129</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v>
      </c>
      <c r="AN275" t="str">
        <f t="shared" ca="1" si="97"/>
        <v>{"dy":28,"sl":3,"tp":"upn","vl":"13144","cn":9,"pt":"GO","pr":900}</v>
      </c>
    </row>
    <row r="276" spans="1:40">
      <c r="A276">
        <v>28</v>
      </c>
      <c r="B276">
        <v>4</v>
      </c>
      <c r="C276">
        <f t="shared" si="88"/>
        <v>0</v>
      </c>
      <c r="D276">
        <f t="shared" ca="1" si="99"/>
        <v>0.3210086019942413</v>
      </c>
      <c r="E276">
        <f t="shared" ca="1" si="99"/>
        <v>0.84328187001777744</v>
      </c>
      <c r="F276">
        <f t="shared" ca="1" si="99"/>
        <v>0.67597429467155168</v>
      </c>
      <c r="G276">
        <f t="shared" ca="1" si="99"/>
        <v>0.1207665656674628</v>
      </c>
      <c r="H276">
        <f t="shared" ca="1" si="99"/>
        <v>0.39550372666024314</v>
      </c>
      <c r="I276">
        <f t="shared" ca="1" si="99"/>
        <v>0.15896923043704558</v>
      </c>
      <c r="M276" t="str">
        <f t="shared" ca="1" si="89"/>
        <v>안 지정 캐릭터 PP 일반등급</v>
      </c>
      <c r="N276">
        <f t="shared" ca="1" si="90"/>
        <v>84328</v>
      </c>
      <c r="O276">
        <f t="shared" ca="1" si="91"/>
        <v>14</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1400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93</v>
      </c>
      <c r="V276">
        <v>26955</v>
      </c>
      <c r="W276">
        <v>10</v>
      </c>
      <c r="X276" t="s">
        <v>129</v>
      </c>
      <c r="Z276">
        <v>1000</v>
      </c>
      <c r="AA276" t="str">
        <f t="shared" ca="1" si="93"/>
        <v>upn</v>
      </c>
      <c r="AB276" t="s">
        <v>93</v>
      </c>
      <c r="AC276">
        <v>41165</v>
      </c>
      <c r="AD276">
        <v>11</v>
      </c>
      <c r="AE276" t="s">
        <v>129</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0.23852424783909953</v>
      </c>
      <c r="E277">
        <f t="shared" ca="1" si="99"/>
        <v>0.86037075598085122</v>
      </c>
      <c r="F277">
        <f t="shared" ca="1" si="99"/>
        <v>0.89973597655855719</v>
      </c>
      <c r="G277">
        <f t="shared" ca="1" si="99"/>
        <v>6.1388428121310734E-2</v>
      </c>
      <c r="H277">
        <f t="shared" ca="1" si="99"/>
        <v>0.42015668294226094</v>
      </c>
      <c r="I277">
        <f t="shared" ca="1" si="99"/>
        <v>0.26003516189994125</v>
      </c>
      <c r="M277" t="str">
        <f t="shared" ca="1" si="89"/>
        <v>지정 장비</v>
      </c>
      <c r="N277" t="str">
        <f t="shared" ca="1" si="90"/>
        <v>Equip7301</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DI</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34</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83</v>
      </c>
      <c r="V277" t="s">
        <v>214</v>
      </c>
      <c r="W277">
        <v>1</v>
      </c>
      <c r="X277" t="s">
        <v>133</v>
      </c>
      <c r="Z277">
        <v>16</v>
      </c>
      <c r="AA277" t="str">
        <f t="shared" ca="1" si="93"/>
        <v>fe</v>
      </c>
      <c r="AB277" t="s">
        <v>83</v>
      </c>
      <c r="AC277" t="s">
        <v>260</v>
      </c>
      <c r="AD277">
        <v>1</v>
      </c>
      <c r="AE277" t="s">
        <v>129</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0.65810436734859423</v>
      </c>
      <c r="E278">
        <f t="shared" ca="1" si="99"/>
        <v>0.57167643239550159</v>
      </c>
      <c r="F278">
        <f t="shared" ca="1" si="99"/>
        <v>0.38387577119905025</v>
      </c>
      <c r="G278">
        <f t="shared" ca="1" si="99"/>
        <v>0.10671508994767231</v>
      </c>
      <c r="H278">
        <f t="shared" ca="1" si="99"/>
        <v>0.87491208530335773</v>
      </c>
      <c r="I278">
        <f t="shared" ca="1" si="99"/>
        <v>0.36844485300415486</v>
      </c>
      <c r="M278" t="str">
        <f t="shared" ca="1" si="89"/>
        <v>지정 장비</v>
      </c>
      <c r="N278" t="str">
        <f t="shared" ca="1" si="90"/>
        <v>Equip6102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3400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83</v>
      </c>
      <c r="V278" t="s">
        <v>216</v>
      </c>
      <c r="W278">
        <v>1</v>
      </c>
      <c r="X278" t="s">
        <v>133</v>
      </c>
      <c r="Z278">
        <v>5</v>
      </c>
      <c r="AA278" t="str">
        <f t="shared" ca="1" si="93"/>
        <v>fe</v>
      </c>
      <c r="AB278" t="s">
        <v>83</v>
      </c>
      <c r="AC278" t="s">
        <v>115</v>
      </c>
      <c r="AD278">
        <v>1</v>
      </c>
      <c r="AE278" t="s">
        <v>129</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0.97008173483060445</v>
      </c>
      <c r="E279">
        <f t="shared" ca="1" si="99"/>
        <v>0.20884101157306423</v>
      </c>
      <c r="F279">
        <f t="shared" ca="1" si="99"/>
        <v>0.55366509997165525</v>
      </c>
      <c r="G279">
        <f t="shared" ca="1" si="99"/>
        <v>0.23118377401705337</v>
      </c>
      <c r="H279">
        <f t="shared" ca="1" si="99"/>
        <v>0.31439441601853346</v>
      </c>
      <c r="I279">
        <f t="shared" ca="1" si="99"/>
        <v>0.94598107974072088</v>
      </c>
      <c r="M279" t="str">
        <f t="shared" ca="1" si="89"/>
        <v>지정 장비</v>
      </c>
      <c r="N279" t="str">
        <f t="shared" ca="1" si="90"/>
        <v>Equip2201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5</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83</v>
      </c>
      <c r="V279" t="s">
        <v>296</v>
      </c>
      <c r="W279">
        <v>1</v>
      </c>
      <c r="X279" t="s">
        <v>133</v>
      </c>
      <c r="Y279">
        <v>29</v>
      </c>
      <c r="Z279">
        <v>15</v>
      </c>
      <c r="AA279" t="str">
        <f t="shared" ca="1" si="93"/>
        <v>fe</v>
      </c>
      <c r="AB279" t="s">
        <v>83</v>
      </c>
      <c r="AC279" t="s">
        <v>256</v>
      </c>
      <c r="AD279">
        <v>1</v>
      </c>
      <c r="AE279" t="s">
        <v>129</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t="shared" ca="1" si="97"/>
        <v>{"dy":28,"sl":7,"tp":"fe","vl":"Equip5301","cn":1,"pt":"GO","pr":7400}</v>
      </c>
    </row>
    <row r="280" spans="1:40">
      <c r="A280">
        <v>28</v>
      </c>
      <c r="B280">
        <v>8</v>
      </c>
      <c r="C280">
        <f t="shared" si="88"/>
        <v>0</v>
      </c>
      <c r="D280">
        <f t="shared" ca="1" si="99"/>
        <v>0.54002416394889885</v>
      </c>
      <c r="E280">
        <f t="shared" ca="1" si="99"/>
        <v>0.82150326690318054</v>
      </c>
      <c r="F280">
        <f t="shared" ca="1" si="99"/>
        <v>0.47872898089199989</v>
      </c>
      <c r="G280">
        <f t="shared" ca="1" si="99"/>
        <v>6.9509703969129699E-2</v>
      </c>
      <c r="H280">
        <f t="shared" ca="1" si="99"/>
        <v>0.87570496244519103</v>
      </c>
      <c r="I280">
        <f t="shared" ca="1" si="99"/>
        <v>0.62262993102677422</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t="shared" ca="1" si="97"/>
        <v>{"dy":28,"sl":8}</v>
      </c>
    </row>
    <row r="281" spans="1:40">
      <c r="A281">
        <v>28</v>
      </c>
      <c r="B281">
        <v>9</v>
      </c>
      <c r="C281">
        <f t="shared" si="88"/>
        <v>0</v>
      </c>
      <c r="D281">
        <f t="shared" ca="1" si="99"/>
        <v>0.22799153839580999</v>
      </c>
      <c r="E281">
        <f t="shared" ca="1" si="99"/>
        <v>0.45337535955620611</v>
      </c>
      <c r="F281">
        <f t="shared" ca="1" si="99"/>
        <v>0.24316071913008586</v>
      </c>
      <c r="G281">
        <f t="shared" ca="1" si="99"/>
        <v>0.12424462974213557</v>
      </c>
      <c r="H281">
        <f t="shared" ca="1" si="99"/>
        <v>0.76096957654614539</v>
      </c>
      <c r="I281">
        <f t="shared" ca="1" si="99"/>
        <v>2.2387967369754236E-2</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t="shared" ca="1" si="97"/>
        <v>{"dy":28,"sl":9}</v>
      </c>
    </row>
    <row r="282" spans="1:40">
      <c r="A282">
        <v>29</v>
      </c>
      <c r="B282">
        <v>0</v>
      </c>
      <c r="C282">
        <f t="shared" si="88"/>
        <v>0</v>
      </c>
      <c r="D282">
        <f t="shared" ref="D282:I291" ca="1" si="100">RAND()</f>
        <v>0.10341646096462598</v>
      </c>
      <c r="E282">
        <f t="shared" ca="1" si="100"/>
        <v>0.51375853710769648</v>
      </c>
      <c r="F282">
        <f t="shared" ca="1" si="100"/>
        <v>0.4817795892961162</v>
      </c>
      <c r="G282">
        <f t="shared" ca="1" si="100"/>
        <v>0.45681681153417841</v>
      </c>
      <c r="H282">
        <f t="shared" ca="1" si="100"/>
        <v>4.4847583132168189E-3</v>
      </c>
      <c r="I282">
        <f t="shared" ca="1" si="100"/>
        <v>0.58002898052103391</v>
      </c>
      <c r="M282" t="str">
        <f t="shared" ca="1" si="89"/>
        <v>지정 장비</v>
      </c>
      <c r="N282" t="str">
        <f t="shared" ca="1" si="90"/>
        <v>Equip4202</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5</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V282" t="s">
        <v>262</v>
      </c>
      <c r="W282">
        <v>1</v>
      </c>
      <c r="X282" t="s">
        <v>133</v>
      </c>
      <c r="Z282">
        <v>4</v>
      </c>
      <c r="AA282" t="str">
        <f t="shared" ca="1" si="93"/>
        <v>fe</v>
      </c>
      <c r="AB282" t="s">
        <v>83</v>
      </c>
      <c r="AC282" t="s">
        <v>256</v>
      </c>
      <c r="AD282">
        <v>1</v>
      </c>
      <c r="AE282" t="s">
        <v>133</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t="shared" ca="1" si="97"/>
        <v>{"dy":29,"sl":0,"tp":"fe","vl":"Equip5301","cn":1,"pt":"DI","pr":12}</v>
      </c>
    </row>
    <row r="283" spans="1:40">
      <c r="A283">
        <v>29</v>
      </c>
      <c r="B283">
        <v>1</v>
      </c>
      <c r="C283">
        <f t="shared" si="88"/>
        <v>0</v>
      </c>
      <c r="D283">
        <f t="shared" ca="1" si="100"/>
        <v>0.83411308445028676</v>
      </c>
      <c r="E283">
        <f t="shared" ca="1" si="100"/>
        <v>0.15183784987457916</v>
      </c>
      <c r="F283">
        <f t="shared" ca="1" si="100"/>
        <v>0.30539454264693544</v>
      </c>
      <c r="G283">
        <f t="shared" ca="1" si="100"/>
        <v>0.88527490192972014</v>
      </c>
      <c r="H283">
        <f t="shared" ca="1" si="100"/>
        <v>9.8819573915119419E-2</v>
      </c>
      <c r="I283">
        <f t="shared" ca="1" si="100"/>
        <v>5.9652920610531845E-2</v>
      </c>
      <c r="M283" t="str">
        <f t="shared" ca="1" si="89"/>
        <v>지정 장비</v>
      </c>
      <c r="N283" t="str">
        <f t="shared" ca="1" si="90"/>
        <v>Equip1102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1000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83</v>
      </c>
      <c r="V283" t="s">
        <v>277</v>
      </c>
      <c r="W283">
        <v>1</v>
      </c>
      <c r="X283" t="s">
        <v>133</v>
      </c>
      <c r="Z283">
        <v>11</v>
      </c>
      <c r="AA283" t="str">
        <f t="shared" ca="1" si="93"/>
        <v>fe</v>
      </c>
      <c r="AB283" t="s">
        <v>83</v>
      </c>
      <c r="AC283" t="s">
        <v>201</v>
      </c>
      <c r="AD283">
        <v>1</v>
      </c>
      <c r="AE283" t="s">
        <v>129</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t="shared" ca="1" si="97"/>
        <v>{"dy":29,"sl":1,"tp":"fe","vl":"Equip0002","cn":1,"pt":"GO","pr":800}</v>
      </c>
    </row>
    <row r="284" spans="1:40">
      <c r="A284">
        <v>29</v>
      </c>
      <c r="B284">
        <v>2</v>
      </c>
      <c r="C284">
        <f t="shared" si="88"/>
        <v>0</v>
      </c>
      <c r="D284">
        <f t="shared" ca="1" si="100"/>
        <v>0.12299092314469973</v>
      </c>
      <c r="E284">
        <f t="shared" ca="1" si="100"/>
        <v>0.1496602868851441</v>
      </c>
      <c r="F284">
        <f t="shared" ca="1" si="100"/>
        <v>0.5265958284957083</v>
      </c>
      <c r="G284">
        <f t="shared" ca="1" si="100"/>
        <v>0.74210734934762057</v>
      </c>
      <c r="H284">
        <f t="shared" ca="1" si="100"/>
        <v>0.8667207318703124</v>
      </c>
      <c r="I284">
        <f t="shared" ca="1" si="100"/>
        <v>0.67775658223353341</v>
      </c>
      <c r="M284" t="str">
        <f t="shared" ca="1" si="89"/>
        <v>안 지정 캐릭터 PP 영웅등급</v>
      </c>
      <c r="N284">
        <f t="shared" ca="1" si="90"/>
        <v>14966</v>
      </c>
      <c r="O284">
        <f t="shared" ca="1" si="91"/>
        <v>9</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900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92</v>
      </c>
      <c r="V284">
        <v>80564</v>
      </c>
      <c r="W284">
        <v>13</v>
      </c>
      <c r="X284" t="s">
        <v>129</v>
      </c>
      <c r="Z284">
        <v>1300</v>
      </c>
      <c r="AA284" t="str">
        <f t="shared" ca="1" si="93"/>
        <v>uph</v>
      </c>
      <c r="AB284" t="s">
        <v>92</v>
      </c>
      <c r="AC284">
        <v>10094</v>
      </c>
      <c r="AD284">
        <v>9</v>
      </c>
      <c r="AE284" t="s">
        <v>129</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t="shared" ca="1" si="97"/>
        <v>{"dy":29,"sl":2,"tp":"uph","vl":"10094","cn":9,"pt":"GO","pr":900}</v>
      </c>
    </row>
    <row r="285" spans="1:40">
      <c r="A285">
        <v>29</v>
      </c>
      <c r="B285">
        <v>3</v>
      </c>
      <c r="C285">
        <f t="shared" si="88"/>
        <v>0</v>
      </c>
      <c r="D285">
        <f t="shared" ca="1" si="100"/>
        <v>0.52569906734764071</v>
      </c>
      <c r="E285">
        <f t="shared" ca="1" si="100"/>
        <v>0.81200857424357009</v>
      </c>
      <c r="F285">
        <f t="shared" ca="1" si="100"/>
        <v>0.93041983168566489</v>
      </c>
      <c r="G285">
        <f t="shared" ca="1" si="100"/>
        <v>0.23551028701059695</v>
      </c>
      <c r="H285">
        <f t="shared" ca="1" si="100"/>
        <v>0.10649648687475843</v>
      </c>
      <c r="I285">
        <f t="shared" ca="1" si="100"/>
        <v>0.53165365792194763</v>
      </c>
      <c r="M285" t="str">
        <f t="shared" ca="1" si="89"/>
        <v>안 지정 캐릭터 PP 일반등급</v>
      </c>
      <c r="N285">
        <f t="shared" ca="1" si="90"/>
        <v>81200</v>
      </c>
      <c r="O285">
        <f t="shared" ca="1" si="91"/>
        <v>13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1300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93</v>
      </c>
      <c r="V285">
        <v>12239</v>
      </c>
      <c r="W285">
        <v>9</v>
      </c>
      <c r="X285" t="s">
        <v>129</v>
      </c>
      <c r="Z285">
        <v>900</v>
      </c>
      <c r="AA285" t="str">
        <f t="shared" ca="1" si="93"/>
        <v>upn</v>
      </c>
      <c r="AB285" t="s">
        <v>93</v>
      </c>
      <c r="AC285">
        <v>71291</v>
      </c>
      <c r="AD285">
        <v>13</v>
      </c>
      <c r="AE285" t="s">
        <v>129</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t="shared" ca="1" si="97"/>
        <v>{"dy":29,"sl":3,"tp":"upn","vl":"71291","cn":13,"pt":"GO","pr":1300}</v>
      </c>
    </row>
    <row r="286" spans="1:40">
      <c r="A286">
        <v>29</v>
      </c>
      <c r="B286">
        <v>4</v>
      </c>
      <c r="C286">
        <f t="shared" si="88"/>
        <v>0</v>
      </c>
      <c r="D286">
        <f t="shared" ca="1" si="100"/>
        <v>0.36552889247733944</v>
      </c>
      <c r="E286">
        <f t="shared" ca="1" si="100"/>
        <v>0.50650934955696414</v>
      </c>
      <c r="F286">
        <f t="shared" ca="1" si="100"/>
        <v>0.39953414801794584</v>
      </c>
      <c r="G286">
        <f t="shared" ca="1" si="100"/>
        <v>6.5200173226825031E-2</v>
      </c>
      <c r="H286">
        <f t="shared" ca="1" si="100"/>
        <v>0.24177896508488306</v>
      </c>
      <c r="I286">
        <f t="shared" ca="1" si="100"/>
        <v>0.32240721031588515</v>
      </c>
      <c r="M286" t="str">
        <f t="shared" ca="1" si="89"/>
        <v>안 지정 캐릭터 PP 일반등급</v>
      </c>
      <c r="N286">
        <f t="shared" ca="1" si="90"/>
        <v>50650</v>
      </c>
      <c r="O286">
        <f t="shared" ca="1" si="91"/>
        <v>12</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93</v>
      </c>
      <c r="V286">
        <v>80039</v>
      </c>
      <c r="W286">
        <v>13</v>
      </c>
      <c r="X286" t="s">
        <v>129</v>
      </c>
      <c r="Z286">
        <v>1300</v>
      </c>
      <c r="AA286" t="str">
        <f t="shared" ca="1" si="93"/>
        <v>upn</v>
      </c>
      <c r="AB286" t="s">
        <v>93</v>
      </c>
      <c r="AC286">
        <v>4931</v>
      </c>
      <c r="AD286">
        <v>9</v>
      </c>
      <c r="AE286" t="s">
        <v>129</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t="shared" ca="1" si="97"/>
        <v>{"dy":29,"sl":4,"tp":"upn","vl":"4931","cn":9,"pt":"GO","pr":900}</v>
      </c>
    </row>
    <row r="287" spans="1:40">
      <c r="A287">
        <v>29</v>
      </c>
      <c r="B287">
        <v>5</v>
      </c>
      <c r="C287">
        <f t="shared" si="88"/>
        <v>0</v>
      </c>
      <c r="D287">
        <f t="shared" ca="1" si="100"/>
        <v>0.9363628969365424</v>
      </c>
      <c r="E287">
        <f t="shared" ca="1" si="100"/>
        <v>0.89965932682540273</v>
      </c>
      <c r="F287">
        <f t="shared" ca="1" si="100"/>
        <v>0.21074199953960426</v>
      </c>
      <c r="G287">
        <f t="shared" ca="1" si="100"/>
        <v>0.88871263077977758</v>
      </c>
      <c r="H287">
        <f t="shared" ca="1" si="100"/>
        <v>0.43034720402119953</v>
      </c>
      <c r="I287">
        <f t="shared" ca="1" si="100"/>
        <v>0.77303889672815307</v>
      </c>
      <c r="M287" t="str">
        <f t="shared" ca="1" si="89"/>
        <v>안 지정 캐릭터 PP 일반등급</v>
      </c>
      <c r="N287">
        <f t="shared" ca="1" si="90"/>
        <v>89965</v>
      </c>
      <c r="O287">
        <f t="shared" ca="1" si="91"/>
        <v>14</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1400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93</v>
      </c>
      <c r="V287">
        <v>71792</v>
      </c>
      <c r="W287">
        <v>13</v>
      </c>
      <c r="X287" t="s">
        <v>129</v>
      </c>
      <c r="Z287">
        <v>1300</v>
      </c>
      <c r="AA287" t="str">
        <f t="shared" ca="1" si="93"/>
        <v>fe</v>
      </c>
      <c r="AB287" t="s">
        <v>83</v>
      </c>
      <c r="AC287" t="s">
        <v>199</v>
      </c>
      <c r="AD287">
        <v>1</v>
      </c>
      <c r="AE287" t="s">
        <v>129</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t="shared" ca="1" si="97"/>
        <v>{"dy":29,"sl":5,"tp":"fe","vl":"Equip2102","cn":1,"pt":"GO","pr":1400}</v>
      </c>
    </row>
    <row r="288" spans="1:40">
      <c r="A288">
        <v>29</v>
      </c>
      <c r="B288">
        <v>6</v>
      </c>
      <c r="C288">
        <f t="shared" si="88"/>
        <v>0</v>
      </c>
      <c r="D288">
        <f t="shared" ca="1" si="100"/>
        <v>0.85944523419915964</v>
      </c>
      <c r="E288">
        <f t="shared" ca="1" si="100"/>
        <v>0.24210022019246646</v>
      </c>
      <c r="F288">
        <f t="shared" ca="1" si="100"/>
        <v>0.53531555162131228</v>
      </c>
      <c r="G288">
        <f t="shared" ca="1" si="100"/>
        <v>0.78037825300833297</v>
      </c>
      <c r="H288">
        <f t="shared" ca="1" si="100"/>
        <v>0.5049735386747749</v>
      </c>
      <c r="I288">
        <f t="shared" ca="1" si="100"/>
        <v>5.7659085916944131E-2</v>
      </c>
      <c r="M288" t="str">
        <f t="shared" ca="1" si="89"/>
        <v>지정 장비</v>
      </c>
      <c r="N288" t="str">
        <f t="shared" ca="1" si="90"/>
        <v>Equip3002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600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83</v>
      </c>
      <c r="V288" t="s">
        <v>298</v>
      </c>
      <c r="W288">
        <v>1</v>
      </c>
      <c r="X288" t="s">
        <v>129</v>
      </c>
      <c r="Z288">
        <v>2800</v>
      </c>
      <c r="AA288" t="str">
        <f t="shared" ca="1" si="93"/>
        <v>fe</v>
      </c>
      <c r="AB288" t="s">
        <v>83</v>
      </c>
      <c r="AC288" t="s">
        <v>190</v>
      </c>
      <c r="AD288">
        <v>1</v>
      </c>
      <c r="AE288" t="s">
        <v>129</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t="shared" ca="1" si="97"/>
        <v>{"dy":29,"sl":6,"tp":"fe","vl":"Equip6102","cn":1,"pt":"GO","pr":3400}</v>
      </c>
    </row>
    <row r="289" spans="1:40">
      <c r="A289">
        <v>29</v>
      </c>
      <c r="B289">
        <v>7</v>
      </c>
      <c r="C289">
        <f t="shared" si="88"/>
        <v>0</v>
      </c>
      <c r="D289">
        <f t="shared" ca="1" si="100"/>
        <v>0.25356203040503178</v>
      </c>
      <c r="E289">
        <f t="shared" ca="1" si="100"/>
        <v>0.92265971356141563</v>
      </c>
      <c r="F289">
        <f t="shared" ca="1" si="100"/>
        <v>0.85085932830798394</v>
      </c>
      <c r="G289">
        <f t="shared" ca="1" si="100"/>
        <v>0.49977124460837419</v>
      </c>
      <c r="H289">
        <f t="shared" ca="1" si="100"/>
        <v>0.2743873425064508</v>
      </c>
      <c r="I289">
        <f t="shared" ca="1" si="100"/>
        <v>6.1035656156743445E-2</v>
      </c>
      <c r="M289" t="str">
        <f t="shared" ca="1" si="89"/>
        <v>지정 장비</v>
      </c>
      <c r="N289" t="str">
        <f t="shared" ca="1" si="90"/>
        <v>Equip8301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73900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83</v>
      </c>
      <c r="V289" t="s">
        <v>195</v>
      </c>
      <c r="W289">
        <v>1</v>
      </c>
      <c r="X289" t="s">
        <v>129</v>
      </c>
      <c r="Z289">
        <v>8300</v>
      </c>
      <c r="AA289" t="str">
        <f t="shared" ca="1" si="93"/>
        <v>fe</v>
      </c>
      <c r="AB289" t="s">
        <v>83</v>
      </c>
      <c r="AC289" t="s">
        <v>276</v>
      </c>
      <c r="AD289">
        <v>1</v>
      </c>
      <c r="AE289" t="s">
        <v>129</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t="shared" ca="1" si="97"/>
        <v>{"dy":29,"sl":7,"tp":"fe","vl":"Equip4101","cn":1,"pt":"GO","pr":1100}</v>
      </c>
    </row>
    <row r="290" spans="1:40">
      <c r="A290">
        <v>29</v>
      </c>
      <c r="B290">
        <v>8</v>
      </c>
      <c r="C290">
        <f t="shared" si="88"/>
        <v>0</v>
      </c>
      <c r="D290">
        <f t="shared" ca="1" si="100"/>
        <v>0.48589633367764573</v>
      </c>
      <c r="E290">
        <f t="shared" ca="1" si="100"/>
        <v>0.28244253414763454</v>
      </c>
      <c r="F290">
        <f t="shared" ca="1" si="100"/>
        <v>0.16691072248539196</v>
      </c>
      <c r="G290">
        <f t="shared" ca="1" si="100"/>
        <v>0.91785872147443615</v>
      </c>
      <c r="H290">
        <f t="shared" ca="1" si="100"/>
        <v>1.7355314303982738E-2</v>
      </c>
      <c r="I290">
        <f t="shared" ca="1" si="100"/>
        <v>0.99447538872998098</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t="shared" ca="1" si="97"/>
        <v>{"dy":29,"sl":8}</v>
      </c>
    </row>
    <row r="291" spans="1:40">
      <c r="A291">
        <v>29</v>
      </c>
      <c r="B291">
        <v>9</v>
      </c>
      <c r="C291">
        <f t="shared" si="88"/>
        <v>0</v>
      </c>
      <c r="D291">
        <f t="shared" ca="1" si="100"/>
        <v>0.53614167280654434</v>
      </c>
      <c r="E291">
        <f t="shared" ca="1" si="100"/>
        <v>0.21147420913806725</v>
      </c>
      <c r="F291">
        <f t="shared" ca="1" si="100"/>
        <v>0.13633083420780523</v>
      </c>
      <c r="G291">
        <f t="shared" ca="1" si="100"/>
        <v>0.70953104917325915</v>
      </c>
      <c r="H291">
        <f t="shared" ca="1" si="100"/>
        <v>0.90627337098651972</v>
      </c>
      <c r="I291">
        <f t="shared" ca="1" si="100"/>
        <v>0.70631717790582327</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t="shared" ca="1" si="97"/>
        <v>{"dy":29,"sl":9}</v>
      </c>
    </row>
    <row r="292" spans="1:40">
      <c r="A292">
        <v>30</v>
      </c>
      <c r="B292">
        <v>0</v>
      </c>
      <c r="C292">
        <f t="shared" si="88"/>
        <v>0</v>
      </c>
      <c r="D292">
        <f t="shared" ref="D292:I301" ca="1" si="101">RAND()</f>
        <v>3.6167632972394559E-2</v>
      </c>
      <c r="E292">
        <f t="shared" ca="1" si="101"/>
        <v>0.33323919490093512</v>
      </c>
      <c r="F292">
        <f t="shared" ca="1" si="101"/>
        <v>0.24816213984888036</v>
      </c>
      <c r="G292">
        <f t="shared" ca="1" si="101"/>
        <v>0.46246495536153875</v>
      </c>
      <c r="H292">
        <f t="shared" ca="1" si="101"/>
        <v>0.94455735820510245</v>
      </c>
      <c r="I292">
        <f t="shared" ca="1" si="101"/>
        <v>0.17108953068759936</v>
      </c>
      <c r="M292" t="str">
        <f t="shared" ca="1" si="89"/>
        <v>지정 장비</v>
      </c>
      <c r="N292" t="str">
        <f t="shared" ca="1" si="90"/>
        <v>Equip2402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29</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15</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전설</v>
      </c>
      <c r="U292" t="s">
        <v>83</v>
      </c>
      <c r="V292" t="s">
        <v>217</v>
      </c>
      <c r="W292">
        <v>1</v>
      </c>
      <c r="X292" t="s">
        <v>129</v>
      </c>
      <c r="Z292">
        <v>3600</v>
      </c>
      <c r="AA292" t="str">
        <f t="shared" ca="1" si="93"/>
        <v>fe</v>
      </c>
      <c r="AB292" t="s">
        <v>83</v>
      </c>
      <c r="AC292" t="s">
        <v>210</v>
      </c>
      <c r="AD292">
        <v>1</v>
      </c>
      <c r="AE292" t="s">
        <v>129</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t="shared" ca="1" si="97"/>
        <v>{"dy":30,"sl":0,"tp":"fe","vl":"Equip0001","cn":1,"pt":"GO","pr":700}</v>
      </c>
    </row>
    <row r="293" spans="1:40">
      <c r="A293">
        <v>30</v>
      </c>
      <c r="B293">
        <v>1</v>
      </c>
      <c r="C293">
        <f t="shared" si="88"/>
        <v>0</v>
      </c>
      <c r="D293">
        <f t="shared" ca="1" si="101"/>
        <v>6.9527293828147485E-2</v>
      </c>
      <c r="E293">
        <f t="shared" ca="1" si="101"/>
        <v>0.62733334546727182</v>
      </c>
      <c r="F293">
        <f t="shared" ca="1" si="101"/>
        <v>0.85833874516207864</v>
      </c>
      <c r="G293">
        <f t="shared" ca="1" si="101"/>
        <v>0.17587586689584211</v>
      </c>
      <c r="H293">
        <f t="shared" ca="1" si="101"/>
        <v>0.2302560210910648</v>
      </c>
      <c r="I293">
        <f t="shared" ca="1" si="101"/>
        <v>0.77601404420521936</v>
      </c>
      <c r="M293" t="str">
        <f t="shared" ca="1" si="89"/>
        <v>지정 장비</v>
      </c>
      <c r="N293" t="str">
        <f t="shared" ca="1" si="90"/>
        <v>Equip5202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5</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83</v>
      </c>
      <c r="V293" t="s">
        <v>199</v>
      </c>
      <c r="W293">
        <v>1</v>
      </c>
      <c r="X293" t="s">
        <v>129</v>
      </c>
      <c r="Z293">
        <v>1000</v>
      </c>
      <c r="AA293" t="str">
        <f t="shared" ca="1" si="93"/>
        <v>fe</v>
      </c>
      <c r="AB293" t="s">
        <v>83</v>
      </c>
      <c r="AC293" t="s">
        <v>271</v>
      </c>
      <c r="AD293">
        <v>1</v>
      </c>
      <c r="AE293" t="s">
        <v>129</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t="shared" ca="1" si="97"/>
        <v>{"dy":30,"sl":1,"tp":"fe","vl":"Equip6002","cn":1,"pt":"GO","pr":1800}</v>
      </c>
    </row>
    <row r="294" spans="1:40">
      <c r="A294">
        <v>30</v>
      </c>
      <c r="B294">
        <v>2</v>
      </c>
      <c r="C294">
        <f t="shared" si="88"/>
        <v>0</v>
      </c>
      <c r="D294">
        <f t="shared" ca="1" si="101"/>
        <v>0.88367110088610301</v>
      </c>
      <c r="E294">
        <f t="shared" ca="1" si="101"/>
        <v>0.30482866517010787</v>
      </c>
      <c r="F294">
        <f t="shared" ca="1" si="101"/>
        <v>0.11815063291100669</v>
      </c>
      <c r="G294">
        <f t="shared" ca="1" si="101"/>
        <v>0.18516565883604252</v>
      </c>
      <c r="H294">
        <f t="shared" ca="1" si="101"/>
        <v>0.7642330952997759</v>
      </c>
      <c r="I294">
        <f t="shared" ca="1" si="101"/>
        <v>0.17298450894567863</v>
      </c>
      <c r="M294" t="str">
        <f t="shared" ca="1" si="89"/>
        <v>안 지정 캐릭터 PP 영웅등급</v>
      </c>
      <c r="N294">
        <f t="shared" ca="1" si="90"/>
        <v>30482</v>
      </c>
      <c r="O294">
        <f t="shared" ca="1" si="91"/>
        <v>10</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1000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92</v>
      </c>
      <c r="V294">
        <v>49002</v>
      </c>
      <c r="W294">
        <v>11</v>
      </c>
      <c r="X294" t="s">
        <v>129</v>
      </c>
      <c r="Z294">
        <v>1100</v>
      </c>
      <c r="AA294" t="str">
        <f t="shared" ca="1" si="93"/>
        <v>uph</v>
      </c>
      <c r="AB294" t="s">
        <v>92</v>
      </c>
      <c r="AC294">
        <v>4121</v>
      </c>
      <c r="AD294">
        <v>9</v>
      </c>
      <c r="AE294" t="s">
        <v>129</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t="shared" ca="1" si="97"/>
        <v>{"dy":30,"sl":2,"tp":"uph","vl":"4121","cn":9,"pt":"GO","pr":900}</v>
      </c>
    </row>
    <row r="295" spans="1:40">
      <c r="A295">
        <v>30</v>
      </c>
      <c r="B295">
        <v>3</v>
      </c>
      <c r="C295">
        <f t="shared" si="88"/>
        <v>0</v>
      </c>
      <c r="D295">
        <f t="shared" ca="1" si="101"/>
        <v>0.81916784218046423</v>
      </c>
      <c r="E295">
        <f t="shared" ca="1" si="101"/>
        <v>0.3008276975656039</v>
      </c>
      <c r="F295">
        <f t="shared" ca="1" si="101"/>
        <v>0.71536667892776473</v>
      </c>
      <c r="G295">
        <f t="shared" ca="1" si="101"/>
        <v>0.56732609183774219</v>
      </c>
      <c r="H295">
        <f t="shared" ca="1" si="101"/>
        <v>0.2945493465062281</v>
      </c>
      <c r="I295">
        <f t="shared" ca="1" si="101"/>
        <v>0.61564035597505751</v>
      </c>
      <c r="M295" t="str">
        <f t="shared" ca="1" si="89"/>
        <v>안 지정 캐릭터 PP 일반등급</v>
      </c>
      <c r="N295">
        <f t="shared" ca="1" si="90"/>
        <v>30082</v>
      </c>
      <c r="O295">
        <f t="shared" ca="1" si="91"/>
        <v>10</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1000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93</v>
      </c>
      <c r="V295">
        <v>73097</v>
      </c>
      <c r="W295">
        <v>13</v>
      </c>
      <c r="X295" t="s">
        <v>129</v>
      </c>
      <c r="Z295">
        <v>1300</v>
      </c>
      <c r="AA295" t="str">
        <f t="shared" ca="1" si="93"/>
        <v>upn</v>
      </c>
      <c r="AB295" t="s">
        <v>93</v>
      </c>
      <c r="AC295">
        <v>26429</v>
      </c>
      <c r="AD295">
        <v>10</v>
      </c>
      <c r="AE295" t="s">
        <v>129</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t="shared" ca="1" si="97"/>
        <v>{"dy":30,"sl":3,"tp":"upn","vl":"26429","cn":10,"pt":"GO","pr":1000}</v>
      </c>
    </row>
    <row r="296" spans="1:40">
      <c r="A296">
        <v>30</v>
      </c>
      <c r="B296">
        <v>4</v>
      </c>
      <c r="C296">
        <f t="shared" si="88"/>
        <v>0</v>
      </c>
      <c r="D296">
        <f t="shared" ca="1" si="101"/>
        <v>4.1562210458326976E-2</v>
      </c>
      <c r="E296">
        <f t="shared" ca="1" si="101"/>
        <v>9.3953892718760534E-2</v>
      </c>
      <c r="F296">
        <f t="shared" ca="1" si="101"/>
        <v>0.37207703281438254</v>
      </c>
      <c r="G296">
        <f t="shared" ca="1" si="101"/>
        <v>1.416881590527308E-2</v>
      </c>
      <c r="H296">
        <f t="shared" ca="1" si="101"/>
        <v>0.74410414612236209</v>
      </c>
      <c r="I296">
        <f t="shared" ca="1" si="101"/>
        <v>0.39675812854066983</v>
      </c>
      <c r="M296" t="str">
        <f t="shared" ca="1" si="89"/>
        <v>안 지정 캐릭터 PP 일반등급</v>
      </c>
      <c r="N296">
        <f t="shared" ca="1" si="90"/>
        <v>9395</v>
      </c>
      <c r="O296">
        <f t="shared" ca="1" si="91"/>
        <v>9</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900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93</v>
      </c>
      <c r="V296">
        <v>77217</v>
      </c>
      <c r="W296">
        <v>13</v>
      </c>
      <c r="X296" t="s">
        <v>129</v>
      </c>
      <c r="Z296">
        <v>1300</v>
      </c>
      <c r="AA296" t="str">
        <f t="shared" ca="1" si="93"/>
        <v>upn</v>
      </c>
      <c r="AB296" t="s">
        <v>93</v>
      </c>
      <c r="AC296">
        <v>62625</v>
      </c>
      <c r="AD296">
        <v>12</v>
      </c>
      <c r="AE296" t="s">
        <v>129</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t="shared" ca="1" si="97"/>
        <v>{"dy":30,"sl":4,"tp":"upn","vl":"62625","cn":12,"pt":"GO","pr":1200}</v>
      </c>
    </row>
    <row r="297" spans="1:40">
      <c r="A297">
        <v>30</v>
      </c>
      <c r="B297">
        <v>5</v>
      </c>
      <c r="C297">
        <f t="shared" si="88"/>
        <v>0</v>
      </c>
      <c r="D297">
        <f t="shared" ca="1" si="101"/>
        <v>0.94937957274820539</v>
      </c>
      <c r="E297">
        <f t="shared" ca="1" si="101"/>
        <v>0.33166722915845515</v>
      </c>
      <c r="F297">
        <f t="shared" ca="1" si="101"/>
        <v>0.6968272721812534</v>
      </c>
      <c r="G297">
        <f t="shared" ca="1" si="101"/>
        <v>0.7684961030088584</v>
      </c>
      <c r="H297">
        <f t="shared" ca="1" si="101"/>
        <v>0.29438522805281708</v>
      </c>
      <c r="I297">
        <f t="shared" ca="1" si="101"/>
        <v>0.75574373034643227</v>
      </c>
      <c r="M297" t="str">
        <f t="shared" ca="1" si="89"/>
        <v>안 지정 캐릭터 PP 일반등급</v>
      </c>
      <c r="N297">
        <f t="shared" ca="1" si="90"/>
        <v>33166</v>
      </c>
      <c r="O297">
        <f t="shared" ca="1" si="91"/>
        <v>10</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1000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83</v>
      </c>
      <c r="V297" t="s">
        <v>203</v>
      </c>
      <c r="W297">
        <v>1</v>
      </c>
      <c r="X297" t="s">
        <v>129</v>
      </c>
      <c r="Z297">
        <v>8000</v>
      </c>
      <c r="AA297" t="str">
        <f t="shared" ca="1" si="93"/>
        <v>upn</v>
      </c>
      <c r="AB297" t="s">
        <v>93</v>
      </c>
      <c r="AC297">
        <v>22920</v>
      </c>
      <c r="AD297">
        <v>10</v>
      </c>
      <c r="AE297" t="s">
        <v>129</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t="shared" ca="1" si="97"/>
        <v>{"dy":30,"sl":5,"tp":"upn","vl":"22920","cn":10,"pt":"GO","pr":1000}</v>
      </c>
    </row>
    <row r="298" spans="1:40">
      <c r="A298">
        <v>30</v>
      </c>
      <c r="B298">
        <v>6</v>
      </c>
      <c r="C298">
        <f t="shared" si="88"/>
        <v>0</v>
      </c>
      <c r="D298">
        <f t="shared" ca="1" si="101"/>
        <v>0.45014530608003278</v>
      </c>
      <c r="E298">
        <f t="shared" ca="1" si="101"/>
        <v>0.3781532068042025</v>
      </c>
      <c r="F298">
        <f t="shared" ca="1" si="101"/>
        <v>0.45504325715242278</v>
      </c>
      <c r="G298">
        <f t="shared" ca="1" si="101"/>
        <v>0.32631877681000288</v>
      </c>
      <c r="H298">
        <f t="shared" ca="1" si="101"/>
        <v>0.12251158395705175</v>
      </c>
      <c r="I298">
        <f t="shared" ca="1" si="101"/>
        <v>0.60697109558362217</v>
      </c>
      <c r="M298" t="str">
        <f t="shared" ca="1" si="89"/>
        <v>지정 장비</v>
      </c>
      <c r="N298" t="str">
        <f t="shared" ca="1" si="90"/>
        <v>Equip4302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7600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83</v>
      </c>
      <c r="V298" t="s">
        <v>117</v>
      </c>
      <c r="W298">
        <v>1</v>
      </c>
      <c r="X298" t="s">
        <v>129</v>
      </c>
      <c r="Z298">
        <v>1500</v>
      </c>
      <c r="AA298" t="str">
        <f t="shared" ca="1" si="93"/>
        <v>fe</v>
      </c>
      <c r="AB298" t="s">
        <v>83</v>
      </c>
      <c r="AC298" t="s">
        <v>269</v>
      </c>
      <c r="AD298">
        <v>1</v>
      </c>
      <c r="AE298" t="s">
        <v>129</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t="shared" ca="1" si="97"/>
        <v>{"dy":30,"sl":6,"tp":"fe","vl":"Equip7101","cn":1,"pt":"GO","pr":3200}</v>
      </c>
    </row>
    <row r="299" spans="1:40">
      <c r="A299">
        <v>30</v>
      </c>
      <c r="B299">
        <v>7</v>
      </c>
      <c r="C299">
        <f t="shared" si="88"/>
        <v>0</v>
      </c>
      <c r="D299">
        <f t="shared" ca="1" si="101"/>
        <v>0.76870197669383644</v>
      </c>
      <c r="E299">
        <f t="shared" ca="1" si="101"/>
        <v>0.60894563211522756</v>
      </c>
      <c r="F299">
        <f t="shared" ca="1" si="101"/>
        <v>0.67339728827587941</v>
      </c>
      <c r="G299">
        <f t="shared" ca="1" si="101"/>
        <v>0.64978372924495809</v>
      </c>
      <c r="H299">
        <f t="shared" ca="1" si="101"/>
        <v>0.35900656294150712</v>
      </c>
      <c r="I299">
        <f t="shared" ca="1" si="101"/>
        <v>0.80135653012336794</v>
      </c>
      <c r="M299" t="str">
        <f t="shared" ca="1" si="89"/>
        <v>지정 장비</v>
      </c>
      <c r="N299" t="str">
        <f t="shared" ca="1" si="90"/>
        <v>Equip7101</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3800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83</v>
      </c>
      <c r="V299" t="s">
        <v>187</v>
      </c>
      <c r="W299">
        <v>1</v>
      </c>
      <c r="X299" t="s">
        <v>133</v>
      </c>
      <c r="Z299">
        <v>43</v>
      </c>
      <c r="AA299" t="str">
        <f t="shared" ca="1" si="93"/>
        <v>fe</v>
      </c>
      <c r="AB299" t="s">
        <v>83</v>
      </c>
      <c r="AC299" t="s">
        <v>187</v>
      </c>
      <c r="AD299">
        <v>1</v>
      </c>
      <c r="AE299" t="s">
        <v>129</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t="shared" ca="1" si="97"/>
        <v>{"dy":30,"sl":7,"tp":"fe","vl":"Equip8201","cn":1,"pt":"GO","pr":29800}</v>
      </c>
    </row>
    <row r="300" spans="1:40">
      <c r="A300">
        <v>30</v>
      </c>
      <c r="B300">
        <v>8</v>
      </c>
      <c r="C300">
        <f t="shared" si="88"/>
        <v>0</v>
      </c>
      <c r="D300">
        <f t="shared" ca="1" si="101"/>
        <v>4.0605781353396653E-2</v>
      </c>
      <c r="E300">
        <f t="shared" ca="1" si="101"/>
        <v>1.1946949477018576E-3</v>
      </c>
      <c r="F300">
        <f t="shared" ca="1" si="101"/>
        <v>8.5297584806109161E-2</v>
      </c>
      <c r="G300">
        <f t="shared" ca="1" si="101"/>
        <v>0.49316533704789722</v>
      </c>
      <c r="H300">
        <f t="shared" ca="1" si="101"/>
        <v>5.4449888110761124E-2</v>
      </c>
      <c r="I300">
        <f t="shared" ca="1" si="101"/>
        <v>0.74069807269054921</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t="shared" ca="1" si="97"/>
        <v>{"dy":30,"sl":8}</v>
      </c>
    </row>
    <row r="301" spans="1:40">
      <c r="A301">
        <v>30</v>
      </c>
      <c r="B301">
        <v>9</v>
      </c>
      <c r="C301">
        <f t="shared" si="88"/>
        <v>0</v>
      </c>
      <c r="D301">
        <f t="shared" ca="1" si="101"/>
        <v>8.660104539806901E-2</v>
      </c>
      <c r="E301">
        <f t="shared" ca="1" si="101"/>
        <v>0.67271419988125625</v>
      </c>
      <c r="F301">
        <f t="shared" ca="1" si="101"/>
        <v>0.95346547024521566</v>
      </c>
      <c r="G301">
        <f t="shared" ca="1" si="101"/>
        <v>0.14108554084060176</v>
      </c>
      <c r="H301">
        <f t="shared" ca="1" si="101"/>
        <v>0.7075929219485122</v>
      </c>
      <c r="I301">
        <f t="shared" ca="1" si="101"/>
        <v>0.17296133398766844</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t="shared" ca="1" si="97"/>
        <v>{"dy":30,"sl":9}</v>
      </c>
    </row>
    <row r="302" spans="1:40">
      <c r="A302">
        <v>31</v>
      </c>
      <c r="B302">
        <v>0</v>
      </c>
      <c r="C302">
        <f t="shared" si="88"/>
        <v>0</v>
      </c>
      <c r="D302">
        <f t="shared" ref="D302:I311" ca="1" si="102">RAND()</f>
        <v>0.25999904103769833</v>
      </c>
      <c r="E302">
        <f t="shared" ca="1" si="102"/>
        <v>0.37183741964046602</v>
      </c>
      <c r="F302">
        <f t="shared" ca="1" si="102"/>
        <v>3.092769993942146E-2</v>
      </c>
      <c r="G302">
        <f t="shared" ca="1" si="102"/>
        <v>0.6484893993956562</v>
      </c>
      <c r="H302">
        <f t="shared" ca="1" si="102"/>
        <v>0.62788324320057232</v>
      </c>
      <c r="I302">
        <f t="shared" ca="1" si="102"/>
        <v>0.91201952608045112</v>
      </c>
      <c r="M302" t="str">
        <f t="shared" ca="1" si="89"/>
        <v>지정 장비</v>
      </c>
      <c r="N302" t="str">
        <f t="shared" ca="1" si="90"/>
        <v>Equip3101</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1500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83</v>
      </c>
      <c r="V302" t="s">
        <v>255</v>
      </c>
      <c r="W302">
        <v>1</v>
      </c>
      <c r="X302" t="s">
        <v>129</v>
      </c>
      <c r="Z302">
        <v>7500</v>
      </c>
      <c r="AA302" t="str">
        <f t="shared" ca="1" si="93"/>
        <v>bn</v>
      </c>
      <c r="AB302" t="s">
        <v>84</v>
      </c>
      <c r="AD302">
        <v>1</v>
      </c>
      <c r="AE302" t="s">
        <v>133</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t="shared" ca="1" si="97"/>
        <v>{"dy":31,"sl":0,"tp":"bn","cn":1,"pt":"DI","pr":29}</v>
      </c>
    </row>
    <row r="303" spans="1:40">
      <c r="A303">
        <v>31</v>
      </c>
      <c r="B303">
        <v>1</v>
      </c>
      <c r="C303">
        <f t="shared" si="88"/>
        <v>0</v>
      </c>
      <c r="D303">
        <f t="shared" ca="1" si="102"/>
        <v>0.71395164267632638</v>
      </c>
      <c r="E303">
        <f t="shared" ca="1" si="102"/>
        <v>0.73081396966674983</v>
      </c>
      <c r="F303">
        <f t="shared" ca="1" si="102"/>
        <v>0.78240806808353547</v>
      </c>
      <c r="G303">
        <f t="shared" ca="1" si="102"/>
        <v>0.40883174499427533</v>
      </c>
      <c r="H303">
        <f t="shared" ca="1" si="102"/>
        <v>0.62980906433576611</v>
      </c>
      <c r="I303">
        <f t="shared" ca="1" si="102"/>
        <v>0.13620357172884046</v>
      </c>
      <c r="M303" t="str">
        <f t="shared" ca="1" si="89"/>
        <v>지정 장비</v>
      </c>
      <c r="N303" t="str">
        <f t="shared" ca="1" si="90"/>
        <v>Equip6201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14</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83</v>
      </c>
      <c r="V303" t="s">
        <v>190</v>
      </c>
      <c r="W303">
        <v>1</v>
      </c>
      <c r="X303" t="s">
        <v>129</v>
      </c>
      <c r="Z303">
        <v>3500</v>
      </c>
      <c r="AA303" t="str">
        <f t="shared" ca="1" si="93"/>
        <v>fe</v>
      </c>
      <c r="AB303" t="s">
        <v>83</v>
      </c>
      <c r="AC303" t="s">
        <v>199</v>
      </c>
      <c r="AD303">
        <v>1</v>
      </c>
      <c r="AE303" t="s">
        <v>129</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t="shared" ca="1" si="97"/>
        <v>{"dy":31,"sl":1,"tp":"fe","vl":"Equip2102","cn":1,"pt":"GO","pr":1000}</v>
      </c>
    </row>
    <row r="304" spans="1:40">
      <c r="A304">
        <v>31</v>
      </c>
      <c r="B304">
        <v>2</v>
      </c>
      <c r="C304">
        <f t="shared" si="88"/>
        <v>0</v>
      </c>
      <c r="D304">
        <f t="shared" ca="1" si="102"/>
        <v>0.306246792744715</v>
      </c>
      <c r="E304">
        <f t="shared" ca="1" si="102"/>
        <v>0.48502865225031022</v>
      </c>
      <c r="F304">
        <f t="shared" ca="1" si="102"/>
        <v>0.4884751343694278</v>
      </c>
      <c r="G304">
        <f t="shared" ca="1" si="102"/>
        <v>0.27273554888335771</v>
      </c>
      <c r="H304">
        <f t="shared" ca="1" si="102"/>
        <v>0.90239829691106321</v>
      </c>
      <c r="I304">
        <f t="shared" ca="1" si="102"/>
        <v>0.64168841442842495</v>
      </c>
      <c r="M304" t="str">
        <f t="shared" ca="1" si="89"/>
        <v>안 지정 캐릭터 PP 영웅등급</v>
      </c>
      <c r="N304">
        <f t="shared" ca="1" si="90"/>
        <v>48502</v>
      </c>
      <c r="O304">
        <f t="shared" ca="1" si="91"/>
        <v>11</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1100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92</v>
      </c>
      <c r="V304">
        <v>77307</v>
      </c>
      <c r="W304">
        <v>13</v>
      </c>
      <c r="X304" t="s">
        <v>129</v>
      </c>
      <c r="Z304">
        <v>1300</v>
      </c>
      <c r="AA304" t="str">
        <f t="shared" ca="1" si="93"/>
        <v>uph</v>
      </c>
      <c r="AB304" t="s">
        <v>92</v>
      </c>
      <c r="AC304">
        <v>42475</v>
      </c>
      <c r="AD304">
        <v>11</v>
      </c>
      <c r="AE304" t="s">
        <v>129</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0.56152698314284966</v>
      </c>
      <c r="E305">
        <f t="shared" ca="1" si="102"/>
        <v>0.67756084062960409</v>
      </c>
      <c r="F305">
        <f t="shared" ca="1" si="102"/>
        <v>0.55121151514822608</v>
      </c>
      <c r="G305">
        <f t="shared" ca="1" si="102"/>
        <v>0.85855498254646345</v>
      </c>
      <c r="H305">
        <f t="shared" ca="1" si="102"/>
        <v>0.80713489675805217</v>
      </c>
      <c r="I305">
        <f t="shared" ca="1" si="102"/>
        <v>0.94239078842476287</v>
      </c>
      <c r="M305" t="str">
        <f t="shared" ca="1" si="89"/>
        <v>안 지정 캐릭터 PP 일반등급</v>
      </c>
      <c r="N305">
        <f t="shared" ca="1" si="90"/>
        <v>67756</v>
      </c>
      <c r="O305">
        <f t="shared" ca="1" si="91"/>
        <v>13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93</v>
      </c>
      <c r="V305">
        <v>31922</v>
      </c>
      <c r="W305">
        <v>10</v>
      </c>
      <c r="X305" t="s">
        <v>129</v>
      </c>
      <c r="Z305">
        <v>1000</v>
      </c>
      <c r="AA305" t="str">
        <f t="shared" ca="1" si="93"/>
        <v>upn</v>
      </c>
      <c r="AB305" t="s">
        <v>93</v>
      </c>
      <c r="AC305">
        <v>9817</v>
      </c>
      <c r="AD305">
        <v>9</v>
      </c>
      <c r="AE305" t="s">
        <v>129</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0.78318523622632708</v>
      </c>
      <c r="E306">
        <f t="shared" ca="1" si="102"/>
        <v>0.61182623502424494</v>
      </c>
      <c r="F306">
        <f t="shared" ca="1" si="102"/>
        <v>0.92032251096585138</v>
      </c>
      <c r="G306">
        <f t="shared" ca="1" si="102"/>
        <v>0.11678125334167844</v>
      </c>
      <c r="H306">
        <f t="shared" ca="1" si="102"/>
        <v>0.97392140816562911</v>
      </c>
      <c r="I306">
        <f t="shared" ca="1" si="102"/>
        <v>0.18841039794929981</v>
      </c>
      <c r="M306" t="str">
        <f t="shared" ca="1" si="89"/>
        <v>안 지정 캐릭터 PP 일반등급</v>
      </c>
      <c r="N306">
        <f t="shared" ca="1" si="90"/>
        <v>61182</v>
      </c>
      <c r="O306">
        <f t="shared" ca="1" si="91"/>
        <v>12</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1200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93</v>
      </c>
      <c r="V306">
        <v>20856</v>
      </c>
      <c r="W306">
        <v>10</v>
      </c>
      <c r="X306" t="s">
        <v>129</v>
      </c>
      <c r="Z306">
        <v>1000</v>
      </c>
      <c r="AA306" t="str">
        <f t="shared" ca="1" si="93"/>
        <v>upn</v>
      </c>
      <c r="AB306" t="s">
        <v>93</v>
      </c>
      <c r="AC306">
        <v>28048</v>
      </c>
      <c r="AD306">
        <v>10</v>
      </c>
      <c r="AE306" t="s">
        <v>129</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0.68219208599674919</v>
      </c>
      <c r="E307">
        <f t="shared" ca="1" si="102"/>
        <v>0.69427814181365477</v>
      </c>
      <c r="F307">
        <f t="shared" ca="1" si="102"/>
        <v>2.590688806163266E-2</v>
      </c>
      <c r="G307">
        <f t="shared" ca="1" si="102"/>
        <v>0.58425024815452453</v>
      </c>
      <c r="H307">
        <f t="shared" ca="1" si="102"/>
        <v>0.32915052382878118</v>
      </c>
      <c r="I307">
        <f t="shared" ca="1" si="102"/>
        <v>0.40161571780569072</v>
      </c>
      <c r="M307" t="str">
        <f t="shared" ca="1" si="89"/>
        <v>안 지정 캐릭터 PP 영웅등급</v>
      </c>
      <c r="N307">
        <f t="shared" ca="1" si="90"/>
        <v>69427</v>
      </c>
      <c r="O307">
        <f t="shared" ca="1" si="91"/>
        <v>13</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1300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83</v>
      </c>
      <c r="V307" t="s">
        <v>253</v>
      </c>
      <c r="W307">
        <v>1</v>
      </c>
      <c r="X307" t="s">
        <v>129</v>
      </c>
      <c r="Z307">
        <v>29100</v>
      </c>
      <c r="AA307" t="str">
        <f t="shared" ca="1" si="93"/>
        <v>uph</v>
      </c>
      <c r="AB307" t="s">
        <v>92</v>
      </c>
      <c r="AC307">
        <v>30799</v>
      </c>
      <c r="AD307">
        <v>10</v>
      </c>
      <c r="AE307" t="s">
        <v>129</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0.57642945312332639</v>
      </c>
      <c r="E308">
        <f t="shared" ca="1" si="102"/>
        <v>0.72680219809640401</v>
      </c>
      <c r="F308">
        <f t="shared" ca="1" si="102"/>
        <v>0.85881345057765401</v>
      </c>
      <c r="G308">
        <f t="shared" ca="1" si="102"/>
        <v>0.47922432736897325</v>
      </c>
      <c r="H308">
        <f t="shared" ca="1" si="102"/>
        <v>0.12532680298911381</v>
      </c>
      <c r="I308">
        <f t="shared" ca="1" si="102"/>
        <v>0.91027300650053455</v>
      </c>
      <c r="M308" t="str">
        <f t="shared" ca="1" si="89"/>
        <v>지정 장비</v>
      </c>
      <c r="N308" t="str">
        <f t="shared" ca="1" si="90"/>
        <v>Equip7002</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2300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83</v>
      </c>
      <c r="V308" t="s">
        <v>113</v>
      </c>
      <c r="W308">
        <v>1</v>
      </c>
      <c r="X308" t="s">
        <v>129</v>
      </c>
      <c r="Z308">
        <v>900</v>
      </c>
      <c r="AA308" t="str">
        <f t="shared" ca="1" si="93"/>
        <v>fe</v>
      </c>
      <c r="AB308" t="s">
        <v>83</v>
      </c>
      <c r="AC308" t="s">
        <v>260</v>
      </c>
      <c r="AD308">
        <v>1</v>
      </c>
      <c r="AE308" t="s">
        <v>133</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0.70438679667722959</v>
      </c>
      <c r="E309">
        <f t="shared" ca="1" si="102"/>
        <v>0.5910130247358053</v>
      </c>
      <c r="F309">
        <f t="shared" ca="1" si="102"/>
        <v>0.4289267803417629</v>
      </c>
      <c r="G309">
        <f t="shared" ca="1" si="102"/>
        <v>0.92802244553695679</v>
      </c>
      <c r="H309">
        <f t="shared" ca="1" si="102"/>
        <v>0.69327936242879395</v>
      </c>
      <c r="I309">
        <f t="shared" ca="1" si="102"/>
        <v>0.85025571177267567</v>
      </c>
      <c r="M309" t="str">
        <f t="shared" ca="1" si="89"/>
        <v>지정 장비</v>
      </c>
      <c r="N309" t="str">
        <f t="shared" ca="1" si="90"/>
        <v>Equip7001</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2200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83</v>
      </c>
      <c r="V309" t="s">
        <v>265</v>
      </c>
      <c r="W309">
        <v>1</v>
      </c>
      <c r="X309" t="s">
        <v>129</v>
      </c>
      <c r="Z309">
        <v>800</v>
      </c>
      <c r="AA309" t="str">
        <f t="shared" ca="1" si="93"/>
        <v>fe</v>
      </c>
      <c r="AB309" t="s">
        <v>83</v>
      </c>
      <c r="AC309" t="s">
        <v>191</v>
      </c>
      <c r="AD309">
        <v>1</v>
      </c>
      <c r="AE309" t="s">
        <v>129</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0.94209487549125248</v>
      </c>
      <c r="E310">
        <f t="shared" ca="1" si="102"/>
        <v>0.72360186237920543</v>
      </c>
      <c r="F310">
        <f t="shared" ca="1" si="102"/>
        <v>0.32411774259131487</v>
      </c>
      <c r="G310">
        <f t="shared" ca="1" si="102"/>
        <v>0.27449778143887238</v>
      </c>
      <c r="H310">
        <f t="shared" ca="1" si="102"/>
        <v>0.36015996274957818</v>
      </c>
      <c r="I310">
        <f t="shared" ca="1" si="102"/>
        <v>0.2664448867141691</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4.3294085276841754E-2</v>
      </c>
      <c r="E311">
        <f t="shared" ca="1" si="102"/>
        <v>1.6154817308791758E-2</v>
      </c>
      <c r="F311">
        <f t="shared" ca="1" si="102"/>
        <v>0.71793952604627387</v>
      </c>
      <c r="G311">
        <f t="shared" ca="1" si="102"/>
        <v>0.24203126693173682</v>
      </c>
      <c r="H311">
        <f t="shared" ca="1" si="102"/>
        <v>0.52171575365909351</v>
      </c>
      <c r="I311">
        <f t="shared" ca="1" si="102"/>
        <v>0.64765367817485819</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0.60923101991791706</v>
      </c>
      <c r="E312">
        <f t="shared" ca="1" si="103"/>
        <v>0.52453739175721437</v>
      </c>
      <c r="F312">
        <f t="shared" ca="1" si="103"/>
        <v>2.0774998899237285E-2</v>
      </c>
      <c r="G312">
        <f t="shared" ca="1" si="103"/>
        <v>7.5599929664224796E-2</v>
      </c>
      <c r="H312">
        <f t="shared" ca="1" si="103"/>
        <v>0.31173573560600043</v>
      </c>
      <c r="I312">
        <f t="shared" ca="1" si="103"/>
        <v>0.38569725459774429</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0.14678510425760805</v>
      </c>
      <c r="E313">
        <f t="shared" ca="1" si="103"/>
        <v>0.35929944595265328</v>
      </c>
      <c r="F313">
        <f t="shared" ca="1" si="103"/>
        <v>0.92995418058768375</v>
      </c>
      <c r="G313">
        <f t="shared" ca="1" si="103"/>
        <v>0.68438209777272685</v>
      </c>
      <c r="H313">
        <f t="shared" ca="1" si="103"/>
        <v>0.57250369399233747</v>
      </c>
      <c r="I313">
        <f t="shared" ca="1" si="103"/>
        <v>0.49336617259967941</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0.41336943069098475</v>
      </c>
      <c r="E314">
        <f t="shared" ca="1" si="103"/>
        <v>6.798848280094727E-2</v>
      </c>
      <c r="F314">
        <f t="shared" ca="1" si="103"/>
        <v>0.66131205817870609</v>
      </c>
      <c r="G314">
        <f t="shared" ca="1" si="103"/>
        <v>4.9188836472172093E-2</v>
      </c>
      <c r="H314">
        <f t="shared" ca="1" si="103"/>
        <v>0.4870885767911769</v>
      </c>
      <c r="I314">
        <f t="shared" ca="1" si="103"/>
        <v>0.65286896105717995</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0.34993666831985759</v>
      </c>
      <c r="E315">
        <f t="shared" ca="1" si="103"/>
        <v>0.51734509246602234</v>
      </c>
      <c r="F315">
        <f t="shared" ca="1" si="103"/>
        <v>0.1340914500840743</v>
      </c>
      <c r="G315">
        <f t="shared" ca="1" si="103"/>
        <v>0.12278326657726391</v>
      </c>
      <c r="H315">
        <f t="shared" ca="1" si="103"/>
        <v>0.59866173806425116</v>
      </c>
      <c r="I315">
        <f t="shared" ca="1" si="103"/>
        <v>0.83338308537950578</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5.3703425406054106E-2</v>
      </c>
      <c r="E316">
        <f t="shared" ca="1" si="103"/>
        <v>0.16612236843784545</v>
      </c>
      <c r="F316">
        <f t="shared" ca="1" si="103"/>
        <v>0.28499181308988941</v>
      </c>
      <c r="G316">
        <f t="shared" ca="1" si="103"/>
        <v>0.81243744320179745</v>
      </c>
      <c r="H316">
        <f t="shared" ca="1" si="103"/>
        <v>0.46030147864956161</v>
      </c>
      <c r="I316">
        <f t="shared" ca="1" si="103"/>
        <v>0.29137396802184645</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0.5379026084738735</v>
      </c>
      <c r="E317">
        <f t="shared" ca="1" si="103"/>
        <v>0.13899103583056294</v>
      </c>
      <c r="F317">
        <f t="shared" ca="1" si="103"/>
        <v>0.14283289847372949</v>
      </c>
      <c r="G317">
        <f t="shared" ca="1" si="103"/>
        <v>0.71453178406873996</v>
      </c>
      <c r="H317">
        <f t="shared" ca="1" si="103"/>
        <v>0.13549275870634925</v>
      </c>
      <c r="I317">
        <f t="shared" ca="1" si="103"/>
        <v>7.5390001639951909E-2</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0.63608460097777442</v>
      </c>
      <c r="E318">
        <f t="shared" ca="1" si="103"/>
        <v>8.6724905585378487E-2</v>
      </c>
      <c r="F318">
        <f t="shared" ca="1" si="103"/>
        <v>0.83822553476924999</v>
      </c>
      <c r="G318">
        <f t="shared" ca="1" si="103"/>
        <v>0.16886230760547372</v>
      </c>
      <c r="H318">
        <f t="shared" ca="1" si="103"/>
        <v>1.0752410181340433E-2</v>
      </c>
      <c r="I318">
        <f t="shared" ca="1" si="103"/>
        <v>0.10910591581549622</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0.21131188041578508</v>
      </c>
      <c r="E319">
        <f t="shared" ca="1" si="103"/>
        <v>0.30612666902560492</v>
      </c>
      <c r="F319">
        <f t="shared" ca="1" si="103"/>
        <v>0.92408159445616078</v>
      </c>
      <c r="G319">
        <f t="shared" ca="1" si="103"/>
        <v>0.48916009998507948</v>
      </c>
      <c r="H319">
        <f t="shared" ca="1" si="103"/>
        <v>0.62752161227149017</v>
      </c>
      <c r="I319">
        <f t="shared" ca="1" si="103"/>
        <v>0.92562515455734307</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0.38450423974738845</v>
      </c>
      <c r="E320">
        <f t="shared" ca="1" si="103"/>
        <v>0.67154667974834537</v>
      </c>
      <c r="F320">
        <f t="shared" ca="1" si="103"/>
        <v>0.99932477058193669</v>
      </c>
      <c r="G320">
        <f t="shared" ca="1" si="103"/>
        <v>0.47917301500528808</v>
      </c>
      <c r="H320">
        <f t="shared" ca="1" si="103"/>
        <v>0.74926823550361721</v>
      </c>
      <c r="I320">
        <f t="shared" ca="1" si="103"/>
        <v>0.19224186254966924</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0.93122265969022977</v>
      </c>
      <c r="E321">
        <f t="shared" ca="1" si="103"/>
        <v>2.8711617729359484E-2</v>
      </c>
      <c r="F321">
        <f t="shared" ca="1" si="103"/>
        <v>0.32359475848749342</v>
      </c>
      <c r="G321">
        <f t="shared" ca="1" si="103"/>
        <v>0.54376462778615298</v>
      </c>
      <c r="H321">
        <f t="shared" ca="1" si="103"/>
        <v>0.44575548034323154</v>
      </c>
      <c r="I321">
        <f t="shared" ca="1" si="103"/>
        <v>0.96420003500478213</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0.74414960365043126</v>
      </c>
      <c r="E322">
        <f t="shared" ca="1" si="105"/>
        <v>0.63534464442507832</v>
      </c>
      <c r="F322">
        <f t="shared" ca="1" si="105"/>
        <v>0.99852410112966472</v>
      </c>
      <c r="G322">
        <f t="shared" ca="1" si="105"/>
        <v>1.2410902511269528E-3</v>
      </c>
      <c r="H322">
        <f t="shared" ca="1" si="105"/>
        <v>0.70903860351177883</v>
      </c>
      <c r="I322">
        <f t="shared" ca="1" si="105"/>
        <v>0.96918683274676831</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6.0105410171911733E-2</v>
      </c>
      <c r="E323">
        <f t="shared" ca="1" si="105"/>
        <v>0.97375148025247016</v>
      </c>
      <c r="F323">
        <f t="shared" ca="1" si="105"/>
        <v>0.56631213207270148</v>
      </c>
      <c r="G323">
        <f t="shared" ca="1" si="105"/>
        <v>0.49692760407895242</v>
      </c>
      <c r="H323">
        <f t="shared" ca="1" si="105"/>
        <v>0.24953042795683589</v>
      </c>
      <c r="I323">
        <f t="shared" ca="1" si="105"/>
        <v>0.16538483472010523</v>
      </c>
      <c r="M323" t="str">
        <f ca="1">IF(LEN(J323)&lt;&gt;0,J323,VLOOKUP(D323+$B323,$BJ:$BK,MATCH($BK$1,$BJ$1:$BK$1,0),1))</f>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0.68619955956685852</v>
      </c>
      <c r="E324">
        <f t="shared" ca="1" si="105"/>
        <v>1.8133674917091169E-2</v>
      </c>
      <c r="F324">
        <f t="shared" ca="1" si="105"/>
        <v>0.25599924904834992</v>
      </c>
      <c r="G324">
        <f t="shared" ca="1" si="105"/>
        <v>0.46967992624543842</v>
      </c>
      <c r="H324">
        <f t="shared" ca="1" si="105"/>
        <v>0.70400721483073725</v>
      </c>
      <c r="I324">
        <f t="shared" ca="1" si="105"/>
        <v>0.7573771701302856</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0.69834166198928049</v>
      </c>
      <c r="E325">
        <f t="shared" ca="1" si="105"/>
        <v>0.20482794889666667</v>
      </c>
      <c r="F325">
        <f t="shared" ca="1" si="105"/>
        <v>0.13698710723561047</v>
      </c>
      <c r="G325">
        <f t="shared" ca="1" si="105"/>
        <v>0.73207225119774644</v>
      </c>
      <c r="H325">
        <f t="shared" ca="1" si="105"/>
        <v>0.88131755416295143</v>
      </c>
      <c r="I325">
        <f t="shared" ca="1" si="105"/>
        <v>0.2514288367110562</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0.74299154316011762</v>
      </c>
      <c r="E326">
        <f t="shared" ca="1" si="105"/>
        <v>0.8872619904819683</v>
      </c>
      <c r="F326">
        <f t="shared" ca="1" si="105"/>
        <v>0.33785103977145969</v>
      </c>
      <c r="G326">
        <f t="shared" ca="1" si="105"/>
        <v>0.52076427900425426</v>
      </c>
      <c r="H326">
        <f t="shared" ca="1" si="105"/>
        <v>0.70509774159990413</v>
      </c>
      <c r="I326">
        <f t="shared" ca="1" si="105"/>
        <v>0.41418309822131794</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0.14464134561554765</v>
      </c>
      <c r="E327">
        <f t="shared" ca="1" si="105"/>
        <v>7.5638000589807297E-2</v>
      </c>
      <c r="F327">
        <f t="shared" ca="1" si="105"/>
        <v>0.3001082412829067</v>
      </c>
      <c r="G327">
        <f t="shared" ca="1" si="105"/>
        <v>0.42317848132070246</v>
      </c>
      <c r="H327">
        <f t="shared" ca="1" si="105"/>
        <v>0.244605443840201</v>
      </c>
      <c r="I327">
        <f t="shared" ca="1" si="105"/>
        <v>0.67393501235887421</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0.95304711586832103</v>
      </c>
      <c r="E328">
        <f t="shared" ca="1" si="105"/>
        <v>0.60002837017199784</v>
      </c>
      <c r="F328">
        <f t="shared" ca="1" si="105"/>
        <v>0.20541303782911025</v>
      </c>
      <c r="G328">
        <f t="shared" ca="1" si="105"/>
        <v>0.72307403443931051</v>
      </c>
      <c r="H328">
        <f t="shared" ca="1" si="105"/>
        <v>0.36143827560045538</v>
      </c>
      <c r="I328">
        <f t="shared" ca="1" si="105"/>
        <v>0.35161495494219719</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0.33164754376739258</v>
      </c>
      <c r="E329">
        <f t="shared" ca="1" si="105"/>
        <v>0.69301590185128847</v>
      </c>
      <c r="F329">
        <f t="shared" ca="1" si="105"/>
        <v>0.26430901240925098</v>
      </c>
      <c r="G329">
        <f t="shared" ca="1" si="105"/>
        <v>0.85798856774871524</v>
      </c>
      <c r="H329">
        <f t="shared" ca="1" si="105"/>
        <v>0.83212638104257142</v>
      </c>
      <c r="I329">
        <f t="shared" ca="1" si="105"/>
        <v>0.46227678964050933</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0.52031479964723459</v>
      </c>
      <c r="E330">
        <f t="shared" ca="1" si="105"/>
        <v>0.29638502727341132</v>
      </c>
      <c r="F330">
        <f t="shared" ca="1" si="105"/>
        <v>0.83256293611126808</v>
      </c>
      <c r="G330">
        <f t="shared" ca="1" si="105"/>
        <v>0.53700848534057743</v>
      </c>
      <c r="H330">
        <f t="shared" ca="1" si="105"/>
        <v>0.31784414010168227</v>
      </c>
      <c r="I330">
        <f t="shared" ca="1" si="105"/>
        <v>0.3914096286852522</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fp</v>
      </c>
      <c r="AB330" t="s">
        <v>87</v>
      </c>
      <c r="AC330" t="s">
        <v>329</v>
      </c>
      <c r="AD330">
        <v>140</v>
      </c>
      <c r="AE330" t="s">
        <v>133</v>
      </c>
      <c r="AF330">
        <v>135</v>
      </c>
      <c r="AG330">
        <v>77</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미네락</v>
      </c>
      <c r="AL330">
        <v>1</v>
      </c>
      <c r="AM33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v>
      </c>
      <c r="AN330" t="str">
        <f t="shared" ca="1" si="114"/>
        <v>{"dy":19,"sl":10,"tp":"fp","vl":"Actor2120","cn":140,"pt":"DI","pp":135,"pr":77}</v>
      </c>
    </row>
    <row r="331" spans="1:40">
      <c r="A331">
        <v>20</v>
      </c>
      <c r="B331">
        <v>10</v>
      </c>
      <c r="C331">
        <f t="shared" si="104"/>
        <v>1</v>
      </c>
      <c r="D331">
        <f t="shared" ca="1" si="105"/>
        <v>0.8791933338892115</v>
      </c>
      <c r="E331">
        <f t="shared" ca="1" si="105"/>
        <v>0.61245437614921483</v>
      </c>
      <c r="F331">
        <f t="shared" ca="1" si="105"/>
        <v>0.24344933736022001</v>
      </c>
      <c r="G331">
        <f t="shared" ca="1" si="105"/>
        <v>0.58045684892709359</v>
      </c>
      <c r="H331">
        <f t="shared" ca="1" si="105"/>
        <v>0.58114936360558922</v>
      </c>
      <c r="I331">
        <f t="shared" ca="1" si="105"/>
        <v>0.6923149200045644</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fp</v>
      </c>
      <c r="AB331" t="s">
        <v>87</v>
      </c>
      <c r="AC331" t="s">
        <v>329</v>
      </c>
      <c r="AD331">
        <v>140</v>
      </c>
      <c r="AE331" t="s">
        <v>133</v>
      </c>
      <c r="AF331">
        <v>135</v>
      </c>
      <c r="AG331">
        <v>77</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미네락</v>
      </c>
      <c r="AL331">
        <v>1</v>
      </c>
      <c r="AM33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v>
      </c>
      <c r="AN331" t="str">
        <f t="shared" ca="1" si="114"/>
        <v>{"dy":20,"sl":10,"tp":"fp","vl":"Actor2120","cn":140,"pt":"DI","pp":135,"pr":77}</v>
      </c>
    </row>
    <row r="332" spans="1:40">
      <c r="A332">
        <v>21</v>
      </c>
      <c r="B332">
        <v>10</v>
      </c>
      <c r="C332">
        <f t="shared" si="104"/>
        <v>1</v>
      </c>
      <c r="D332">
        <f t="shared" ref="D332:I341" ca="1" si="115">RAND()</f>
        <v>0.26863254438341522</v>
      </c>
      <c r="E332">
        <f t="shared" ca="1" si="115"/>
        <v>0.27266893497374911</v>
      </c>
      <c r="F332">
        <f t="shared" ca="1" si="115"/>
        <v>0.47164189762134245</v>
      </c>
      <c r="G332">
        <f t="shared" ca="1" si="115"/>
        <v>0.97119199623348851</v>
      </c>
      <c r="H332">
        <f t="shared" ca="1" si="115"/>
        <v>0.18706099379141183</v>
      </c>
      <c r="I332">
        <f t="shared" ca="1" si="115"/>
        <v>0.59037516600441065</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v>
      </c>
      <c r="AN332" t="str">
        <f t="shared" ca="1" si="114"/>
        <v>{"dy":21,"sl":10}</v>
      </c>
    </row>
    <row r="333" spans="1:40">
      <c r="A333">
        <v>22</v>
      </c>
      <c r="B333">
        <v>10</v>
      </c>
      <c r="C333">
        <f t="shared" si="104"/>
        <v>1</v>
      </c>
      <c r="D333">
        <f t="shared" ca="1" si="115"/>
        <v>0.34933082690979556</v>
      </c>
      <c r="E333">
        <f t="shared" ca="1" si="115"/>
        <v>0.3807481087772816</v>
      </c>
      <c r="F333">
        <f t="shared" ca="1" si="115"/>
        <v>0.61760889194607393</v>
      </c>
      <c r="G333">
        <f t="shared" ca="1" si="115"/>
        <v>0.16019753240028733</v>
      </c>
      <c r="H333">
        <f t="shared" ca="1" si="115"/>
        <v>3.5698137806734698E-2</v>
      </c>
      <c r="I333">
        <f t="shared" ca="1" si="115"/>
        <v>5.5117631780158383E-2</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v>
      </c>
      <c r="AN333" t="str">
        <f t="shared" ca="1" si="114"/>
        <v>{"dy":22,"sl":10}</v>
      </c>
    </row>
    <row r="334" spans="1:40">
      <c r="A334">
        <v>23</v>
      </c>
      <c r="B334">
        <v>10</v>
      </c>
      <c r="C334">
        <f t="shared" si="104"/>
        <v>1</v>
      </c>
      <c r="D334">
        <f t="shared" ca="1" si="115"/>
        <v>0.71393143560267447</v>
      </c>
      <c r="E334">
        <f t="shared" ca="1" si="115"/>
        <v>0.29417601949079419</v>
      </c>
      <c r="F334">
        <f t="shared" ca="1" si="115"/>
        <v>0.89467547246069978</v>
      </c>
      <c r="G334">
        <f t="shared" ca="1" si="115"/>
        <v>0.25550562207791194</v>
      </c>
      <c r="H334">
        <f t="shared" ca="1" si="115"/>
        <v>0.14569491202780838</v>
      </c>
      <c r="I334">
        <f t="shared" ca="1" si="115"/>
        <v>0.77411037983229691</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v>
      </c>
      <c r="AN334" t="str">
        <f t="shared" ca="1" si="114"/>
        <v>{"dy":23,"sl":10}</v>
      </c>
    </row>
    <row r="335" spans="1:40">
      <c r="A335">
        <v>24</v>
      </c>
      <c r="B335">
        <v>10</v>
      </c>
      <c r="C335">
        <f t="shared" si="104"/>
        <v>1</v>
      </c>
      <c r="D335">
        <f t="shared" ca="1" si="115"/>
        <v>0.8652834846150822</v>
      </c>
      <c r="E335">
        <f t="shared" ca="1" si="115"/>
        <v>0.16258457952316063</v>
      </c>
      <c r="F335">
        <f t="shared" ca="1" si="115"/>
        <v>0.54226667379703575</v>
      </c>
      <c r="G335">
        <f t="shared" ca="1" si="115"/>
        <v>0.6106073664834174</v>
      </c>
      <c r="H335">
        <f t="shared" ca="1" si="115"/>
        <v>0.15753659785172158</v>
      </c>
      <c r="I335">
        <f t="shared" ca="1" si="115"/>
        <v>4.8200289282327002E-2</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v>
      </c>
      <c r="AN335" t="str">
        <f t="shared" ca="1" si="114"/>
        <v>{"dy":24,"sl":10}</v>
      </c>
    </row>
    <row r="336" spans="1:40">
      <c r="A336">
        <v>25</v>
      </c>
      <c r="B336">
        <v>10</v>
      </c>
      <c r="C336">
        <f t="shared" si="104"/>
        <v>1</v>
      </c>
      <c r="D336">
        <f t="shared" ca="1" si="115"/>
        <v>0.42747876233824433</v>
      </c>
      <c r="E336">
        <f t="shared" ca="1" si="115"/>
        <v>6.0599145849500546E-2</v>
      </c>
      <c r="F336">
        <f t="shared" ca="1" si="115"/>
        <v>0.38389754268497001</v>
      </c>
      <c r="G336">
        <f t="shared" ca="1" si="115"/>
        <v>0.73204741635507631</v>
      </c>
      <c r="H336">
        <f t="shared" ca="1" si="115"/>
        <v>0.56331967974947961</v>
      </c>
      <c r="I336">
        <f t="shared" ca="1" si="115"/>
        <v>0.39606250386134212</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v>
      </c>
      <c r="AN336" t="str">
        <f t="shared" ca="1" si="114"/>
        <v>{"dy":25,"sl":10}</v>
      </c>
    </row>
    <row r="337" spans="1:40">
      <c r="A337">
        <v>26</v>
      </c>
      <c r="B337">
        <v>10</v>
      </c>
      <c r="C337">
        <f t="shared" si="104"/>
        <v>1</v>
      </c>
      <c r="D337">
        <f t="shared" ca="1" si="115"/>
        <v>0.13711669645975055</v>
      </c>
      <c r="E337">
        <f t="shared" ca="1" si="115"/>
        <v>0.85059055743774481</v>
      </c>
      <c r="F337">
        <f t="shared" ca="1" si="115"/>
        <v>0.67292400749504544</v>
      </c>
      <c r="G337">
        <f t="shared" ca="1" si="115"/>
        <v>0.81814936758845458</v>
      </c>
      <c r="H337">
        <f t="shared" ca="1" si="115"/>
        <v>0.67096337878084633</v>
      </c>
      <c r="I337">
        <f t="shared" ca="1" si="115"/>
        <v>6.1295779974743447E-2</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v>
      </c>
      <c r="AN337" t="str">
        <f t="shared" ca="1" si="114"/>
        <v>{"dy":26,"sl":10}</v>
      </c>
    </row>
    <row r="338" spans="1:40">
      <c r="A338">
        <v>27</v>
      </c>
      <c r="B338">
        <v>10</v>
      </c>
      <c r="C338">
        <f t="shared" si="104"/>
        <v>1</v>
      </c>
      <c r="D338">
        <f t="shared" ca="1" si="115"/>
        <v>0.86657369789746663</v>
      </c>
      <c r="E338">
        <f t="shared" ca="1" si="115"/>
        <v>0.23897977307574181</v>
      </c>
      <c r="F338">
        <f t="shared" ca="1" si="115"/>
        <v>0.75570776563570075</v>
      </c>
      <c r="G338">
        <f t="shared" ca="1" si="115"/>
        <v>0.4584609248357121</v>
      </c>
      <c r="H338">
        <f t="shared" ca="1" si="115"/>
        <v>0.44579469202752975</v>
      </c>
      <c r="I338">
        <f t="shared" ca="1" si="115"/>
        <v>0.18245387321865791</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v>
      </c>
      <c r="AN338" t="str">
        <f t="shared" ca="1" si="114"/>
        <v>{"dy":27,"sl":10}</v>
      </c>
    </row>
    <row r="339" spans="1:40">
      <c r="A339">
        <v>28</v>
      </c>
      <c r="B339">
        <v>10</v>
      </c>
      <c r="C339">
        <f t="shared" si="104"/>
        <v>1</v>
      </c>
      <c r="D339">
        <f t="shared" ca="1" si="115"/>
        <v>0.95292362762243765</v>
      </c>
      <c r="E339">
        <f t="shared" ca="1" si="115"/>
        <v>0.70428503414099819</v>
      </c>
      <c r="F339">
        <f t="shared" ca="1" si="115"/>
        <v>0.42734094188617266</v>
      </c>
      <c r="G339">
        <f t="shared" ca="1" si="115"/>
        <v>0.62436258573194958</v>
      </c>
      <c r="H339">
        <f t="shared" ca="1" si="115"/>
        <v>0.35405376036289005</v>
      </c>
      <c r="I339">
        <f t="shared" ca="1" si="115"/>
        <v>0.56411242089560643</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v>
      </c>
      <c r="AN339" t="str">
        <f t="shared" ca="1" si="114"/>
        <v>{"dy":28,"sl":10}</v>
      </c>
    </row>
    <row r="340" spans="1:40">
      <c r="A340">
        <v>29</v>
      </c>
      <c r="B340">
        <v>10</v>
      </c>
      <c r="C340">
        <f t="shared" si="104"/>
        <v>1</v>
      </c>
      <c r="D340">
        <f t="shared" ca="1" si="115"/>
        <v>0.93828345653889156</v>
      </c>
      <c r="E340">
        <f t="shared" ca="1" si="115"/>
        <v>0.64297206518930716</v>
      </c>
      <c r="F340">
        <f t="shared" ca="1" si="115"/>
        <v>0.1559925909389116</v>
      </c>
      <c r="G340">
        <f t="shared" ca="1" si="115"/>
        <v>0.35996799334641549</v>
      </c>
      <c r="H340">
        <f t="shared" ca="1" si="115"/>
        <v>0.49589508259134285</v>
      </c>
      <c r="I340">
        <f t="shared" ca="1" si="115"/>
        <v>0.10426664074830294</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v>
      </c>
      <c r="AN340" t="str">
        <f t="shared" ca="1" si="114"/>
        <v>{"dy":29,"sl":10}</v>
      </c>
    </row>
    <row r="341" spans="1:40">
      <c r="A341">
        <v>30</v>
      </c>
      <c r="B341">
        <v>10</v>
      </c>
      <c r="C341">
        <f t="shared" si="104"/>
        <v>1</v>
      </c>
      <c r="D341">
        <f t="shared" ca="1" si="115"/>
        <v>0.25695109924236814</v>
      </c>
      <c r="E341">
        <f t="shared" ca="1" si="115"/>
        <v>0.85824013587815884</v>
      </c>
      <c r="F341">
        <f t="shared" ca="1" si="115"/>
        <v>0.52035185899321268</v>
      </c>
      <c r="G341">
        <f t="shared" ca="1" si="115"/>
        <v>0.85865235489703262</v>
      </c>
      <c r="H341">
        <f t="shared" ca="1" si="115"/>
        <v>0.42891649195364012</v>
      </c>
      <c r="I341">
        <f t="shared" ca="1" si="115"/>
        <v>0.93840499831801438</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v>
      </c>
      <c r="AN341" t="str">
        <f t="shared" ca="1" si="114"/>
        <v>{"dy":30,"sl":10}</v>
      </c>
    </row>
    <row r="342" spans="1:40">
      <c r="A342">
        <v>31</v>
      </c>
      <c r="B342">
        <v>10</v>
      </c>
      <c r="C342">
        <f t="shared" si="104"/>
        <v>1</v>
      </c>
      <c r="D342">
        <f t="shared" ref="D342:I351" ca="1" si="116">RAND()</f>
        <v>0.39197828611516239</v>
      </c>
      <c r="E342">
        <f t="shared" ca="1" si="116"/>
        <v>0.68976478000663499</v>
      </c>
      <c r="F342">
        <f t="shared" ca="1" si="116"/>
        <v>1.9127011892060564E-2</v>
      </c>
      <c r="G342">
        <f t="shared" ca="1" si="116"/>
        <v>0.41756914217947017</v>
      </c>
      <c r="H342">
        <f t="shared" ca="1" si="116"/>
        <v>0.79249459979417713</v>
      </c>
      <c r="I342">
        <f t="shared" ca="1" si="116"/>
        <v>0.26458312826516395</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v>
      </c>
      <c r="AN342" t="str">
        <f t="shared" ca="1" si="114"/>
        <v>{"dy":31,"sl":10}</v>
      </c>
    </row>
    <row r="343" spans="1:40">
      <c r="A343">
        <v>1</v>
      </c>
      <c r="B343">
        <v>11</v>
      </c>
      <c r="C343">
        <f t="shared" si="104"/>
        <v>2</v>
      </c>
      <c r="D343">
        <f t="shared" ca="1" si="116"/>
        <v>8.4898697829342895E-2</v>
      </c>
      <c r="E343">
        <f t="shared" ca="1" si="116"/>
        <v>0.80058949237521715</v>
      </c>
      <c r="F343">
        <f t="shared" ca="1" si="116"/>
        <v>0.81975671315743293</v>
      </c>
      <c r="G343">
        <f t="shared" ca="1" si="116"/>
        <v>0.2258681154888309</v>
      </c>
      <c r="H343">
        <f t="shared" ca="1" si="116"/>
        <v>0.51402258741194229</v>
      </c>
      <c r="I343">
        <f t="shared" ca="1" si="116"/>
        <v>0.16265556334718634</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v>
      </c>
      <c r="AN343" t="str">
        <f t="shared" ca="1" si="114"/>
        <v>{"dy":1,"sl":11}</v>
      </c>
    </row>
    <row r="344" spans="1:40">
      <c r="A344">
        <v>2</v>
      </c>
      <c r="B344">
        <v>11</v>
      </c>
      <c r="C344">
        <f t="shared" si="104"/>
        <v>2</v>
      </c>
      <c r="D344">
        <f t="shared" ca="1" si="116"/>
        <v>0.16317546402810412</v>
      </c>
      <c r="E344">
        <f t="shared" ca="1" si="116"/>
        <v>0.12685551232178127</v>
      </c>
      <c r="F344">
        <f t="shared" ca="1" si="116"/>
        <v>3.6762633622441365E-2</v>
      </c>
      <c r="G344">
        <f t="shared" ca="1" si="116"/>
        <v>0.15340304774652003</v>
      </c>
      <c r="H344">
        <f t="shared" ca="1" si="116"/>
        <v>0.80826420924101883</v>
      </c>
      <c r="I344">
        <f t="shared" ca="1" si="116"/>
        <v>2.9972880293269166E-2</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v>
      </c>
      <c r="AN344" t="str">
        <f t="shared" ca="1" si="114"/>
        <v>{"dy":2,"sl":11}</v>
      </c>
    </row>
    <row r="345" spans="1:40">
      <c r="A345">
        <v>3</v>
      </c>
      <c r="B345">
        <v>11</v>
      </c>
      <c r="C345">
        <f t="shared" si="104"/>
        <v>2</v>
      </c>
      <c r="D345">
        <f t="shared" ca="1" si="116"/>
        <v>0.27036148278824512</v>
      </c>
      <c r="E345">
        <f t="shared" ca="1" si="116"/>
        <v>0.66533497941507069</v>
      </c>
      <c r="F345">
        <f t="shared" ca="1" si="116"/>
        <v>0.80124569477444607</v>
      </c>
      <c r="G345">
        <f t="shared" ca="1" si="116"/>
        <v>0.460515274391607</v>
      </c>
      <c r="H345">
        <f t="shared" ca="1" si="116"/>
        <v>0.79085393673525783</v>
      </c>
      <c r="I345">
        <f t="shared" ca="1" si="116"/>
        <v>0.6865903355389591</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v>
      </c>
      <c r="AN345" t="str">
        <f t="shared" ca="1" si="114"/>
        <v>{"dy":3,"sl":11}</v>
      </c>
    </row>
    <row r="346" spans="1:40">
      <c r="A346">
        <v>4</v>
      </c>
      <c r="B346">
        <v>11</v>
      </c>
      <c r="C346">
        <f t="shared" si="104"/>
        <v>2</v>
      </c>
      <c r="D346">
        <f t="shared" ca="1" si="116"/>
        <v>0.8017833884206611</v>
      </c>
      <c r="E346">
        <f t="shared" ca="1" si="116"/>
        <v>0.75661925994111223</v>
      </c>
      <c r="F346">
        <f t="shared" ca="1" si="116"/>
        <v>0.21817307673205333</v>
      </c>
      <c r="G346">
        <f t="shared" ca="1" si="116"/>
        <v>0.27304928653711902</v>
      </c>
      <c r="H346">
        <f t="shared" ca="1" si="116"/>
        <v>1.5286110173762801E-2</v>
      </c>
      <c r="I346">
        <f t="shared" ca="1" si="116"/>
        <v>0.96674843568134616</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v>
      </c>
      <c r="AN346" t="str">
        <f t="shared" ca="1" si="114"/>
        <v>{"dy":4,"sl":11}</v>
      </c>
    </row>
    <row r="347" spans="1:40">
      <c r="A347">
        <v>5</v>
      </c>
      <c r="B347">
        <v>11</v>
      </c>
      <c r="C347">
        <f t="shared" si="104"/>
        <v>2</v>
      </c>
      <c r="D347">
        <f t="shared" ca="1" si="116"/>
        <v>0.62771565160495513</v>
      </c>
      <c r="E347">
        <f t="shared" ca="1" si="116"/>
        <v>0.6973191810894882</v>
      </c>
      <c r="F347">
        <f t="shared" ca="1" si="116"/>
        <v>0.95515510161667405</v>
      </c>
      <c r="G347">
        <f t="shared" ca="1" si="116"/>
        <v>8.5718010264340339E-2</v>
      </c>
      <c r="H347">
        <f t="shared" ca="1" si="116"/>
        <v>2.9181459522369724E-2</v>
      </c>
      <c r="I347">
        <f t="shared" ca="1" si="116"/>
        <v>0.20452958023632994</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0.485542589653567</v>
      </c>
      <c r="E348">
        <f t="shared" ca="1" si="116"/>
        <v>0.53224504732301903</v>
      </c>
      <c r="F348">
        <f t="shared" ca="1" si="116"/>
        <v>0.45258911443657412</v>
      </c>
      <c r="G348">
        <f t="shared" ca="1" si="116"/>
        <v>0.27969517660055088</v>
      </c>
      <c r="H348">
        <f t="shared" ca="1" si="116"/>
        <v>0.22959921427304941</v>
      </c>
      <c r="I348">
        <f t="shared" ca="1" si="116"/>
        <v>0.47921234097412269</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0.56809301705360915</v>
      </c>
      <c r="E349">
        <f t="shared" ca="1" si="116"/>
        <v>0.9037685570888927</v>
      </c>
      <c r="F349">
        <f t="shared" ca="1" si="116"/>
        <v>0.70036950218216154</v>
      </c>
      <c r="G349">
        <f t="shared" ca="1" si="116"/>
        <v>0.35562629009925228</v>
      </c>
      <c r="H349">
        <f t="shared" ca="1" si="116"/>
        <v>0.14333392504181541</v>
      </c>
      <c r="I349">
        <f t="shared" ca="1" si="116"/>
        <v>0.16317188182084286</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0.40318514781792703</v>
      </c>
      <c r="E350">
        <f t="shared" ca="1" si="116"/>
        <v>0.20309218225447734</v>
      </c>
      <c r="F350">
        <f t="shared" ca="1" si="116"/>
        <v>0.25791175270758693</v>
      </c>
      <c r="G350">
        <f t="shared" ca="1" si="116"/>
        <v>0.24594690069573111</v>
      </c>
      <c r="H350">
        <f t="shared" ca="1" si="116"/>
        <v>0.85562296454234044</v>
      </c>
      <c r="I350">
        <f t="shared" ca="1" si="116"/>
        <v>0.28939268202395652</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0.47329871265568058</v>
      </c>
      <c r="E351">
        <f t="shared" ca="1" si="116"/>
        <v>0.13511653672646062</v>
      </c>
      <c r="F351">
        <f t="shared" ca="1" si="116"/>
        <v>0.36910665576855928</v>
      </c>
      <c r="G351">
        <f t="shared" ca="1" si="116"/>
        <v>0.58343489434951445</v>
      </c>
      <c r="H351">
        <f t="shared" ca="1" si="116"/>
        <v>0.97280509675433735</v>
      </c>
      <c r="I351">
        <f t="shared" ca="1" si="116"/>
        <v>0.13640183333657552</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0.48884823444876713</v>
      </c>
      <c r="E352">
        <f t="shared" ca="1" si="117"/>
        <v>0.36838986501683624</v>
      </c>
      <c r="F352">
        <f t="shared" ca="1" si="117"/>
        <v>7.5267516357829356E-2</v>
      </c>
      <c r="G352">
        <f t="shared" ca="1" si="117"/>
        <v>0.14340505751322064</v>
      </c>
      <c r="H352">
        <f t="shared" ca="1" si="117"/>
        <v>0.21544621427088484</v>
      </c>
      <c r="I352">
        <f t="shared" ca="1" si="117"/>
        <v>0.8170616792415204</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0.44847829150277585</v>
      </c>
      <c r="E353">
        <f t="shared" ca="1" si="117"/>
        <v>0.61269066181010756</v>
      </c>
      <c r="F353">
        <f t="shared" ca="1" si="117"/>
        <v>0.64994241525073626</v>
      </c>
      <c r="G353">
        <f t="shared" ca="1" si="117"/>
        <v>0.95573674436314593</v>
      </c>
      <c r="H353">
        <f t="shared" ca="1" si="117"/>
        <v>0.14180622186977054</v>
      </c>
      <c r="I353">
        <f t="shared" ca="1" si="117"/>
        <v>0.6229561153346167</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2.6071239866256146E-2</v>
      </c>
      <c r="E354">
        <f t="shared" ca="1" si="117"/>
        <v>0.18892594477754365</v>
      </c>
      <c r="F354">
        <f t="shared" ca="1" si="117"/>
        <v>0.28804743582181735</v>
      </c>
      <c r="G354">
        <f t="shared" ca="1" si="117"/>
        <v>0.50372426229752476</v>
      </c>
      <c r="H354">
        <f t="shared" ca="1" si="117"/>
        <v>0.4499765012814948</v>
      </c>
      <c r="I354">
        <f t="shared" ca="1" si="117"/>
        <v>0.99270019494831951</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0.23190077235887252</v>
      </c>
      <c r="E355">
        <f t="shared" ca="1" si="117"/>
        <v>0.95477812477459068</v>
      </c>
      <c r="F355">
        <f t="shared" ca="1" si="117"/>
        <v>0.72727351693425002</v>
      </c>
      <c r="G355">
        <f t="shared" ca="1" si="117"/>
        <v>0.8563460149725638</v>
      </c>
      <c r="H355">
        <f t="shared" ca="1" si="117"/>
        <v>0.18303247029746061</v>
      </c>
      <c r="I355">
        <f t="shared" ca="1" si="117"/>
        <v>7.562365822447692E-2</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6.6371626033162268E-2</v>
      </c>
      <c r="E356">
        <f t="shared" ca="1" si="117"/>
        <v>0.1296005075303972</v>
      </c>
      <c r="F356">
        <f t="shared" ca="1" si="117"/>
        <v>0.44925643820345218</v>
      </c>
      <c r="G356">
        <f t="shared" ca="1" si="117"/>
        <v>0.11527728862873377</v>
      </c>
      <c r="H356">
        <f t="shared" ca="1" si="117"/>
        <v>0.81008520458924638</v>
      </c>
      <c r="I356">
        <f t="shared" ca="1" si="117"/>
        <v>0.26738882480516835</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0.50087886448996488</v>
      </c>
      <c r="E357">
        <f t="shared" ca="1" si="117"/>
        <v>0.18443017418493945</v>
      </c>
      <c r="F357">
        <f t="shared" ca="1" si="117"/>
        <v>0.2641570474750693</v>
      </c>
      <c r="G357">
        <f t="shared" ca="1" si="117"/>
        <v>0.98303907226998122</v>
      </c>
      <c r="H357">
        <f t="shared" ca="1" si="117"/>
        <v>7.313654117810231E-2</v>
      </c>
      <c r="I357">
        <f t="shared" ca="1" si="117"/>
        <v>0.24751922456147835</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0.80603384453164717</v>
      </c>
      <c r="E358">
        <f t="shared" ca="1" si="117"/>
        <v>0.34360716741856556</v>
      </c>
      <c r="F358">
        <f t="shared" ca="1" si="117"/>
        <v>0.10821741662755746</v>
      </c>
      <c r="G358">
        <f t="shared" ca="1" si="117"/>
        <v>0.19240505532767671</v>
      </c>
      <c r="H358">
        <f t="shared" ca="1" si="117"/>
        <v>0.16480118054963566</v>
      </c>
      <c r="I358">
        <f t="shared" ca="1" si="117"/>
        <v>0.6379938501551542</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0.34961192338835179</v>
      </c>
      <c r="E359">
        <f t="shared" ca="1" si="117"/>
        <v>0.22411729129569502</v>
      </c>
      <c r="F359">
        <f t="shared" ca="1" si="117"/>
        <v>0.47486607967071803</v>
      </c>
      <c r="G359">
        <f t="shared" ca="1" si="117"/>
        <v>1.2009795864524886E-3</v>
      </c>
      <c r="H359">
        <f t="shared" ca="1" si="117"/>
        <v>0.54879983150547074</v>
      </c>
      <c r="I359">
        <f t="shared" ca="1" si="117"/>
        <v>4.6962710134914487E-2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2.2560181524409861E-2</v>
      </c>
      <c r="E360">
        <f t="shared" ca="1" si="117"/>
        <v>0.23845244472834159</v>
      </c>
      <c r="F360">
        <f t="shared" ca="1" si="117"/>
        <v>7.6212940454000622E-2</v>
      </c>
      <c r="G360">
        <f t="shared" ca="1" si="117"/>
        <v>0.24110924761930208</v>
      </c>
      <c r="H360">
        <f t="shared" ca="1" si="117"/>
        <v>0.36222747659411658</v>
      </c>
      <c r="I360">
        <f t="shared" ca="1" si="117"/>
        <v>0.72465971876277824</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0.83296613477330417</v>
      </c>
      <c r="E361">
        <f t="shared" ca="1" si="117"/>
        <v>0.36814802004738423</v>
      </c>
      <c r="F361">
        <f t="shared" ca="1" si="117"/>
        <v>0.5242061857434539</v>
      </c>
      <c r="G361">
        <f t="shared" ca="1" si="117"/>
        <v>0.34328585371115983</v>
      </c>
      <c r="H361">
        <f t="shared" ca="1" si="117"/>
        <v>0.44717825130892419</v>
      </c>
      <c r="I361">
        <f t="shared" ca="1" si="117"/>
        <v>0.84505650160059975</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fc</v>
      </c>
      <c r="AB361" t="s">
        <v>86</v>
      </c>
      <c r="AC361" t="s">
        <v>329</v>
      </c>
      <c r="AD361">
        <v>1</v>
      </c>
      <c r="AE361" t="s">
        <v>133</v>
      </c>
      <c r="AF361">
        <v>209</v>
      </c>
      <c r="AG361">
        <v>99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미네락</v>
      </c>
      <c r="AL361">
        <v>1</v>
      </c>
      <c r="AM36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v>
      </c>
      <c r="AN361" t="str">
        <f t="shared" ca="1" si="114"/>
        <v>{"dy":19,"sl":11,"tp":"fc","vl":"Actor2120","cn":1,"pt":"DI","pp":209,"pr":99}</v>
      </c>
    </row>
    <row r="362" spans="1:40">
      <c r="A362">
        <v>20</v>
      </c>
      <c r="B362">
        <v>11</v>
      </c>
      <c r="C362">
        <f t="shared" si="104"/>
        <v>2</v>
      </c>
      <c r="D362">
        <f t="shared" ref="D362:I373" ca="1" si="118">RAND()</f>
        <v>0.804844479932878</v>
      </c>
      <c r="E362">
        <f t="shared" ca="1" si="118"/>
        <v>0.44957706831623212</v>
      </c>
      <c r="F362">
        <f t="shared" ca="1" si="118"/>
        <v>0.19633162469435139</v>
      </c>
      <c r="G362">
        <f t="shared" ca="1" si="118"/>
        <v>0.87770938003556898</v>
      </c>
      <c r="H362">
        <f t="shared" ca="1" si="118"/>
        <v>0.91762105208853195</v>
      </c>
      <c r="I362">
        <f t="shared" ca="1" si="118"/>
        <v>0.38425510628584381</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fc</v>
      </c>
      <c r="AB362" t="s">
        <v>86</v>
      </c>
      <c r="AC362" t="s">
        <v>329</v>
      </c>
      <c r="AD362">
        <v>1</v>
      </c>
      <c r="AE362" t="s">
        <v>133</v>
      </c>
      <c r="AF362">
        <v>209</v>
      </c>
      <c r="AG362">
        <v>99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미네락</v>
      </c>
      <c r="AL362">
        <v>1</v>
      </c>
      <c r="AM36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v>
      </c>
      <c r="AN362" t="str">
        <f t="shared" ca="1" si="114"/>
        <v>{"dy":20,"sl":11,"tp":"fc","vl":"Actor2120","cn":1,"pt":"DI","pp":209,"pr":99}</v>
      </c>
    </row>
    <row r="363" spans="1:40">
      <c r="A363">
        <v>21</v>
      </c>
      <c r="B363">
        <v>11</v>
      </c>
      <c r="C363">
        <f t="shared" si="104"/>
        <v>2</v>
      </c>
      <c r="D363">
        <f t="shared" ca="1" si="118"/>
        <v>0.68696766636307016</v>
      </c>
      <c r="E363">
        <f t="shared" ca="1" si="118"/>
        <v>0.81900227024366934</v>
      </c>
      <c r="F363">
        <f t="shared" ca="1" si="118"/>
        <v>0.56752213648876448</v>
      </c>
      <c r="G363">
        <f t="shared" ca="1" si="118"/>
        <v>0.45102991008224846</v>
      </c>
      <c r="H363">
        <f t="shared" ca="1" si="118"/>
        <v>0.52728870308334097</v>
      </c>
      <c r="I363">
        <f t="shared" ca="1" si="118"/>
        <v>0.4289376886642603</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v>
      </c>
      <c r="AN363" t="str">
        <f t="shared" ca="1" si="114"/>
        <v>{"dy":21,"sl":11}</v>
      </c>
    </row>
    <row r="364" spans="1:40">
      <c r="A364">
        <v>22</v>
      </c>
      <c r="B364">
        <v>11</v>
      </c>
      <c r="C364">
        <f t="shared" si="104"/>
        <v>2</v>
      </c>
      <c r="D364">
        <f t="shared" ca="1" si="118"/>
        <v>0.42613568806015045</v>
      </c>
      <c r="E364">
        <f t="shared" ca="1" si="118"/>
        <v>0.32690765736451366</v>
      </c>
      <c r="F364">
        <f t="shared" ca="1" si="118"/>
        <v>0.90343401878106044</v>
      </c>
      <c r="G364">
        <f t="shared" ca="1" si="118"/>
        <v>0.22826407245105207</v>
      </c>
      <c r="H364">
        <f t="shared" ca="1" si="118"/>
        <v>0.4489336698100812</v>
      </c>
      <c r="I364">
        <f t="shared" ca="1" si="118"/>
        <v>0.32838791522689437</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v>
      </c>
      <c r="AN364" t="str">
        <f t="shared" ca="1" si="114"/>
        <v>{"dy":22,"sl":11}</v>
      </c>
    </row>
    <row r="365" spans="1:40">
      <c r="A365">
        <v>23</v>
      </c>
      <c r="B365">
        <v>11</v>
      </c>
      <c r="C365">
        <f t="shared" si="104"/>
        <v>2</v>
      </c>
      <c r="D365">
        <f t="shared" ca="1" si="118"/>
        <v>1.9904913451342154E-2</v>
      </c>
      <c r="E365">
        <f t="shared" ca="1" si="118"/>
        <v>0.92732797355923169</v>
      </c>
      <c r="F365">
        <f t="shared" ca="1" si="118"/>
        <v>0.94757036754691581</v>
      </c>
      <c r="G365">
        <f t="shared" ca="1" si="118"/>
        <v>0.22004742539920463</v>
      </c>
      <c r="H365">
        <f t="shared" ca="1" si="118"/>
        <v>0.79606569147873629</v>
      </c>
      <c r="I365">
        <f t="shared" ca="1" si="118"/>
        <v>0.91214241675038243</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v>
      </c>
      <c r="AN365" t="str">
        <f t="shared" ca="1" si="114"/>
        <v>{"dy":23,"sl":11}</v>
      </c>
    </row>
    <row r="366" spans="1:40">
      <c r="A366">
        <v>24</v>
      </c>
      <c r="B366">
        <v>11</v>
      </c>
      <c r="C366">
        <f t="shared" si="104"/>
        <v>2</v>
      </c>
      <c r="D366">
        <f t="shared" ca="1" si="118"/>
        <v>0.33615127122499455</v>
      </c>
      <c r="E366">
        <f t="shared" ca="1" si="118"/>
        <v>0.52306251730884934</v>
      </c>
      <c r="F366">
        <f t="shared" ca="1" si="118"/>
        <v>0.26126849770149596</v>
      </c>
      <c r="G366">
        <f t="shared" ca="1" si="118"/>
        <v>0.59286716096173642</v>
      </c>
      <c r="H366">
        <f t="shared" ca="1" si="118"/>
        <v>0.15962533242218491</v>
      </c>
      <c r="I366">
        <f t="shared" ca="1" si="118"/>
        <v>0.95049726548424696</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v>
      </c>
      <c r="AN366" t="str">
        <f t="shared" ca="1" si="114"/>
        <v>{"dy":24,"sl":11}</v>
      </c>
    </row>
    <row r="367" spans="1:40">
      <c r="A367">
        <v>25</v>
      </c>
      <c r="B367">
        <v>11</v>
      </c>
      <c r="C367">
        <f t="shared" si="104"/>
        <v>2</v>
      </c>
      <c r="D367">
        <f t="shared" ca="1" si="118"/>
        <v>0.72697790050171807</v>
      </c>
      <c r="E367">
        <f t="shared" ca="1" si="118"/>
        <v>0.22355543777738962</v>
      </c>
      <c r="F367">
        <f t="shared" ca="1" si="118"/>
        <v>0.53605235501064064</v>
      </c>
      <c r="G367">
        <f t="shared" ca="1" si="118"/>
        <v>0.35186130719779218</v>
      </c>
      <c r="H367">
        <f t="shared" ca="1" si="118"/>
        <v>0.48312461198655388</v>
      </c>
      <c r="I367">
        <f t="shared" ca="1" si="118"/>
        <v>0.20355292025286431</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v>
      </c>
      <c r="AN367" t="str">
        <f t="shared" ca="1" si="114"/>
        <v>{"dy":25,"sl":11}</v>
      </c>
    </row>
    <row r="368" spans="1:40">
      <c r="A368">
        <v>26</v>
      </c>
      <c r="B368">
        <v>11</v>
      </c>
      <c r="C368">
        <f t="shared" si="104"/>
        <v>2</v>
      </c>
      <c r="D368">
        <f t="shared" ca="1" si="118"/>
        <v>8.8159076518194213E-2</v>
      </c>
      <c r="E368">
        <f t="shared" ca="1" si="118"/>
        <v>6.674289339451267E-2</v>
      </c>
      <c r="F368">
        <f t="shared" ca="1" si="118"/>
        <v>0.46437661717845136</v>
      </c>
      <c r="G368">
        <f t="shared" ca="1" si="118"/>
        <v>0.78726188351691828</v>
      </c>
      <c r="H368">
        <f t="shared" ca="1" si="118"/>
        <v>0.70105865580099036</v>
      </c>
      <c r="I368">
        <f t="shared" ca="1" si="118"/>
        <v>0.64231634512150704</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v>
      </c>
      <c r="AN368" t="str">
        <f t="shared" ca="1" si="114"/>
        <v>{"dy":26,"sl":11}</v>
      </c>
    </row>
    <row r="369" spans="1:40">
      <c r="A369">
        <v>27</v>
      </c>
      <c r="B369">
        <v>11</v>
      </c>
      <c r="C369">
        <f t="shared" si="104"/>
        <v>2</v>
      </c>
      <c r="D369">
        <f t="shared" ca="1" si="118"/>
        <v>0.71459532771363532</v>
      </c>
      <c r="E369">
        <f t="shared" ca="1" si="118"/>
        <v>0.50168869557173024</v>
      </c>
      <c r="F369">
        <f t="shared" ca="1" si="118"/>
        <v>0.36396196922228152</v>
      </c>
      <c r="G369">
        <f t="shared" ca="1" si="118"/>
        <v>0.36504471850431242</v>
      </c>
      <c r="H369">
        <f t="shared" ca="1" si="118"/>
        <v>5.899108420367416E-2</v>
      </c>
      <c r="I369">
        <f t="shared" ca="1" si="118"/>
        <v>0.69788855762478996</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v>
      </c>
      <c r="AN369" t="str">
        <f t="shared" ca="1" si="114"/>
        <v>{"dy":27,"sl":11}</v>
      </c>
    </row>
    <row r="370" spans="1:40">
      <c r="A370">
        <v>28</v>
      </c>
      <c r="B370">
        <v>11</v>
      </c>
      <c r="C370">
        <f t="shared" si="104"/>
        <v>2</v>
      </c>
      <c r="D370">
        <f t="shared" ca="1" si="118"/>
        <v>0.54571049054450416</v>
      </c>
      <c r="E370">
        <f t="shared" ca="1" si="118"/>
        <v>0.56761290223936944</v>
      </c>
      <c r="F370">
        <f t="shared" ca="1" si="118"/>
        <v>0.27676588514431755</v>
      </c>
      <c r="G370">
        <f t="shared" ca="1" si="118"/>
        <v>0.63727251628356629</v>
      </c>
      <c r="H370">
        <f t="shared" ca="1" si="118"/>
        <v>0.79748706404619374</v>
      </c>
      <c r="I370">
        <f t="shared" ca="1" si="118"/>
        <v>0.47342085391829913</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v>
      </c>
      <c r="AN370" t="str">
        <f t="shared" ca="1" si="114"/>
        <v>{"dy":28,"sl":11}</v>
      </c>
    </row>
    <row r="371" spans="1:40">
      <c r="A371">
        <v>29</v>
      </c>
      <c r="B371">
        <v>11</v>
      </c>
      <c r="C371">
        <f t="shared" si="104"/>
        <v>2</v>
      </c>
      <c r="D371">
        <f t="shared" ca="1" si="118"/>
        <v>0.32738892846781109</v>
      </c>
      <c r="E371">
        <f t="shared" ca="1" si="118"/>
        <v>0.36751979375085231</v>
      </c>
      <c r="F371">
        <f t="shared" ca="1" si="118"/>
        <v>1.4385776673304873E-2</v>
      </c>
      <c r="G371">
        <f t="shared" ca="1" si="118"/>
        <v>0.96235438715874921</v>
      </c>
      <c r="H371">
        <f t="shared" ca="1" si="118"/>
        <v>0.33071316444205134</v>
      </c>
      <c r="I371">
        <f t="shared" ca="1" si="118"/>
        <v>0.90196006824598141</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v>
      </c>
      <c r="AN371" t="str">
        <f t="shared" ca="1" si="114"/>
        <v>{"dy":29,"sl":11}</v>
      </c>
    </row>
    <row r="372" spans="1:40">
      <c r="A372">
        <v>30</v>
      </c>
      <c r="B372">
        <v>11</v>
      </c>
      <c r="C372">
        <f t="shared" si="104"/>
        <v>2</v>
      </c>
      <c r="D372">
        <f t="shared" ca="1" si="118"/>
        <v>0.8665753712426022</v>
      </c>
      <c r="E372">
        <f t="shared" ca="1" si="118"/>
        <v>0.95737308033660651</v>
      </c>
      <c r="F372">
        <f t="shared" ca="1" si="118"/>
        <v>0.67691210605926844</v>
      </c>
      <c r="G372">
        <f t="shared" ca="1" si="118"/>
        <v>7.2116908670746271E-3</v>
      </c>
      <c r="H372">
        <f t="shared" ca="1" si="118"/>
        <v>9.9406128791537096E-2</v>
      </c>
      <c r="I372">
        <f t="shared" ca="1" si="118"/>
        <v>0.38491725159946333</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v>
      </c>
      <c r="AN372" t="str">
        <f t="shared" ca="1" si="114"/>
        <v>{"dy":30,"sl":11}</v>
      </c>
    </row>
    <row r="373" spans="1:40">
      <c r="A373">
        <v>31</v>
      </c>
      <c r="B373">
        <v>11</v>
      </c>
      <c r="C373">
        <f t="shared" si="104"/>
        <v>2</v>
      </c>
      <c r="D373">
        <f t="shared" ca="1" si="118"/>
        <v>0.70624640706868747</v>
      </c>
      <c r="E373">
        <f t="shared" ca="1" si="118"/>
        <v>0.60312167116901383</v>
      </c>
      <c r="F373">
        <f t="shared" ca="1" si="118"/>
        <v>0.7782214728219663</v>
      </c>
      <c r="G373">
        <f t="shared" ca="1" si="118"/>
        <v>0.71244586526789433</v>
      </c>
      <c r="H373">
        <f t="shared" ca="1" si="118"/>
        <v>0.12908285696266952</v>
      </c>
      <c r="I373">
        <f t="shared" ca="1" si="118"/>
        <v>0.36340047206038772</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242</v>
      </c>
      <c r="C2" s="1">
        <v>0.99</v>
      </c>
      <c r="D2" s="1">
        <v>1200</v>
      </c>
      <c r="E2">
        <v>15</v>
      </c>
    </row>
    <row r="3" spans="1:6">
      <c r="A3" t="s">
        <v>16</v>
      </c>
      <c r="B3" t="s">
        <v>244</v>
      </c>
      <c r="C3" s="1">
        <v>4.99</v>
      </c>
      <c r="D3" s="1">
        <v>5900</v>
      </c>
      <c r="E3">
        <v>85</v>
      </c>
    </row>
    <row r="4" spans="1:6">
      <c r="A4" t="s">
        <v>17</v>
      </c>
      <c r="B4" t="s">
        <v>246</v>
      </c>
      <c r="C4" s="1">
        <v>9.99</v>
      </c>
      <c r="D4" s="1">
        <v>12000</v>
      </c>
      <c r="E4">
        <v>180</v>
      </c>
      <c r="F4" t="s">
        <v>21</v>
      </c>
    </row>
    <row r="5" spans="1:6">
      <c r="A5" t="s">
        <v>18</v>
      </c>
      <c r="B5" t="s">
        <v>247</v>
      </c>
      <c r="C5" s="1">
        <v>19.989999999999998</v>
      </c>
      <c r="D5" s="1">
        <v>25000</v>
      </c>
      <c r="E5">
        <v>390</v>
      </c>
    </row>
    <row r="6" spans="1:6">
      <c r="A6" t="s">
        <v>19</v>
      </c>
      <c r="B6" t="s">
        <v>243</v>
      </c>
      <c r="C6" s="1">
        <v>49.99</v>
      </c>
      <c r="D6" s="1">
        <v>65000</v>
      </c>
      <c r="E6">
        <v>1050</v>
      </c>
    </row>
    <row r="7" spans="1:6">
      <c r="A7" t="s">
        <v>20</v>
      </c>
      <c r="B7" t="s">
        <v>245</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248</v>
      </c>
      <c r="C2">
        <v>30</v>
      </c>
      <c r="D2">
        <v>9500</v>
      </c>
    </row>
    <row r="3" spans="1:6">
      <c r="A3" t="s">
        <v>7</v>
      </c>
      <c r="B3" t="s">
        <v>249</v>
      </c>
      <c r="C3">
        <v>140</v>
      </c>
      <c r="D3">
        <v>48000</v>
      </c>
      <c r="E3" t="s">
        <v>10</v>
      </c>
      <c r="F3">
        <v>8</v>
      </c>
    </row>
    <row r="4" spans="1:6">
      <c r="A4" t="s">
        <v>8</v>
      </c>
      <c r="B4" t="s">
        <v>250</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301</v>
      </c>
      <c r="B1" s="2" t="s">
        <v>11</v>
      </c>
      <c r="C1" s="4" t="s">
        <v>30</v>
      </c>
      <c r="D1" s="5" t="s">
        <v>29</v>
      </c>
      <c r="E1" s="3" t="s">
        <v>5</v>
      </c>
      <c r="F1" s="3" t="s">
        <v>302</v>
      </c>
    </row>
    <row r="2" spans="1:6">
      <c r="A2" t="s">
        <v>303</v>
      </c>
      <c r="B2" t="s">
        <v>305</v>
      </c>
      <c r="C2" s="1">
        <v>1.99</v>
      </c>
      <c r="D2" s="1">
        <v>2500</v>
      </c>
      <c r="F2">
        <v>1</v>
      </c>
    </row>
    <row r="3" spans="1:6">
      <c r="A3" t="s">
        <v>304</v>
      </c>
      <c r="B3" t="s">
        <v>306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2021-06-24T15:27:50Z</dcterms:modified>
</cp:coreProperties>
</file>