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74FCDE-2D22-417C-9697-F04C7F70041B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I102" i="2"/>
  <c r="B102" i="2"/>
  <c r="S101" i="2"/>
  <c r="O101" i="2"/>
  <c r="N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M13" i="1"/>
  <c r="J13" i="1"/>
  <c r="I13" i="1"/>
  <c r="H13" i="1"/>
  <c r="G13" i="1"/>
  <c r="F13" i="1"/>
  <c r="E13" i="1"/>
  <c r="D13" i="1"/>
  <c r="I58" i="2"/>
  <c r="I70" i="2"/>
  <c r="I50" i="2"/>
  <c r="I40" i="2"/>
  <c r="E96" i="2"/>
  <c r="E111" i="2"/>
  <c r="E101" i="2"/>
  <c r="E94" i="2"/>
  <c r="E107" i="2"/>
  <c r="E104" i="2"/>
  <c r="E95" i="2"/>
  <c r="J40" i="2"/>
  <c r="E99" i="2"/>
  <c r="E97" i="2"/>
  <c r="E103" i="2"/>
  <c r="E98" i="2"/>
  <c r="J58" i="2"/>
  <c r="E100" i="2"/>
  <c r="E109" i="2"/>
  <c r="E106" i="2"/>
  <c r="E105" i="2"/>
  <c r="E110" i="2"/>
  <c r="E102" i="2"/>
  <c r="E92" i="2"/>
  <c r="E108" i="2"/>
  <c r="J101" i="2"/>
  <c r="E93" i="2"/>
  <c r="J70" i="2"/>
  <c r="V104" i="2" l="1"/>
  <c r="V106" i="2"/>
  <c r="V110" i="2"/>
  <c r="V92" i="2"/>
  <c r="V94" i="2"/>
  <c r="V96" i="2"/>
  <c r="V98" i="2"/>
  <c r="V100" i="2"/>
  <c r="V102" i="2"/>
  <c r="V108" i="2"/>
  <c r="V93" i="2"/>
  <c r="V95" i="2"/>
  <c r="V97" i="2"/>
  <c r="V99" i="2"/>
  <c r="V101" i="2"/>
  <c r="V103" i="2"/>
  <c r="V105" i="2"/>
  <c r="V107" i="2"/>
  <c r="V109" i="2"/>
  <c r="V111" i="2"/>
  <c r="R13" i="1"/>
  <c r="I81" i="2"/>
  <c r="J81" i="2"/>
  <c r="I64" i="2" l="1"/>
  <c r="J64" i="2"/>
  <c r="S126" i="2" l="1"/>
  <c r="O126" i="2"/>
  <c r="N126" i="2"/>
  <c r="J126" i="2"/>
  <c r="I126" i="2"/>
  <c r="B126" i="2"/>
  <c r="S125" i="2"/>
  <c r="O125" i="2"/>
  <c r="N125" i="2"/>
  <c r="J125" i="2"/>
  <c r="I125" i="2"/>
  <c r="B125" i="2"/>
  <c r="S124" i="2"/>
  <c r="O124" i="2"/>
  <c r="N124" i="2"/>
  <c r="J124" i="2"/>
  <c r="I124" i="2"/>
  <c r="B124" i="2"/>
  <c r="E125" i="2"/>
  <c r="E124" i="2"/>
  <c r="E126" i="2"/>
  <c r="V125" i="2" l="1"/>
  <c r="V124" i="2"/>
  <c r="V12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5" i="2"/>
  <c r="E83" i="2"/>
  <c r="E82" i="2"/>
  <c r="E86" i="2"/>
  <c r="E81" i="2"/>
  <c r="E87" i="2"/>
  <c r="E84" i="2"/>
  <c r="E79" i="2"/>
  <c r="E91" i="2"/>
  <c r="E80" i="2"/>
  <c r="E88" i="2"/>
  <c r="E90" i="2"/>
  <c r="E89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23" i="2"/>
  <c r="S123" i="2"/>
  <c r="O123" i="2"/>
  <c r="N123" i="2"/>
  <c r="J123" i="2"/>
  <c r="I123" i="2"/>
  <c r="S122" i="2"/>
  <c r="O122" i="2"/>
  <c r="N122" i="2"/>
  <c r="J122" i="2"/>
  <c r="I122" i="2"/>
  <c r="B122" i="2"/>
  <c r="E123" i="2"/>
  <c r="E122" i="2"/>
  <c r="V123" i="2" l="1"/>
  <c r="V12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4" i="2"/>
  <c r="E76" i="2"/>
  <c r="E77" i="2"/>
  <c r="E73" i="2"/>
  <c r="E72" i="2"/>
  <c r="E75" i="2"/>
  <c r="E78" i="2"/>
  <c r="R8" i="1" l="1"/>
  <c r="V73" i="2"/>
  <c r="V77" i="2"/>
  <c r="V72" i="2"/>
  <c r="V74" i="2"/>
  <c r="V76" i="2"/>
  <c r="V78" i="2"/>
  <c r="V75" i="2"/>
  <c r="S121" i="2" l="1"/>
  <c r="O121" i="2"/>
  <c r="N121" i="2"/>
  <c r="J121" i="2"/>
  <c r="I121" i="2"/>
  <c r="B121" i="2"/>
  <c r="S120" i="2"/>
  <c r="O120" i="2"/>
  <c r="N120" i="2"/>
  <c r="J120" i="2"/>
  <c r="I120" i="2"/>
  <c r="B120" i="2"/>
  <c r="S119" i="2"/>
  <c r="O119" i="2"/>
  <c r="N119" i="2"/>
  <c r="J119" i="2"/>
  <c r="I119" i="2"/>
  <c r="B119" i="2"/>
  <c r="E119" i="2"/>
  <c r="E121" i="2"/>
  <c r="E120" i="2"/>
  <c r="V120" i="2" l="1"/>
  <c r="V119" i="2"/>
  <c r="V121" i="2"/>
  <c r="R11" i="1" l="1"/>
  <c r="R10" i="1"/>
  <c r="R9" i="1"/>
  <c r="R5" i="1"/>
  <c r="M12" i="1" l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9" i="2"/>
  <c r="E40" i="2"/>
  <c r="E50" i="2"/>
  <c r="E42" i="2"/>
  <c r="E46" i="2"/>
  <c r="E48" i="2"/>
  <c r="E47" i="2"/>
  <c r="E41" i="2"/>
  <c r="E45" i="2"/>
  <c r="E43" i="2"/>
  <c r="E44" i="2"/>
  <c r="V50" i="2" l="1"/>
  <c r="V46" i="2"/>
  <c r="V48" i="2"/>
  <c r="V42" i="2"/>
  <c r="V44" i="2"/>
  <c r="V41" i="2"/>
  <c r="V43" i="2"/>
  <c r="V45" i="2"/>
  <c r="V47" i="2"/>
  <c r="V49" i="2"/>
  <c r="V40" i="2"/>
  <c r="V118" i="2" l="1"/>
  <c r="V117" i="2"/>
  <c r="V116" i="2"/>
  <c r="V115" i="2"/>
  <c r="V114" i="2"/>
  <c r="V113" i="2"/>
  <c r="V11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11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6" i="2"/>
  <c r="E63" i="2"/>
  <c r="E69" i="2"/>
  <c r="E64" i="2"/>
  <c r="E68" i="2"/>
  <c r="E70" i="2"/>
  <c r="E71" i="2"/>
  <c r="E67" i="2"/>
  <c r="E61" i="2"/>
  <c r="E62" i="2"/>
  <c r="E65" i="2"/>
  <c r="V71" i="2" l="1"/>
  <c r="V66" i="2"/>
  <c r="V61" i="2"/>
  <c r="V67" i="2"/>
  <c r="V64" i="2"/>
  <c r="V70" i="2"/>
  <c r="V65" i="2"/>
  <c r="V62" i="2"/>
  <c r="V68" i="2"/>
  <c r="V63" i="2"/>
  <c r="V69" i="2"/>
  <c r="S118" i="2"/>
  <c r="O118" i="2"/>
  <c r="N118" i="2"/>
  <c r="J118" i="2"/>
  <c r="I118" i="2"/>
  <c r="B118" i="2"/>
  <c r="S117" i="2"/>
  <c r="O117" i="2"/>
  <c r="N117" i="2"/>
  <c r="J117" i="2"/>
  <c r="I117" i="2"/>
  <c r="B117" i="2"/>
  <c r="S116" i="2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S113" i="2"/>
  <c r="O113" i="2"/>
  <c r="N113" i="2"/>
  <c r="J113" i="2"/>
  <c r="I113" i="2"/>
  <c r="B113" i="2"/>
  <c r="S112" i="2"/>
  <c r="O112" i="2"/>
  <c r="N112" i="2"/>
  <c r="J112" i="2"/>
  <c r="B11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116" i="2"/>
  <c r="E53" i="2"/>
  <c r="E30" i="2"/>
  <c r="E115" i="2"/>
  <c r="E27" i="2"/>
  <c r="E54" i="2"/>
  <c r="E32" i="2"/>
  <c r="E57" i="2"/>
  <c r="E60" i="2"/>
  <c r="E39" i="2"/>
  <c r="E51" i="2"/>
  <c r="E58" i="2"/>
  <c r="E117" i="2"/>
  <c r="E113" i="2"/>
  <c r="E24" i="2"/>
  <c r="E52" i="2"/>
  <c r="E33" i="2"/>
  <c r="E31" i="2"/>
  <c r="E55" i="2"/>
  <c r="E23" i="2"/>
  <c r="E36" i="2"/>
  <c r="E59" i="2"/>
  <c r="E37" i="2"/>
  <c r="E118" i="2"/>
  <c r="E34" i="2"/>
  <c r="E28" i="2"/>
  <c r="E26" i="2"/>
  <c r="E25" i="2"/>
  <c r="E114" i="2"/>
  <c r="E29" i="2"/>
  <c r="E38" i="2"/>
  <c r="E112" i="2"/>
  <c r="E35" i="2"/>
  <c r="E56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J22" i="2"/>
  <c r="E20" i="2"/>
  <c r="E21" i="2"/>
  <c r="E22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8" i="2"/>
  <c r="E16" i="2"/>
  <c r="E15" i="2"/>
  <c r="E14" i="2"/>
  <c r="E12" i="2"/>
  <c r="E17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9" i="2"/>
  <c r="E10" i="2"/>
  <c r="E5" i="2"/>
  <c r="E7" i="2"/>
  <c r="E8" i="2"/>
  <c r="E2" i="2"/>
  <c r="E3" i="2"/>
  <c r="E6" i="2"/>
  <c r="E11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R7" i="1" l="1"/>
  <c r="U72" i="2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Q6" i="1"/>
  <c r="Q7" i="1" s="1"/>
  <c r="D3" i="1"/>
  <c r="U92" i="2" l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Q8" i="1"/>
  <c r="Q9" i="1" s="1"/>
  <c r="Q10" i="1" s="1"/>
  <c r="Q11" i="1" s="1"/>
  <c r="Q12" i="1" s="1"/>
  <c r="Q13" i="1" s="1"/>
  <c r="AA2" i="2" l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<sst xmlns="http://schemas.openxmlformats.org/spreadsheetml/2006/main" count="457" uniqueCount="119">
  <si>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</si>
  <si>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</si>
  <si>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</si>
  <si>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</si>
  <si>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</si>
  <si>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</si>
  <si>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</si>
  <si>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</si>
  <si>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</si>
  <si>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</si>
  <si>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</si>
  <si>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</si>
  <si>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</si>
  <si>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</si>
  <si>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</si>
  <si>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</si>
  <si>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</si>
  <si>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</si>
  <si>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</si>
  <si>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</si>
  <si>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</si>
  <si>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</si>
  <si>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</si>
  <si>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</si>
  <si>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</si>
  <si>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</si>
  <si>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</si>
  <si>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</si>
  <si>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</si>
  <si>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</si>
  <si>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</si>
  <si>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</si>
  <si>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</si>
  <si>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</si>
  <si>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</si>
  <si>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</si>
  <si>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</si>
  <si>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</si>
  <si>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</si>
  <si>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</si>
  <si>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</si>
  <si>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</si>
  <si>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</si>
  <si>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</si>
  <si>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</si>
  <si>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</si>
  <si>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</si>
  <si>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</si>
  <si>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</si>
  <si>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</si>
  <si>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</si>
  <si>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</si>
  <si>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</si>
  <si>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</si>
  <si>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</si>
  <si>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</si>
  <si>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</si>
  <si>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</si>
  <si>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</si>
  <si>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</si>
  <si>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</si>
  <si>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</si>
  <si>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</si>
  <si>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</si>
  <si>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</si>
  <si>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</si>
  <si>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</si>
  <si>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</si>
  <si>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</si>
  <si>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</si>
  <si>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</si>
  <si>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</si>
  <si>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</si>
  <si>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</si>
  <si>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</si>
  <si>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</si>
  <si>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</si>
  <si>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</si>
  <si>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</si>
  <si>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</si>
  <si>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</si>
  <si>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</si>
  <si>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</si>
  <si>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</si>
  <si>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</si>
  <si>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</si>
  <si>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</si>
  <si>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</si>
  <si>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</si>
  <si>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</si>
  <si>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</si>
  <si>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</si>
  <si>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</si>
  <si>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</si>
  <si>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</si>
  <si>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</si>
  <si>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</si>
  <si>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</si>
  <si>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</si>
  <si>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</si>
  <si>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</si>
  <si>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</si>
  <si>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</si>
  <si>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</si>
  <si>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</si>
  <si>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</si>
  <si>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</si>
  <si>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</si>
  <si>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</si>
  <si>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</si>
  <si>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</si>
  <si>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</si>
  <si>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</si>
  <si>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</si>
  <si>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</si>
  <si>
    <t>Equip4403</t>
  </si>
  <si>
    <t>rv</t>
  </si>
  <si>
    <t>리뷰 요청(토벌 카운트 2회 이상)</t>
  </si>
  <si>
    <t>Equip3403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</si>
</sst>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86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,{"id":"ps","sy":"2022","sm":"11","sd":"11","ey":"2022","em":"11","ed":"24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12</v>
      </c>
      <c r="G6">
        <f t="shared" si="4"/>
        <v>4</v>
      </c>
      <c r="H6">
        <f t="shared" si="5"/>
        <v>2022</v>
      </c>
      <c r="I6">
        <f t="shared" si="6"/>
        <v>12</v>
      </c>
      <c r="J6">
        <f t="shared" si="7"/>
        <v>28</v>
      </c>
      <c r="K6" s="1">
        <v>44899</v>
      </c>
      <c r="L6" s="1">
        <v>44922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{"id":"na","td":7},{"id":"no","td":10},{"id":"co","td":4},{"id":"sl","sy":"2022","sm":"12","sd":"4","ey":"2022","em":"12","ed":"28","td":21}</v>
      </c>
      <c r="R6" t="str">
        <f t="shared" si="8"/>
        <v>{"id":"sl","sy":"2022","sm":"12","sd":"4","ey":"2022","em":"12","ed":"28","td":21}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12</v>
      </c>
      <c r="G7">
        <f t="shared" si="4"/>
        <v>14</v>
      </c>
      <c r="H7">
        <f t="shared" si="5"/>
        <v>2023</v>
      </c>
      <c r="I7">
        <f t="shared" si="6"/>
        <v>1</v>
      </c>
      <c r="J7">
        <f t="shared" si="7"/>
        <v>7</v>
      </c>
      <c r="K7" s="1">
        <v>44909</v>
      </c>
      <c r="L7" s="1">
        <v>44932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</v>
      </c>
      <c r="R7" t="str">
        <f t="shared" si="8"/>
        <v>{"id":"so","sy":"2022","sm":"12","sd":"14","ey":"2023","em":"1","ed":"7","td":21}</v>
      </c>
    </row>
    <row r="8" spans="1:20">
      <c r="A8" t="s">
        <v>93</v>
      </c>
      <c r="B8" t="s">
        <v>94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11</v>
      </c>
      <c r="G8">
        <f t="shared" si="4"/>
        <v>11</v>
      </c>
      <c r="H8">
        <f t="shared" si="5"/>
        <v>2022</v>
      </c>
      <c r="I8">
        <f t="shared" si="6"/>
        <v>12</v>
      </c>
      <c r="J8">
        <f t="shared" si="7"/>
        <v>5</v>
      </c>
      <c r="K8" s="1">
        <v>44876</v>
      </c>
      <c r="L8" s="1">
        <v>44899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{"id":"sn","sy":"2022","sm":"11","sd":"11","ey":"2022","em":"12","ed":"5","td":20}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</v>
      </c>
      <c r="R11" t="str">
        <f t="shared" si="8"/>
        <v/>
      </c>
    </row>
    <row r="12" spans="1:20">
      <c r="A12" t="s">
        <v>85</v>
      </c>
      <c r="B12" t="s">
        <v>84</v>
      </c>
      <c r="C12">
        <v>1</v>
      </c>
      <c r="D12" t="str">
        <f t="shared" ref="D12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11</v>
      </c>
      <c r="G12">
        <f t="shared" si="4"/>
        <v>11</v>
      </c>
      <c r="H12">
        <f t="shared" si="5"/>
        <v>2022</v>
      </c>
      <c r="I12">
        <f t="shared" si="6"/>
        <v>11</v>
      </c>
      <c r="J12">
        <f t="shared" si="7"/>
        <v>24</v>
      </c>
      <c r="K12" s="1">
        <v>44876</v>
      </c>
      <c r="L12" s="1">
        <v>44888</v>
      </c>
      <c r="M12">
        <f t="shared" ref="M12" si="17">L12-K12+1</f>
        <v>13</v>
      </c>
      <c r="N12">
        <v>0</v>
      </c>
      <c r="O12">
        <v>2</v>
      </c>
      <c r="P12">
        <v>1</v>
      </c>
      <c r="Q12" t="str">
        <f t="shared" ref="Q12" ca="1" si="18">IF(ROW()=2,R12,OFFSET(Q12,-1,0)&amp;IF(LEN(R12)=0,"",","&amp;R12))</f>
        <v>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,{"id":"ps","sy":"2022","sm":"11","sd":"11","ey":"2022","em":"11","ed":"24","td":0,"cc":"2"}</v>
      </c>
      <c r="R12" t="str">
        <f t="shared" si="8"/>
        <v>{"id":"ps","sy":"2022","sm":"11","sd":"11","ey":"2022","em":"11","ed":"24","td":0,"cc":"2"}</v>
      </c>
    </row>
    <row r="13" spans="1:20">
      <c r="A13" t="s">
        <v>116</v>
      </c>
      <c r="B13" t="s">
        <v>117</v>
      </c>
      <c r="C13">
        <v>1</v>
      </c>
      <c r="D13" t="str">
        <f t="shared" ref="D13" si="19">IF(AND(C13=0,OR(NOT(ISBLANK(K13)),NOT(ISBLANK(L13)))),"날짜있음",
IF(AND(C13=1,OR(ISBLANK(K13),ISBLANK(L13))),"날짜없음",""))</f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>
        <f t="shared" ref="M13" si="20">L13-K13+1</f>
        <v>3</v>
      </c>
      <c r="N13">
        <v>0</v>
      </c>
      <c r="P13">
        <v>1</v>
      </c>
      <c r="Q13" t="str">
        <f t="shared" ref="Q13" ca="1" si="21">IF(ROW()=2,R13,OFFSET(Q13,-1,0)&amp;IF(LEN(R13)=0,"",","&amp;R13))</f>
        <v>{"id":"na","td":7},{"id":"no","td":10},{"id":"co","td":4},{"id":"sl","sy":"2022","sm":"12","sd":"4","ey":"2022","em":"12","ed":"28","td":21},{"id":"so","sy":"2022","sm":"12","sd":"14","ey":"2023","em":"1","ed":"7","td":21},{"id":"sn","sy":"2022","sm":"11","sd":"11","ey":"2022","em":"12","ed":"5","td":20},{"id":"ps","sy":"2022","sm":"11","sd":"11","ey":"2022","em":"11","ed":"24","td":0,"cc":"2"},{"id":"rv","sy":"2022","sm":"7","sd":"1","ey":"2022","em":"7","ed":"4","td":0}</v>
      </c>
      <c r="R13" t="str">
        <f t="shared" ref="R13" si="22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048576">
    <cfRule type="expression" dxfId="0" priority="2">
      <formula>OR($P1=0,$L1&lt;TODAY())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2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88</v>
      </c>
      <c r="Y5" t="s">
        <v>89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1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114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79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80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81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79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82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79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79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82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79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79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79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83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79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79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79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79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</v>
      </c>
      <c r="V50" t="str">
        <f t="shared" ca="1" si="37"/>
        <v>{"id":"sl","da":21,"ad":1,"tp1":"fe","vl1":"Equip4403","cn1":1}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1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11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1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110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106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105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80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81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107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112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80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81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113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93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0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2" t="str">
        <f t="shared" ref="V72:V78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/>
      </c>
    </row>
    <row r="73" spans="1:22">
      <c r="A73" t="s">
        <v>93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0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3" t="str">
        <f t="shared" si="60"/>
        <v/>
      </c>
    </row>
    <row r="74" spans="1:22">
      <c r="A74" t="s">
        <v>93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81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0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4" t="str">
        <f t="shared" si="60"/>
        <v/>
      </c>
    </row>
    <row r="75" spans="1:22">
      <c r="A75" t="s">
        <v>93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109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0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5" t="str">
        <f t="shared" si="60"/>
        <v/>
      </c>
    </row>
    <row r="76" spans="1:22">
      <c r="A76" t="s">
        <v>93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0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6" t="str">
        <f t="shared" si="60"/>
        <v/>
      </c>
    </row>
    <row r="77" spans="1:22">
      <c r="A77" t="s">
        <v>93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0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7" t="str">
        <f t="shared" si="60"/>
        <v/>
      </c>
    </row>
    <row r="78" spans="1:22">
      <c r="A78" t="s">
        <v>93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81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0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8" t="str">
        <f t="shared" si="60"/>
        <v/>
      </c>
    </row>
    <row r="79" spans="1:22">
      <c r="A79" t="s">
        <v>98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8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8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8" ca="1" si="63">IF(ISBLANK(K79),"",
VLOOKUP(K79,OFFSET(INDIRECT("$A:$B"),0,MATCH(K$1&amp;"_Verify",INDIRECT("$1:$1"),0)-1),2,0)
)</f>
        <v/>
      </c>
      <c r="N79" t="str">
        <f t="shared" ref="N79:N98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8" ca="1" si="65">IF(ISBLANK(P79),"",
VLOOKUP(P79,OFFSET(INDIRECT("$A:$B"),0,MATCH(P$1&amp;"_Verify",INDIRECT("$1:$1"),0)-1),2,0)
)</f>
        <v/>
      </c>
      <c r="S79" t="str">
        <f t="shared" ref="S79:S98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0</v>
      </c>
      <c r="U79" t="str">
        <f t="shared" ref="U79:U98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9" t="str">
        <f t="shared" ref="V79:V98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/>
      </c>
    </row>
    <row r="80" spans="1:22">
      <c r="A80" t="s">
        <v>98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108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0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0" t="str">
        <f t="shared" si="68"/>
        <v/>
      </c>
    </row>
    <row r="81" spans="1:22">
      <c r="A81" t="s">
        <v>98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80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81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0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1" t="str">
        <f t="shared" si="68"/>
        <v/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81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0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2" t="str">
        <f t="shared" si="68"/>
        <v/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100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0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3" t="str">
        <f t="shared" si="68"/>
        <v/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99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0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4" t="str">
        <f t="shared" si="68"/>
        <v/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101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0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5" t="str">
        <f t="shared" si="68"/>
        <v/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99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0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6" t="str">
        <f t="shared" si="68"/>
        <v/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81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0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7" t="str">
        <f t="shared" si="68"/>
        <v/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99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0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8" t="str">
        <f t="shared" si="68"/>
        <v/>
      </c>
    </row>
    <row r="89" spans="1:22">
      <c r="A89" t="s">
        <v>98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81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0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89" t="str">
        <f t="shared" si="68"/>
        <v/>
      </c>
    </row>
    <row r="90" spans="1:22">
      <c r="A90" t="s">
        <v>98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100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0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0" t="str">
        <f t="shared" si="68"/>
        <v/>
      </c>
    </row>
    <row r="91" spans="1:22">
      <c r="A91" t="s">
        <v>98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111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0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91" t="str">
        <f t="shared" si="68"/>
        <v/>
      </c>
    </row>
    <row r="92" spans="1:22">
      <c r="A92" t="s">
        <v>98</v>
      </c>
      <c r="B92" t="str">
        <f>VLOOKUP(A92,CumulativeEventTypeTable!$A:$B,MATCH(CumulativeEventTypeTable!$B$1,CumulativeEventRewardTable!$A$1:$B$1,0),0)</f>
        <v>서프라이즈 노드워 상자</v>
      </c>
      <c r="C92">
        <v>1</v>
      </c>
      <c r="D92">
        <v>0</v>
      </c>
      <c r="E92" t="str">
        <f t="shared" ca="1" si="61"/>
        <v>cu</v>
      </c>
      <c r="F92" t="s">
        <v>41</v>
      </c>
      <c r="G92" t="s">
        <v>48</v>
      </c>
      <c r="H92">
        <v>12</v>
      </c>
      <c r="I92" t="str">
        <f t="shared" si="62"/>
        <v>다이아다소많음</v>
      </c>
      <c r="J92" t="str">
        <f t="shared" ca="1" si="63"/>
        <v/>
      </c>
      <c r="N92" t="str">
        <f t="shared" si="64"/>
        <v/>
      </c>
      <c r="O92" t="str">
        <f t="shared" ca="1" si="65"/>
        <v/>
      </c>
      <c r="S92" t="str">
        <f t="shared" si="66"/>
        <v/>
      </c>
      <c r="T92">
        <v>1</v>
      </c>
      <c r="U9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</v>
      </c>
      <c r="V92" t="str">
        <f t="shared" ca="1" si="68"/>
        <v>{"id":"sn","da":1,"ad":0,"tp1":"cu","vl1":"DI","cn1":12}</v>
      </c>
    </row>
    <row r="93" spans="1:22">
      <c r="A93" t="s">
        <v>98</v>
      </c>
      <c r="B93" t="str">
        <f>VLOOKUP(A93,CumulativeEventTypeTable!$A:$B,MATCH(CumulativeEventTypeTable!$B$1,CumulativeEventRewardTable!$A$1:$B$1,0),0)</f>
        <v>서프라이즈 노드워 상자</v>
      </c>
      <c r="C93">
        <v>2</v>
      </c>
      <c r="D93">
        <v>0</v>
      </c>
      <c r="E93" t="str">
        <f t="shared" ca="1" si="61"/>
        <v>cu</v>
      </c>
      <c r="F93" t="s">
        <v>41</v>
      </c>
      <c r="G93" t="s">
        <v>80</v>
      </c>
      <c r="H93">
        <v>15</v>
      </c>
      <c r="I93" t="str">
        <f t="shared" si="62"/>
        <v>다이아다소많음</v>
      </c>
      <c r="J93" t="str">
        <f t="shared" ca="1" si="63"/>
        <v/>
      </c>
      <c r="N93" t="str">
        <f t="shared" si="64"/>
        <v/>
      </c>
      <c r="O93" t="str">
        <f t="shared" ca="1" si="65"/>
        <v/>
      </c>
      <c r="S93" t="str">
        <f t="shared" si="66"/>
        <v/>
      </c>
      <c r="T93">
        <v>1</v>
      </c>
      <c r="U9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</v>
      </c>
      <c r="V93" t="str">
        <f t="shared" ca="1" si="68"/>
        <v>{"id":"sn","da":2,"ad":0,"tp1":"cu","vl1":"DI","cn1":15}</v>
      </c>
    </row>
    <row r="94" spans="1:22">
      <c r="A94" t="s">
        <v>98</v>
      </c>
      <c r="B94" t="str">
        <f>VLOOKUP(A94,CumulativeEventTypeTable!$A:$B,MATCH(CumulativeEventTypeTable!$B$1,CumulativeEventRewardTable!$A$1:$B$1,0),0)</f>
        <v>서프라이즈 노드워 상자</v>
      </c>
      <c r="C94">
        <v>3</v>
      </c>
      <c r="D94">
        <v>0</v>
      </c>
      <c r="E94" t="str">
        <f t="shared" ca="1" si="61"/>
        <v>cu</v>
      </c>
      <c r="F94" t="s">
        <v>41</v>
      </c>
      <c r="G94" t="s">
        <v>48</v>
      </c>
      <c r="H94">
        <v>30</v>
      </c>
      <c r="I94" t="str">
        <f t="shared" si="62"/>
        <v>다이아너무많음</v>
      </c>
      <c r="J94" t="str">
        <f t="shared" ca="1" si="63"/>
        <v/>
      </c>
      <c r="N94" t="str">
        <f t="shared" si="64"/>
        <v/>
      </c>
      <c r="O94" t="str">
        <f t="shared" ca="1" si="65"/>
        <v/>
      </c>
      <c r="S94" t="str">
        <f t="shared" si="66"/>
        <v/>
      </c>
      <c r="T94">
        <v>1</v>
      </c>
      <c r="U9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</v>
      </c>
      <c r="V94" t="str">
        <f t="shared" ca="1" si="68"/>
        <v>{"id":"sn","da":3,"ad":0,"tp1":"cu","vl1":"DI","cn1":30}</v>
      </c>
    </row>
    <row r="95" spans="1:22">
      <c r="A95" t="s">
        <v>98</v>
      </c>
      <c r="B95" t="str">
        <f>VLOOKUP(A95,CumulativeEventTypeTable!$A:$B,MATCH(CumulativeEventTypeTable!$B$1,CumulativeEventRewardTable!$A$1:$B$1,0),0)</f>
        <v>서프라이즈 노드워 상자</v>
      </c>
      <c r="C95">
        <v>4</v>
      </c>
      <c r="D95">
        <v>0</v>
      </c>
      <c r="E95" t="str">
        <f t="shared" ca="1" si="61"/>
        <v>cu</v>
      </c>
      <c r="F95" t="s">
        <v>41</v>
      </c>
      <c r="G95" t="s">
        <v>80</v>
      </c>
      <c r="H95">
        <v>20</v>
      </c>
      <c r="I95" t="str">
        <f t="shared" si="62"/>
        <v>다이아다소많음</v>
      </c>
      <c r="J95" t="str">
        <f t="shared" ca="1" si="63"/>
        <v/>
      </c>
      <c r="N95" t="str">
        <f t="shared" si="64"/>
        <v/>
      </c>
      <c r="O95" t="str">
        <f t="shared" ca="1" si="65"/>
        <v/>
      </c>
      <c r="S95" t="str">
        <f t="shared" si="66"/>
        <v/>
      </c>
      <c r="T95">
        <v>1</v>
      </c>
      <c r="U9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</v>
      </c>
      <c r="V95" t="str">
        <f t="shared" ca="1" si="68"/>
        <v>{"id":"sn","da":4,"ad":0,"tp1":"cu","vl1":"DI","cn1":20}</v>
      </c>
    </row>
    <row r="96" spans="1:22">
      <c r="A96" t="s">
        <v>98</v>
      </c>
      <c r="B96" t="str">
        <f>VLOOKUP(A96,CumulativeEventTypeTable!$A:$B,MATCH(CumulativeEventTypeTable!$B$1,CumulativeEventRewardTable!$A$1:$B$1,0),0)</f>
        <v>서프라이즈 노드워 상자</v>
      </c>
      <c r="C96">
        <v>5</v>
      </c>
      <c r="D96">
        <v>0</v>
      </c>
      <c r="E96" t="str">
        <f t="shared" ca="1" si="61"/>
        <v>cu</v>
      </c>
      <c r="F96" t="s">
        <v>41</v>
      </c>
      <c r="G96" t="s">
        <v>62</v>
      </c>
      <c r="H96">
        <v>10000</v>
      </c>
      <c r="I96" t="str">
        <f t="shared" si="62"/>
        <v/>
      </c>
      <c r="J96" t="str">
        <f t="shared" ca="1" si="63"/>
        <v/>
      </c>
      <c r="N96" t="str">
        <f t="shared" si="64"/>
        <v/>
      </c>
      <c r="O96" t="str">
        <f t="shared" ca="1" si="65"/>
        <v/>
      </c>
      <c r="S96" t="str">
        <f t="shared" si="66"/>
        <v/>
      </c>
      <c r="T96">
        <v>1</v>
      </c>
      <c r="U9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</v>
      </c>
      <c r="V96" t="str">
        <f t="shared" ca="1" si="68"/>
        <v>{"id":"sn","da":5,"ad":0,"tp1":"cu","vl1":"GO","cn1":10000}</v>
      </c>
    </row>
    <row r="97" spans="1:22">
      <c r="A97" t="s">
        <v>98</v>
      </c>
      <c r="B97" t="str">
        <f>VLOOKUP(A97,CumulativeEventTypeTable!$A:$B,MATCH(CumulativeEventTypeTable!$B$1,CumulativeEventRewardTable!$A$1:$B$1,0),0)</f>
        <v>서프라이즈 노드워 상자</v>
      </c>
      <c r="C97">
        <v>6</v>
      </c>
      <c r="D97">
        <v>0</v>
      </c>
      <c r="E97" t="str">
        <f t="shared" ca="1" si="61"/>
        <v>cu</v>
      </c>
      <c r="F97" t="s">
        <v>41</v>
      </c>
      <c r="G97" t="s">
        <v>80</v>
      </c>
      <c r="H97">
        <v>30</v>
      </c>
      <c r="I97" t="str">
        <f t="shared" si="62"/>
        <v>다이아너무많음</v>
      </c>
      <c r="J97" t="str">
        <f t="shared" ca="1" si="63"/>
        <v/>
      </c>
      <c r="N97" t="str">
        <f t="shared" si="64"/>
        <v/>
      </c>
      <c r="O97" t="str">
        <f t="shared" ca="1" si="65"/>
        <v/>
      </c>
      <c r="S97" t="str">
        <f t="shared" si="66"/>
        <v/>
      </c>
      <c r="T97">
        <v>1</v>
      </c>
      <c r="U9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</v>
      </c>
      <c r="V97" t="str">
        <f t="shared" ca="1" si="68"/>
        <v>{"id":"sn","da":6,"ad":0,"tp1":"cu","vl1":"DI","cn1":30}</v>
      </c>
    </row>
    <row r="98" spans="1:22">
      <c r="A98" t="s">
        <v>98</v>
      </c>
      <c r="B98" t="str">
        <f>VLOOKUP(A98,CumulativeEventTypeTable!$A:$B,MATCH(CumulativeEventTypeTable!$B$1,CumulativeEventRewardTable!$A$1:$B$1,0),0)</f>
        <v>서프라이즈 노드워 상자</v>
      </c>
      <c r="C98">
        <v>7</v>
      </c>
      <c r="D98">
        <v>0</v>
      </c>
      <c r="E98" t="str">
        <f t="shared" ca="1" si="61"/>
        <v>cu</v>
      </c>
      <c r="F98" t="s">
        <v>41</v>
      </c>
      <c r="G98" t="s">
        <v>48</v>
      </c>
      <c r="H98">
        <v>17</v>
      </c>
      <c r="I98" t="str">
        <f t="shared" si="62"/>
        <v>다이아다소많음</v>
      </c>
      <c r="J98" t="str">
        <f t="shared" ca="1" si="63"/>
        <v/>
      </c>
      <c r="N98" t="str">
        <f t="shared" si="64"/>
        <v/>
      </c>
      <c r="O98" t="str">
        <f t="shared" ca="1" si="65"/>
        <v/>
      </c>
      <c r="S98" t="str">
        <f t="shared" si="66"/>
        <v/>
      </c>
      <c r="T98">
        <v>1</v>
      </c>
      <c r="U9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</v>
      </c>
      <c r="V98" t="str">
        <f t="shared" ca="1" si="68"/>
        <v>{"id":"sn","da":7,"ad":0,"tp1":"cu","vl1":"DI","cn1":17}</v>
      </c>
    </row>
    <row r="99" spans="1:22">
      <c r="A99" t="s">
        <v>98</v>
      </c>
      <c r="B99" t="str">
        <f>VLOOKUP(A99,CumulativeEventTypeTable!$A:$B,MATCH(CumulativeEventTypeTable!$B$1,CumulativeEventRewardTable!$A$1:$B$1,0),0)</f>
        <v>서프라이즈 노드워 상자</v>
      </c>
      <c r="C99">
        <v>8</v>
      </c>
      <c r="D99">
        <v>0</v>
      </c>
      <c r="E99" t="str">
        <f t="shared" ref="E99:E111" ca="1" si="71">IF(ISBLANK(F99),"",
VLOOKUP(F99,OFFSET(INDIRECT("$A:$B"),0,MATCH(F$1&amp;"_Verify",INDIRECT("$1:$1"),0)-1),2,0)
)</f>
        <v>cu</v>
      </c>
      <c r="F99" t="s">
        <v>41</v>
      </c>
      <c r="G99" t="s">
        <v>48</v>
      </c>
      <c r="H99">
        <v>25</v>
      </c>
      <c r="I99" t="str">
        <f t="shared" ref="I99:I111" si="72">IF(F99="장비1상자",
  IF(OR(G99&gt;3,H99&gt;5),"장비이상",""),
IF(G99="GO",
  IF(H99&lt;100,"골드이상",""),
IF(G99="DI",
  IF(H99&gt;29,"다이아너무많음",
  IF(H99&gt;9,"다이아다소많음","")),"")))</f>
        <v>다이아다소많음</v>
      </c>
      <c r="J99" t="str">
        <f t="shared" ref="J99:J111" ca="1" si="73">IF(ISBLANK(K99),"",
VLOOKUP(K99,OFFSET(INDIRECT("$A:$B"),0,MATCH(K$1&amp;"_Verify",INDIRECT("$1:$1"),0)-1),2,0)
)</f>
        <v/>
      </c>
      <c r="N99" t="str">
        <f t="shared" ref="N99:N111" si="74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11" ca="1" si="75">IF(ISBLANK(P99),"",
VLOOKUP(P99,OFFSET(INDIRECT("$A:$B"),0,MATCH(P$1&amp;"_Verify",INDIRECT("$1:$1"),0)-1),2,0)
)</f>
        <v/>
      </c>
      <c r="S99" t="str">
        <f t="shared" ref="S99:S111" si="76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1</v>
      </c>
      <c r="U99" t="str">
        <f t="shared" ref="U99:U111" ca="1" si="77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</v>
      </c>
      <c r="V99" t="str">
        <f t="shared" ref="V99:V111" ca="1" si="78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>{"id":"sn","da":8,"ad":0,"tp1":"cu","vl1":"DI","cn1":25}</v>
      </c>
    </row>
    <row r="100" spans="1:22">
      <c r="A100" t="s">
        <v>98</v>
      </c>
      <c r="B100" t="str">
        <f>VLOOKUP(A100,CumulativeEventTypeTable!$A:$B,MATCH(CumulativeEventTypeTable!$B$1,CumulativeEventRewardTable!$A$1:$B$1,0),0)</f>
        <v>서프라이즈 노드워 상자</v>
      </c>
      <c r="C100">
        <v>9</v>
      </c>
      <c r="D100">
        <v>0</v>
      </c>
      <c r="E100" t="str">
        <f t="shared" ca="1" si="71"/>
        <v>cu</v>
      </c>
      <c r="F100" t="s">
        <v>41</v>
      </c>
      <c r="G100" t="s">
        <v>48</v>
      </c>
      <c r="H100">
        <v>20</v>
      </c>
      <c r="I100" t="str">
        <f t="shared" si="72"/>
        <v>다이아다소많음</v>
      </c>
      <c r="J100" t="str">
        <f t="shared" ca="1" si="73"/>
        <v/>
      </c>
      <c r="N100" t="str">
        <f t="shared" si="74"/>
        <v/>
      </c>
      <c r="O100" t="str">
        <f t="shared" ca="1" si="75"/>
        <v/>
      </c>
      <c r="S100" t="str">
        <f t="shared" si="76"/>
        <v/>
      </c>
      <c r="T100">
        <v>1</v>
      </c>
      <c r="U10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</v>
      </c>
      <c r="V100" t="str">
        <f t="shared" ca="1" si="78"/>
        <v>{"id":"sn","da":9,"ad":0,"tp1":"cu","vl1":"DI","cn1":20}</v>
      </c>
    </row>
    <row r="101" spans="1:22">
      <c r="A101" t="s">
        <v>98</v>
      </c>
      <c r="B101" t="str">
        <f>VLOOKUP(A101,CumulativeEventTypeTable!$A:$B,MATCH(CumulativeEventTypeTable!$B$1,CumulativeEventRewardTable!$A$1:$B$1,0),0)</f>
        <v>서프라이즈 노드워 상자</v>
      </c>
      <c r="C101">
        <v>10</v>
      </c>
      <c r="D101">
        <v>1</v>
      </c>
      <c r="E101" t="str">
        <f t="shared" ca="1" si="71"/>
        <v>cu</v>
      </c>
      <c r="F101" t="s">
        <v>41</v>
      </c>
      <c r="G101" t="s">
        <v>80</v>
      </c>
      <c r="H101">
        <v>50</v>
      </c>
      <c r="I101" t="str">
        <f t="shared" si="72"/>
        <v>다이아너무많음</v>
      </c>
      <c r="J101" t="str">
        <f t="shared" ca="1" si="73"/>
        <v>cu</v>
      </c>
      <c r="K101" t="s">
        <v>41</v>
      </c>
      <c r="L101" t="s">
        <v>81</v>
      </c>
      <c r="M101">
        <v>15000</v>
      </c>
      <c r="N101" t="str">
        <f t="shared" si="74"/>
        <v/>
      </c>
      <c r="O101" t="str">
        <f t="shared" ca="1" si="75"/>
        <v/>
      </c>
      <c r="S101" t="str">
        <f t="shared" si="76"/>
        <v/>
      </c>
      <c r="T101">
        <v>1</v>
      </c>
      <c r="U10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</v>
      </c>
      <c r="V101" t="str">
        <f t="shared" ca="1" si="78"/>
        <v>{"id":"sn","da":10,"ad":1,"tp1":"cu","vl1":"DI","cn1":50,"tp2":"cu","vl2":"GO","cn2":15000}</v>
      </c>
    </row>
    <row r="102" spans="1:22">
      <c r="A102" t="s">
        <v>98</v>
      </c>
      <c r="B102" t="str">
        <f>VLOOKUP(A102,CumulativeEventTypeTable!$A:$B,MATCH(CumulativeEventTypeTable!$B$1,CumulativeEventRewardTable!$A$1:$B$1,0),0)</f>
        <v>서프라이즈 노드워 상자</v>
      </c>
      <c r="C102">
        <v>11</v>
      </c>
      <c r="D102">
        <v>0</v>
      </c>
      <c r="E102" t="str">
        <f t="shared" ca="1" si="71"/>
        <v>cu</v>
      </c>
      <c r="F102" t="s">
        <v>41</v>
      </c>
      <c r="G102" t="s">
        <v>48</v>
      </c>
      <c r="H102">
        <v>20</v>
      </c>
      <c r="I102" t="str">
        <f t="shared" si="72"/>
        <v>다이아다소많음</v>
      </c>
      <c r="J102" t="str">
        <f t="shared" ca="1" si="73"/>
        <v/>
      </c>
      <c r="N102" t="str">
        <f t="shared" si="74"/>
        <v/>
      </c>
      <c r="O102" t="str">
        <f t="shared" ca="1" si="75"/>
        <v/>
      </c>
      <c r="S102" t="str">
        <f t="shared" si="76"/>
        <v/>
      </c>
      <c r="T102">
        <v>1</v>
      </c>
      <c r="U102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</v>
      </c>
      <c r="V102" t="str">
        <f t="shared" ca="1" si="78"/>
        <v>{"id":"sn","da":11,"ad":0,"tp1":"cu","vl1":"DI","cn1":20}</v>
      </c>
    </row>
    <row r="103" spans="1:22">
      <c r="A103" t="s">
        <v>98</v>
      </c>
      <c r="B103" t="str">
        <f>VLOOKUP(A103,CumulativeEventTypeTable!$A:$B,MATCH(CumulativeEventTypeTable!$B$1,CumulativeEventRewardTable!$A$1:$B$1,0),0)</f>
        <v>서프라이즈 노드워 상자</v>
      </c>
      <c r="C103">
        <v>12</v>
      </c>
      <c r="D103">
        <v>0</v>
      </c>
      <c r="E103" t="str">
        <f t="shared" ca="1" si="71"/>
        <v>cu</v>
      </c>
      <c r="F103" t="s">
        <v>41</v>
      </c>
      <c r="G103" t="s">
        <v>48</v>
      </c>
      <c r="H103">
        <v>16</v>
      </c>
      <c r="I103" t="str">
        <f t="shared" si="72"/>
        <v>다이아다소많음</v>
      </c>
      <c r="J103" t="str">
        <f t="shared" ca="1" si="73"/>
        <v/>
      </c>
      <c r="N103" t="str">
        <f t="shared" si="74"/>
        <v/>
      </c>
      <c r="O103" t="str">
        <f t="shared" ca="1" si="75"/>
        <v/>
      </c>
      <c r="S103" t="str">
        <f t="shared" si="76"/>
        <v/>
      </c>
      <c r="T103">
        <v>1</v>
      </c>
      <c r="U103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</v>
      </c>
      <c r="V103" t="str">
        <f t="shared" ca="1" si="78"/>
        <v>{"id":"sn","da":12,"ad":0,"tp1":"cu","vl1":"DI","cn1":16}</v>
      </c>
    </row>
    <row r="104" spans="1:22">
      <c r="A104" t="s">
        <v>98</v>
      </c>
      <c r="B104" t="str">
        <f>VLOOKUP(A104,CumulativeEventTypeTable!$A:$B,MATCH(CumulativeEventTypeTable!$B$1,CumulativeEventRewardTable!$A$1:$B$1,0),0)</f>
        <v>서프라이즈 노드워 상자</v>
      </c>
      <c r="C104">
        <v>13</v>
      </c>
      <c r="D104">
        <v>0</v>
      </c>
      <c r="E104" t="str">
        <f t="shared" ca="1" si="71"/>
        <v>cu</v>
      </c>
      <c r="F104" t="s">
        <v>41</v>
      </c>
      <c r="G104" t="s">
        <v>80</v>
      </c>
      <c r="H104">
        <v>25</v>
      </c>
      <c r="I104" t="str">
        <f t="shared" si="72"/>
        <v>다이아다소많음</v>
      </c>
      <c r="J104" t="str">
        <f t="shared" ca="1" si="73"/>
        <v/>
      </c>
      <c r="N104" t="str">
        <f t="shared" si="74"/>
        <v/>
      </c>
      <c r="O104" t="str">
        <f t="shared" ca="1" si="75"/>
        <v/>
      </c>
      <c r="S104" t="str">
        <f t="shared" si="76"/>
        <v/>
      </c>
      <c r="T104">
        <v>1</v>
      </c>
      <c r="U104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</v>
      </c>
      <c r="V104" t="str">
        <f t="shared" ca="1" si="78"/>
        <v>{"id":"sn","da":13,"ad":0,"tp1":"cu","vl1":"DI","cn1":25}</v>
      </c>
    </row>
    <row r="105" spans="1:22">
      <c r="A105" t="s">
        <v>98</v>
      </c>
      <c r="B105" t="str">
        <f>VLOOKUP(A105,CumulativeEventTypeTable!$A:$B,MATCH(CumulativeEventTypeTable!$B$1,CumulativeEventRewardTable!$A$1:$B$1,0),0)</f>
        <v>서프라이즈 노드워 상자</v>
      </c>
      <c r="C105">
        <v>14</v>
      </c>
      <c r="D105">
        <v>0</v>
      </c>
      <c r="E105" t="str">
        <f t="shared" ca="1" si="71"/>
        <v>cu</v>
      </c>
      <c r="F105" t="s">
        <v>41</v>
      </c>
      <c r="G105" t="s">
        <v>48</v>
      </c>
      <c r="H105">
        <v>30</v>
      </c>
      <c r="I105" t="str">
        <f t="shared" si="72"/>
        <v>다이아너무많음</v>
      </c>
      <c r="J105" t="str">
        <f t="shared" ca="1" si="73"/>
        <v/>
      </c>
      <c r="N105" t="str">
        <f t="shared" si="74"/>
        <v/>
      </c>
      <c r="O105" t="str">
        <f t="shared" ca="1" si="75"/>
        <v/>
      </c>
      <c r="S105" t="str">
        <f t="shared" si="76"/>
        <v/>
      </c>
      <c r="T105">
        <v>1</v>
      </c>
      <c r="U105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</v>
      </c>
      <c r="V105" t="str">
        <f t="shared" ca="1" si="78"/>
        <v>{"id":"sn","da":14,"ad":0,"tp1":"cu","vl1":"DI","cn1":30}</v>
      </c>
    </row>
    <row r="106" spans="1:22">
      <c r="A106" t="s">
        <v>98</v>
      </c>
      <c r="B106" t="str">
        <f>VLOOKUP(A106,CumulativeEventTypeTable!$A:$B,MATCH(CumulativeEventTypeTable!$B$1,CumulativeEventRewardTable!$A$1:$B$1,0),0)</f>
        <v>서프라이즈 노드워 상자</v>
      </c>
      <c r="C106">
        <v>15</v>
      </c>
      <c r="D106">
        <v>0</v>
      </c>
      <c r="E106" t="str">
        <f t="shared" ca="1" si="71"/>
        <v>cu</v>
      </c>
      <c r="F106" t="s">
        <v>41</v>
      </c>
      <c r="G106" t="s">
        <v>78</v>
      </c>
      <c r="H106">
        <v>20</v>
      </c>
      <c r="I106" t="str">
        <f t="shared" si="72"/>
        <v/>
      </c>
      <c r="J106" t="str">
        <f t="shared" ca="1" si="73"/>
        <v/>
      </c>
      <c r="N106" t="str">
        <f t="shared" si="74"/>
        <v/>
      </c>
      <c r="O106" t="str">
        <f t="shared" ca="1" si="75"/>
        <v/>
      </c>
      <c r="S106" t="str">
        <f t="shared" si="76"/>
        <v/>
      </c>
      <c r="T106">
        <v>1</v>
      </c>
      <c r="U106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</v>
      </c>
      <c r="V106" t="str">
        <f t="shared" ca="1" si="78"/>
        <v>{"id":"sn","da":15,"ad":0,"tp1":"cu","vl1":"EN","cn1":20}</v>
      </c>
    </row>
    <row r="107" spans="1:22">
      <c r="A107" t="s">
        <v>98</v>
      </c>
      <c r="B107" t="str">
        <f>VLOOKUP(A107,CumulativeEventTypeTable!$A:$B,MATCH(CumulativeEventTypeTable!$B$1,CumulativeEventRewardTable!$A$1:$B$1,0),0)</f>
        <v>서프라이즈 노드워 상자</v>
      </c>
      <c r="C107">
        <v>16</v>
      </c>
      <c r="D107">
        <v>0</v>
      </c>
      <c r="E107" t="str">
        <f t="shared" ca="1" si="71"/>
        <v>cu</v>
      </c>
      <c r="F107" t="s">
        <v>41</v>
      </c>
      <c r="G107" t="s">
        <v>48</v>
      </c>
      <c r="H107">
        <v>20</v>
      </c>
      <c r="I107" t="str">
        <f t="shared" si="72"/>
        <v>다이아다소많음</v>
      </c>
      <c r="J107" t="str">
        <f t="shared" ca="1" si="73"/>
        <v/>
      </c>
      <c r="N107" t="str">
        <f t="shared" si="74"/>
        <v/>
      </c>
      <c r="O107" t="str">
        <f t="shared" ca="1" si="75"/>
        <v/>
      </c>
      <c r="S107" t="str">
        <f t="shared" si="76"/>
        <v/>
      </c>
      <c r="T107">
        <v>1</v>
      </c>
      <c r="U107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</v>
      </c>
      <c r="V107" t="str">
        <f t="shared" ca="1" si="78"/>
        <v>{"id":"sn","da":16,"ad":0,"tp1":"cu","vl1":"DI","cn1":20}</v>
      </c>
    </row>
    <row r="108" spans="1:22">
      <c r="A108" t="s">
        <v>98</v>
      </c>
      <c r="B108" t="str">
        <f>VLOOKUP(A108,CumulativeEventTypeTable!$A:$B,MATCH(CumulativeEventTypeTable!$B$1,CumulativeEventRewardTable!$A$1:$B$1,0),0)</f>
        <v>서프라이즈 노드워 상자</v>
      </c>
      <c r="C108">
        <v>17</v>
      </c>
      <c r="D108">
        <v>0</v>
      </c>
      <c r="E108" t="str">
        <f t="shared" ca="1" si="71"/>
        <v>cu</v>
      </c>
      <c r="F108" t="s">
        <v>41</v>
      </c>
      <c r="G108" t="s">
        <v>80</v>
      </c>
      <c r="H108">
        <v>30</v>
      </c>
      <c r="I108" t="str">
        <f t="shared" si="72"/>
        <v>다이아너무많음</v>
      </c>
      <c r="J108" t="str">
        <f t="shared" ca="1" si="73"/>
        <v/>
      </c>
      <c r="N108" t="str">
        <f t="shared" si="74"/>
        <v/>
      </c>
      <c r="O108" t="str">
        <f t="shared" ca="1" si="75"/>
        <v/>
      </c>
      <c r="S108" t="str">
        <f t="shared" si="76"/>
        <v/>
      </c>
      <c r="T108">
        <v>1</v>
      </c>
      <c r="U108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</v>
      </c>
      <c r="V108" t="str">
        <f t="shared" ca="1" si="78"/>
        <v>{"id":"sn","da":17,"ad":0,"tp1":"cu","vl1":"DI","cn1":30}</v>
      </c>
    </row>
    <row r="109" spans="1:22">
      <c r="A109" t="s">
        <v>98</v>
      </c>
      <c r="B109" t="str">
        <f>VLOOKUP(A109,CumulativeEventTypeTable!$A:$B,MATCH(CumulativeEventTypeTable!$B$1,CumulativeEventRewardTable!$A$1:$B$1,0),0)</f>
        <v>서프라이즈 노드워 상자</v>
      </c>
      <c r="C109">
        <v>18</v>
      </c>
      <c r="D109">
        <v>0</v>
      </c>
      <c r="E109" t="str">
        <f t="shared" ca="1" si="71"/>
        <v>cu</v>
      </c>
      <c r="F109" t="s">
        <v>41</v>
      </c>
      <c r="G109" t="s">
        <v>48</v>
      </c>
      <c r="H109">
        <v>15</v>
      </c>
      <c r="I109" t="str">
        <f t="shared" si="72"/>
        <v>다이아다소많음</v>
      </c>
      <c r="J109" t="str">
        <f t="shared" ca="1" si="73"/>
        <v/>
      </c>
      <c r="N109" t="str">
        <f t="shared" si="74"/>
        <v/>
      </c>
      <c r="O109" t="str">
        <f t="shared" ca="1" si="75"/>
        <v/>
      </c>
      <c r="S109" t="str">
        <f t="shared" si="76"/>
        <v/>
      </c>
      <c r="T109">
        <v>1</v>
      </c>
      <c r="U109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</v>
      </c>
      <c r="V109" t="str">
        <f t="shared" ca="1" si="78"/>
        <v>{"id":"sn","da":18,"ad":0,"tp1":"cu","vl1":"DI","cn1":15}</v>
      </c>
    </row>
    <row r="110" spans="1:22">
      <c r="A110" t="s">
        <v>98</v>
      </c>
      <c r="B110" t="str">
        <f>VLOOKUP(A110,CumulativeEventTypeTable!$A:$B,MATCH(CumulativeEventTypeTable!$B$1,CumulativeEventRewardTable!$A$1:$B$1,0),0)</f>
        <v>서프라이즈 노드워 상자</v>
      </c>
      <c r="C110">
        <v>19</v>
      </c>
      <c r="D110">
        <v>0</v>
      </c>
      <c r="E110" t="str">
        <f t="shared" ca="1" si="71"/>
        <v>cu</v>
      </c>
      <c r="F110" t="s">
        <v>41</v>
      </c>
      <c r="G110" t="s">
        <v>48</v>
      </c>
      <c r="H110">
        <v>50</v>
      </c>
      <c r="I110" t="str">
        <f t="shared" si="72"/>
        <v>다이아너무많음</v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1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</v>
      </c>
      <c r="V110" t="str">
        <f t="shared" ca="1" si="78"/>
        <v>{"id":"sn","da":19,"ad":0,"tp1":"cu","vl1":"DI","cn1":50}</v>
      </c>
    </row>
    <row r="111" spans="1:22">
      <c r="A111" t="s">
        <v>98</v>
      </c>
      <c r="B111" t="str">
        <f>VLOOKUP(A111,CumulativeEventTypeTable!$A:$B,MATCH(CumulativeEventTypeTable!$B$1,CumulativeEventRewardTable!$A$1:$B$1,0),0)</f>
        <v>서프라이즈 노드워 상자</v>
      </c>
      <c r="C111">
        <v>20</v>
      </c>
      <c r="D111">
        <v>1</v>
      </c>
      <c r="E111" t="str">
        <f t="shared" ca="1" si="71"/>
        <v>fe</v>
      </c>
      <c r="F111" t="s">
        <v>56</v>
      </c>
      <c r="G111" t="s">
        <v>118</v>
      </c>
      <c r="H111">
        <v>1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1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1" t="str">
        <f t="shared" ca="1" si="78"/>
        <v>{"id":"sn","da":20,"ad":1,"tp1":"fe","vl1":"Equip3403","cn1":1}</v>
      </c>
    </row>
    <row r="112" spans="1:22">
      <c r="A112" t="s">
        <v>77</v>
      </c>
      <c r="B112" t="str">
        <f>VLOOKUP(A112,CumulativeEventTypeTable!$A:$B,MATCH(CumulativeEventTypeTable!$B$1,CumulativeEventRewardTable!$A$1:$B$1,0),0)</f>
        <v>복귀유저 누적 로그인</v>
      </c>
      <c r="C112">
        <v>1</v>
      </c>
      <c r="D112">
        <v>0</v>
      </c>
      <c r="E112" t="str">
        <f t="shared" ca="1" si="43"/>
        <v>cu</v>
      </c>
      <c r="F112" t="s">
        <v>2</v>
      </c>
      <c r="G112" t="s">
        <v>62</v>
      </c>
      <c r="H112">
        <v>2000</v>
      </c>
      <c r="I112" t="str">
        <f t="shared" si="44"/>
        <v/>
      </c>
      <c r="J112" t="str">
        <f t="shared" ref="J112:J118" ca="1" si="79">IF(ISBLANK(K112),"",
VLOOKUP(K112,OFFSET(INDIRECT("$A:$B"),0,MATCH(K$1&amp;"_Verify",INDIRECT("$1:$1"),0)-1),2,0)
)</f>
        <v/>
      </c>
      <c r="N112" t="str">
        <f t="shared" ref="N112:N118" si="80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8" ca="1" si="81">IF(ISBLANK(P112),"",
VLOOKUP(P112,OFFSET(INDIRECT("$A:$B"),0,MATCH(P$1&amp;"_Verify",INDIRECT("$1:$1"),0)-1),2,0)
)</f>
        <v/>
      </c>
      <c r="S112" t="str">
        <f t="shared" ref="S112:S118" si="82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2" t="str">
        <f t="shared" si="27"/>
        <v/>
      </c>
    </row>
    <row r="113" spans="1:22">
      <c r="A113" t="s">
        <v>77</v>
      </c>
      <c r="B113" t="str">
        <f>VLOOKUP(A113,CumulativeEventTypeTable!$A:$B,MATCH(CumulativeEventTypeTable!$B$1,CumulativeEventRewardTable!$A$1:$B$1,0),0)</f>
        <v>복귀유저 누적 로그인</v>
      </c>
      <c r="C113">
        <v>2</v>
      </c>
      <c r="D113">
        <v>0</v>
      </c>
      <c r="E113" t="str">
        <f t="shared" ca="1" si="43"/>
        <v>cu</v>
      </c>
      <c r="F113" t="s">
        <v>2</v>
      </c>
      <c r="G113" t="s">
        <v>62</v>
      </c>
      <c r="H113">
        <v>2000</v>
      </c>
      <c r="I113" t="str">
        <f t="shared" si="44"/>
        <v/>
      </c>
      <c r="J113" t="str">
        <f t="shared" ca="1" si="79"/>
        <v/>
      </c>
      <c r="N113" t="str">
        <f t="shared" si="80"/>
        <v/>
      </c>
      <c r="O113" t="str">
        <f t="shared" ca="1" si="81"/>
        <v/>
      </c>
      <c r="S113" t="str">
        <f t="shared" si="82"/>
        <v/>
      </c>
      <c r="T113">
        <v>0</v>
      </c>
      <c r="U11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3" t="str">
        <f t="shared" si="27"/>
        <v/>
      </c>
    </row>
    <row r="114" spans="1:22">
      <c r="A114" t="s">
        <v>77</v>
      </c>
      <c r="B114" t="str">
        <f>VLOOKUP(A114,CumulativeEventTypeTable!$A:$B,MATCH(CumulativeEventTypeTable!$B$1,CumulativeEventRewardTable!$A$1:$B$1,0),0)</f>
        <v>복귀유저 누적 로그인</v>
      </c>
      <c r="C114">
        <v>3</v>
      </c>
      <c r="D114">
        <v>0</v>
      </c>
      <c r="E114" t="str">
        <f t="shared" ca="1" si="43"/>
        <v>cu</v>
      </c>
      <c r="F114" t="s">
        <v>2</v>
      </c>
      <c r="G114" t="s">
        <v>62</v>
      </c>
      <c r="H114">
        <v>2000</v>
      </c>
      <c r="I114" t="str">
        <f t="shared" si="44"/>
        <v/>
      </c>
      <c r="J114" t="str">
        <f t="shared" ca="1" si="79"/>
        <v/>
      </c>
      <c r="N114" t="str">
        <f t="shared" si="80"/>
        <v/>
      </c>
      <c r="O114" t="str">
        <f t="shared" ca="1" si="81"/>
        <v/>
      </c>
      <c r="S114" t="str">
        <f t="shared" si="82"/>
        <v/>
      </c>
      <c r="T114">
        <v>0</v>
      </c>
      <c r="U11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4" t="str">
        <f t="shared" si="27"/>
        <v/>
      </c>
    </row>
    <row r="115" spans="1:22">
      <c r="A115" t="s">
        <v>77</v>
      </c>
      <c r="B115" t="str">
        <f>VLOOKUP(A115,CumulativeEventTypeTable!$A:$B,MATCH(CumulativeEventTypeTable!$B$1,CumulativeEventRewardTable!$A$1:$B$1,0),0)</f>
        <v>복귀유저 누적 로그인</v>
      </c>
      <c r="C115">
        <v>4</v>
      </c>
      <c r="D115">
        <v>0</v>
      </c>
      <c r="E115" t="str">
        <f t="shared" ca="1" si="43"/>
        <v>cu</v>
      </c>
      <c r="F115" t="s">
        <v>2</v>
      </c>
      <c r="G115" t="s">
        <v>62</v>
      </c>
      <c r="H115">
        <v>2000</v>
      </c>
      <c r="I115" t="str">
        <f t="shared" si="44"/>
        <v/>
      </c>
      <c r="J115" t="str">
        <f t="shared" ca="1" si="79"/>
        <v/>
      </c>
      <c r="N115" t="str">
        <f t="shared" si="80"/>
        <v/>
      </c>
      <c r="O115" t="str">
        <f t="shared" ca="1" si="81"/>
        <v/>
      </c>
      <c r="S115" t="str">
        <f t="shared" si="82"/>
        <v/>
      </c>
      <c r="T115">
        <v>0</v>
      </c>
      <c r="U11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5" t="str">
        <f t="shared" si="27"/>
        <v/>
      </c>
    </row>
    <row r="116" spans="1:22">
      <c r="A116" t="s">
        <v>77</v>
      </c>
      <c r="B116" t="str">
        <f>VLOOKUP(A116,CumulativeEventTypeTable!$A:$B,MATCH(CumulativeEventTypeTable!$B$1,CumulativeEventRewardTable!$A$1:$B$1,0),0)</f>
        <v>복귀유저 누적 로그인</v>
      </c>
      <c r="C116">
        <v>5</v>
      </c>
      <c r="D116">
        <v>0</v>
      </c>
      <c r="E116" t="str">
        <f t="shared" ca="1" si="43"/>
        <v>cu</v>
      </c>
      <c r="F116" t="s">
        <v>2</v>
      </c>
      <c r="G116" t="s">
        <v>62</v>
      </c>
      <c r="H116">
        <v>2000</v>
      </c>
      <c r="I116" t="str">
        <f t="shared" si="44"/>
        <v/>
      </c>
      <c r="J116" t="str">
        <f t="shared" ca="1" si="79"/>
        <v/>
      </c>
      <c r="N116" t="str">
        <f t="shared" si="80"/>
        <v/>
      </c>
      <c r="O116" t="str">
        <f t="shared" ca="1" si="81"/>
        <v/>
      </c>
      <c r="S116" t="str">
        <f t="shared" si="82"/>
        <v/>
      </c>
      <c r="T116">
        <v>0</v>
      </c>
      <c r="U11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6" t="str">
        <f t="shared" si="27"/>
        <v/>
      </c>
    </row>
    <row r="117" spans="1:22">
      <c r="A117" t="s">
        <v>77</v>
      </c>
      <c r="B117" t="str">
        <f>VLOOKUP(A117,CumulativeEventTypeTable!$A:$B,MATCH(CumulativeEventTypeTable!$B$1,CumulativeEventRewardTable!$A$1:$B$1,0),0)</f>
        <v>복귀유저 누적 로그인</v>
      </c>
      <c r="C117">
        <v>6</v>
      </c>
      <c r="D117">
        <v>0</v>
      </c>
      <c r="E117" t="str">
        <f t="shared" ca="1" si="43"/>
        <v>cu</v>
      </c>
      <c r="F117" t="s">
        <v>2</v>
      </c>
      <c r="G117" t="s">
        <v>62</v>
      </c>
      <c r="H117">
        <v>2000</v>
      </c>
      <c r="I117" t="str">
        <f t="shared" si="44"/>
        <v/>
      </c>
      <c r="J117" t="str">
        <f t="shared" ca="1" si="79"/>
        <v/>
      </c>
      <c r="N117" t="str">
        <f t="shared" si="80"/>
        <v/>
      </c>
      <c r="O117" t="str">
        <f t="shared" ca="1" si="81"/>
        <v/>
      </c>
      <c r="S117" t="str">
        <f t="shared" si="82"/>
        <v/>
      </c>
      <c r="T117">
        <v>0</v>
      </c>
      <c r="U11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7" t="str">
        <f t="shared" si="27"/>
        <v/>
      </c>
    </row>
    <row r="118" spans="1:22">
      <c r="A118" t="s">
        <v>77</v>
      </c>
      <c r="B118" t="str">
        <f>VLOOKUP(A118,CumulativeEventTypeTable!$A:$B,MATCH(CumulativeEventTypeTable!$B$1,CumulativeEventRewardTable!$A$1:$B$1,0),0)</f>
        <v>복귀유저 누적 로그인</v>
      </c>
      <c r="C118">
        <v>7</v>
      </c>
      <c r="D118">
        <v>1</v>
      </c>
      <c r="E118" t="str">
        <f t="shared" ca="1" si="43"/>
        <v>cu</v>
      </c>
      <c r="F118" t="s">
        <v>2</v>
      </c>
      <c r="G118" t="s">
        <v>62</v>
      </c>
      <c r="H118">
        <v>2000</v>
      </c>
      <c r="I118" t="str">
        <f t="shared" si="44"/>
        <v/>
      </c>
      <c r="J118" t="str">
        <f t="shared" ca="1" si="79"/>
        <v/>
      </c>
      <c r="N118" t="str">
        <f t="shared" si="80"/>
        <v/>
      </c>
      <c r="O118" t="str">
        <f t="shared" ca="1" si="81"/>
        <v/>
      </c>
      <c r="S118" t="str">
        <f t="shared" si="82"/>
        <v/>
      </c>
      <c r="T118">
        <v>0</v>
      </c>
      <c r="U11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8" t="str">
        <f t="shared" si="27"/>
        <v/>
      </c>
    </row>
    <row r="119" spans="1:22">
      <c r="A119" t="s">
        <v>85</v>
      </c>
      <c r="B119" t="str">
        <f>VLOOKUP(A119,CumulativeEventTypeTable!$A:$B,MATCH(CumulativeEventTypeTable!$B$1,CumulativeEventRewardTable!$A$1:$B$1,0),0)</f>
        <v>포인트 상점</v>
      </c>
      <c r="C119">
        <v>1</v>
      </c>
      <c r="D119">
        <v>1</v>
      </c>
      <c r="E119" t="str">
        <f t="shared" ref="E119:E121" ca="1" si="83">IF(ISBLANK(F119),"",
VLOOKUP(F119,OFFSET(INDIRECT("$A:$B"),0,MATCH(F$1&amp;"_Verify",INDIRECT("$1:$1"),0)-1),2,0)
)</f>
        <v>dr</v>
      </c>
      <c r="F119" t="s">
        <v>87</v>
      </c>
      <c r="G119" t="s">
        <v>90</v>
      </c>
      <c r="H119">
        <v>20</v>
      </c>
      <c r="I119" t="str">
        <f t="shared" ref="I119:I121" si="84">IF(F119="장비1상자",
  IF(OR(G119&gt;3,H119&gt;5),"장비이상",""),
IF(G119="GO",
  IF(H119&lt;100,"골드이상",""),
IF(G119="DI",
  IF(H119&gt;29,"다이아너무많음",
  IF(H119&gt;9,"다이아다소많음","")),"")))</f>
        <v/>
      </c>
      <c r="J119" t="str">
        <f t="shared" ref="J119:J121" ca="1" si="85">IF(ISBLANK(K119),"",
VLOOKUP(K119,OFFSET(INDIRECT("$A:$B"),0,MATCH(K$1&amp;"_Verify",INDIRECT("$1:$1"),0)-1),2,0)
)</f>
        <v/>
      </c>
      <c r="N119" t="str">
        <f t="shared" ref="N119:N121" si="86">IF(K119="장비1상자",
  IF(OR(L119&gt;3,M119&gt;5),"장비이상",""),
IF(L119="GO",
  IF(M119&lt;100,"골드이상",""),
IF(L119="DI",
  IF(M119&gt;29,"다이아너무많음",
  IF(M119&gt;9,"다이아다소많음","")),"")))</f>
        <v/>
      </c>
      <c r="O119" t="str">
        <f t="shared" ref="O119:O121" ca="1" si="87">IF(ISBLANK(P119),"",
VLOOKUP(P119,OFFSET(INDIRECT("$A:$B"),0,MATCH(P$1&amp;"_Verify",INDIRECT("$1:$1"),0)-1),2,0)
)</f>
        <v/>
      </c>
      <c r="S119" t="str">
        <f t="shared" ref="S119:S121" si="88">IF(P119="장비1상자",
  IF(OR(Q119&gt;3,R119&gt;5),"장비이상",""),
IF(Q119="GO",
  IF(R119&lt;100,"골드이상",""),
IF(Q119="DI",
  IF(R119&gt;29,"다이아너무많음",
  IF(R119&gt;9,"다이아다소많음","")),"")))</f>
        <v/>
      </c>
      <c r="T119">
        <v>0</v>
      </c>
      <c r="U119" t="str">
        <f t="shared" ref="U119:U121" ca="1" si="89">IF(ROW()=2,V119,OFFSET(U119,-1,0)&amp;IF(LEN(V119)=0,"",","&amp;V119))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19" t="str">
        <f t="shared" ref="V119:V121" si="90">IF(T119&lt;&gt;1,"",
"{"""&amp;A$1&amp;""":"""&amp;A119&amp;""""
&amp;","""&amp;C$1&amp;""":"&amp;C119
&amp;","""&amp;D$1&amp;""":"&amp;D119
&amp;IF(LEN(E119)=0,"",","""&amp;E$1&amp;""":"""&amp;E119&amp;"""")
&amp;IF(LEN(G119)=0,"",","""&amp;G$1&amp;""":"""&amp;G119&amp;"""")
&amp;IF(LEN(H119)=0,"",","""&amp;H$1&amp;""":"&amp;H119)
&amp;IF(LEN(J119)=0,"",","""&amp;J$1&amp;""":"""&amp;J119&amp;"""")
&amp;IF(LEN(L119)=0,"",","""&amp;L$1&amp;""":"""&amp;L119&amp;"""")
&amp;IF(LEN(M119)=0,"",","""&amp;M$1&amp;""":"&amp;M119)
&amp;IF(LEN(O119)=0,"",","""&amp;O$1&amp;""":"""&amp;O119&amp;"""")
&amp;IF(LEN(Q119)=0,"",","""&amp;Q$1&amp;""":"""&amp;Q119&amp;"""")
&amp;IF(LEN(R119)=0,"",","""&amp;R$1&amp;""":"&amp;R119)&amp;"}")</f>
        <v/>
      </c>
    </row>
    <row r="120" spans="1:22">
      <c r="A120" t="s">
        <v>85</v>
      </c>
      <c r="B120" t="str">
        <f>VLOOKUP(A120,CumulativeEventTypeTable!$A:$B,MATCH(CumulativeEventTypeTable!$B$1,CumulativeEventRewardTable!$A$1:$B$1,0),0)</f>
        <v>포인트 상점</v>
      </c>
      <c r="C120">
        <v>2</v>
      </c>
      <c r="D120">
        <v>1</v>
      </c>
      <c r="E120" t="str">
        <f t="shared" ca="1" si="83"/>
        <v>dr</v>
      </c>
      <c r="F120" t="s">
        <v>87</v>
      </c>
      <c r="G120" t="s">
        <v>91</v>
      </c>
      <c r="H120">
        <v>50</v>
      </c>
      <c r="I120" t="str">
        <f t="shared" si="84"/>
        <v/>
      </c>
      <c r="J120" t="str">
        <f t="shared" ca="1" si="85"/>
        <v/>
      </c>
      <c r="N120" t="str">
        <f t="shared" si="86"/>
        <v/>
      </c>
      <c r="O120" t="str">
        <f t="shared" ca="1" si="87"/>
        <v/>
      </c>
      <c r="S120" t="str">
        <f t="shared" si="88"/>
        <v/>
      </c>
      <c r="T120">
        <v>0</v>
      </c>
      <c r="U120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0" t="str">
        <f t="shared" si="90"/>
        <v/>
      </c>
    </row>
    <row r="121" spans="1:22">
      <c r="A121" t="s">
        <v>85</v>
      </c>
      <c r="B121" t="str">
        <f>VLOOKUP(A121,CumulativeEventTypeTable!$A:$B,MATCH(CumulativeEventTypeTable!$B$1,CumulativeEventRewardTable!$A$1:$B$1,0),0)</f>
        <v>포인트 상점</v>
      </c>
      <c r="C121">
        <v>3</v>
      </c>
      <c r="D121">
        <v>1</v>
      </c>
      <c r="E121" t="str">
        <f t="shared" ca="1" si="83"/>
        <v>dr</v>
      </c>
      <c r="F121" t="s">
        <v>87</v>
      </c>
      <c r="G121" t="s">
        <v>92</v>
      </c>
      <c r="H121">
        <v>100</v>
      </c>
      <c r="I121" t="str">
        <f t="shared" si="84"/>
        <v/>
      </c>
      <c r="J121" t="str">
        <f t="shared" ca="1" si="85"/>
        <v/>
      </c>
      <c r="N121" t="str">
        <f t="shared" si="86"/>
        <v/>
      </c>
      <c r="O121" t="str">
        <f t="shared" ca="1" si="87"/>
        <v/>
      </c>
      <c r="S121" t="str">
        <f t="shared" si="88"/>
        <v/>
      </c>
      <c r="T121">
        <v>0</v>
      </c>
      <c r="U121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1" t="str">
        <f t="shared" si="90"/>
        <v/>
      </c>
    </row>
    <row r="122" spans="1:22">
      <c r="A122" t="s">
        <v>95</v>
      </c>
      <c r="B122" t="str">
        <f>VLOOKUP(A122,CumulativeEventTypeTable!$A:$B,MATCH(CumulativeEventTypeTable!$B$1,CumulativeEventRewardTable!$A$1:$B$1,0),0)</f>
        <v>포인트 상점</v>
      </c>
      <c r="C122">
        <v>4</v>
      </c>
      <c r="D122">
        <v>1</v>
      </c>
      <c r="E122" t="str">
        <f t="shared" ref="E122:E126" ca="1" si="91">IF(ISBLANK(F122),"",
VLOOKUP(F122,OFFSET(INDIRECT("$A:$B"),0,MATCH(F$1&amp;"_Verify",INDIRECT("$1:$1"),0)-1),2,0)
)</f>
        <v>dr</v>
      </c>
      <c r="F122" t="s">
        <v>87</v>
      </c>
      <c r="G122" t="s">
        <v>96</v>
      </c>
      <c r="H122">
        <v>500</v>
      </c>
      <c r="I122" t="str">
        <f t="shared" ref="I122:I126" si="92">IF(F122="장비1상자",
  IF(OR(G122&gt;3,H122&gt;5),"장비이상",""),
IF(G122="GO",
  IF(H122&lt;100,"골드이상",""),
IF(G122="DI",
  IF(H122&gt;29,"다이아너무많음",
  IF(H122&gt;9,"다이아다소많음","")),"")))</f>
        <v/>
      </c>
      <c r="J122" t="str">
        <f t="shared" ref="J122:J126" ca="1" si="93">IF(ISBLANK(K122),"",
VLOOKUP(K122,OFFSET(INDIRECT("$A:$B"),0,MATCH(K$1&amp;"_Verify",INDIRECT("$1:$1"),0)-1),2,0)
)</f>
        <v/>
      </c>
      <c r="N122" t="str">
        <f t="shared" ref="N122:N126" si="94">IF(K122="장비1상자",
  IF(OR(L122&gt;3,M122&gt;5),"장비이상",""),
IF(L122="GO",
  IF(M122&lt;100,"골드이상",""),
IF(L122="DI",
  IF(M122&gt;29,"다이아너무많음",
  IF(M122&gt;9,"다이아다소많음","")),"")))</f>
        <v/>
      </c>
      <c r="O122" t="str">
        <f t="shared" ref="O122:O126" ca="1" si="95">IF(ISBLANK(P122),"",
VLOOKUP(P122,OFFSET(INDIRECT("$A:$B"),0,MATCH(P$1&amp;"_Verify",INDIRECT("$1:$1"),0)-1),2,0)
)</f>
        <v/>
      </c>
      <c r="S122" t="str">
        <f t="shared" ref="S122:S126" si="96">IF(P122="장비1상자",
  IF(OR(Q122&gt;3,R122&gt;5),"장비이상",""),
IF(Q122="GO",
  IF(R122&lt;100,"골드이상",""),
IF(Q122="DI",
  IF(R122&gt;29,"다이아너무많음",
  IF(R122&gt;9,"다이아다소많음","")),"")))</f>
        <v/>
      </c>
      <c r="T122">
        <v>0</v>
      </c>
      <c r="U122" t="str">
        <f t="shared" ref="U122:U126" ca="1" si="97">IF(ROW()=2,V122,OFFSET(U122,-1,0)&amp;IF(LEN(V122)=0,"",","&amp;V122))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2" t="str">
        <f t="shared" ref="V122:V126" si="98">IF(T122&lt;&gt;1,"",
"{"""&amp;A$1&amp;""":"""&amp;A122&amp;""""
&amp;","""&amp;C$1&amp;""":"&amp;C122
&amp;","""&amp;D$1&amp;""":"&amp;D122
&amp;IF(LEN(E122)=0,"",","""&amp;E$1&amp;""":"""&amp;E122&amp;"""")
&amp;IF(LEN(G122)=0,"",","""&amp;G$1&amp;""":"""&amp;G122&amp;"""")
&amp;IF(LEN(H122)=0,"",","""&amp;H$1&amp;""":"&amp;H122)
&amp;IF(LEN(J122)=0,"",","""&amp;J$1&amp;""":"""&amp;J122&amp;"""")
&amp;IF(LEN(L122)=0,"",","""&amp;L$1&amp;""":"""&amp;L122&amp;"""")
&amp;IF(LEN(M122)=0,"",","""&amp;M$1&amp;""":"&amp;M122)
&amp;IF(LEN(O122)=0,"",","""&amp;O$1&amp;""":"""&amp;O122&amp;"""")
&amp;IF(LEN(Q122)=0,"",","""&amp;Q$1&amp;""":"""&amp;Q122&amp;"""")
&amp;IF(LEN(R122)=0,"",","""&amp;R$1&amp;""":"&amp;R122)&amp;"}")</f>
        <v/>
      </c>
    </row>
    <row r="123" spans="1:22">
      <c r="A123" t="s">
        <v>95</v>
      </c>
      <c r="B123" t="str">
        <f>VLOOKUP(A123,CumulativeEventTypeTable!$A:$B,MATCH(CumulativeEventTypeTable!$B$1,CumulativeEventRewardTable!$A$1:$B$1,0),0)</f>
        <v>포인트 상점</v>
      </c>
      <c r="C123">
        <v>5</v>
      </c>
      <c r="D123">
        <v>1</v>
      </c>
      <c r="E123" t="str">
        <f t="shared" ca="1" si="91"/>
        <v>dr</v>
      </c>
      <c r="F123" t="s">
        <v>87</v>
      </c>
      <c r="G123" t="s">
        <v>97</v>
      </c>
      <c r="H123">
        <v>1500</v>
      </c>
      <c r="I123" t="str">
        <f t="shared" si="92"/>
        <v/>
      </c>
      <c r="J123" t="str">
        <f t="shared" ca="1" si="93"/>
        <v/>
      </c>
      <c r="N123" t="str">
        <f t="shared" si="94"/>
        <v/>
      </c>
      <c r="O123" t="str">
        <f t="shared" ca="1" si="95"/>
        <v/>
      </c>
      <c r="S123" t="str">
        <f t="shared" si="96"/>
        <v/>
      </c>
      <c r="T123">
        <v>0</v>
      </c>
      <c r="U123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</v>
      </c>
      <c r="V123" t="str">
        <f t="shared" si="98"/>
        <v/>
      </c>
    </row>
    <row r="124" spans="1:22">
      <c r="A124" t="s">
        <v>95</v>
      </c>
      <c r="B124" t="str">
        <f>VLOOKUP(A124,CumulativeEventTypeTable!$A:$B,MATCH(CumulativeEventTypeTable!$B$1,CumulativeEventRewardTable!$A$1:$B$1,0),0)</f>
        <v>포인트 상점</v>
      </c>
      <c r="C124">
        <v>1</v>
      </c>
      <c r="D124">
        <v>1</v>
      </c>
      <c r="E124" t="str">
        <f t="shared" ca="1" si="91"/>
        <v>dr</v>
      </c>
      <c r="F124" t="s">
        <v>87</v>
      </c>
      <c r="G124" t="s">
        <v>102</v>
      </c>
      <c r="H124">
        <v>30</v>
      </c>
      <c r="I124" t="str">
        <f t="shared" si="92"/>
        <v/>
      </c>
      <c r="J124" t="str">
        <f t="shared" ca="1" si="93"/>
        <v/>
      </c>
      <c r="N124" t="str">
        <f t="shared" si="94"/>
        <v/>
      </c>
      <c r="O124" t="str">
        <f t="shared" ca="1" si="95"/>
        <v/>
      </c>
      <c r="S124" t="str">
        <f t="shared" si="96"/>
        <v/>
      </c>
      <c r="T124">
        <v>1</v>
      </c>
      <c r="U124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</v>
      </c>
      <c r="V124" t="str">
        <f t="shared" ca="1" si="98"/>
        <v>{"id":"ps","da":1,"ad":1,"tp1":"dr","vl1":"pd1","cn1":30}</v>
      </c>
    </row>
    <row r="125" spans="1:22">
      <c r="A125" t="s">
        <v>95</v>
      </c>
      <c r="B125" t="str">
        <f>VLOOKUP(A125,CumulativeEventTypeTable!$A:$B,MATCH(CumulativeEventTypeTable!$B$1,CumulativeEventRewardTable!$A$1:$B$1,0),0)</f>
        <v>포인트 상점</v>
      </c>
      <c r="C125">
        <v>2</v>
      </c>
      <c r="D125">
        <v>1</v>
      </c>
      <c r="E125" t="str">
        <f t="shared" ca="1" si="91"/>
        <v>dr</v>
      </c>
      <c r="F125" t="s">
        <v>87</v>
      </c>
      <c r="G125" t="s">
        <v>103</v>
      </c>
      <c r="H125">
        <v>150</v>
      </c>
      <c r="I125" t="str">
        <f t="shared" si="92"/>
        <v/>
      </c>
      <c r="J125" t="str">
        <f t="shared" ca="1" si="93"/>
        <v/>
      </c>
      <c r="N125" t="str">
        <f t="shared" si="94"/>
        <v/>
      </c>
      <c r="O125" t="str">
        <f t="shared" ca="1" si="95"/>
        <v/>
      </c>
      <c r="S125" t="str">
        <f t="shared" si="96"/>
        <v/>
      </c>
      <c r="T125">
        <v>1</v>
      </c>
      <c r="U125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</v>
      </c>
      <c r="V125" t="str">
        <f t="shared" ca="1" si="98"/>
        <v>{"id":"ps","da":2,"ad":1,"tp1":"dr","vl1":"pd2","cn1":150}</v>
      </c>
    </row>
    <row r="126" spans="1:22">
      <c r="A126" t="s">
        <v>95</v>
      </c>
      <c r="B126" t="str">
        <f>VLOOKUP(A126,CumulativeEventTypeTable!$A:$B,MATCH(CumulativeEventTypeTable!$B$1,CumulativeEventRewardTable!$A$1:$B$1,0),0)</f>
        <v>포인트 상점</v>
      </c>
      <c r="C126">
        <v>3</v>
      </c>
      <c r="D126">
        <v>1</v>
      </c>
      <c r="E126" t="str">
        <f t="shared" ca="1" si="91"/>
        <v>dr</v>
      </c>
      <c r="F126" t="s">
        <v>87</v>
      </c>
      <c r="G126" t="s">
        <v>104</v>
      </c>
      <c r="H126">
        <v>750</v>
      </c>
      <c r="I126" t="str">
        <f t="shared" si="92"/>
        <v/>
      </c>
      <c r="J126" t="str">
        <f t="shared" ca="1" si="93"/>
        <v/>
      </c>
      <c r="N126" t="str">
        <f t="shared" si="94"/>
        <v/>
      </c>
      <c r="O126" t="str">
        <f t="shared" ca="1" si="95"/>
        <v/>
      </c>
      <c r="S126" t="str">
        <f t="shared" si="96"/>
        <v/>
      </c>
      <c r="T126">
        <v>1</v>
      </c>
      <c r="U126" t="str">
        <f t="shared" ca="1" si="9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DI","cn1":12},{"id":"sn","da":2,"ad":0,"tp1":"cu","vl1":"DI","cn1":15},{"id":"sn","da":3,"ad":0,"tp1":"cu","vl1":"DI","cn1":30},{"id":"sn","da":4,"ad":0,"tp1":"cu","vl1":"DI","cn1":20},{"id":"sn","da":5,"ad":0,"tp1":"cu","vl1":"GO","cn1":10000},{"id":"sn","da":6,"ad":0,"tp1":"cu","vl1":"DI","cn1":30},{"id":"sn","da":7,"ad":0,"tp1":"cu","vl1":"DI","cn1":17},{"id":"sn","da":8,"ad":0,"tp1":"cu","vl1":"DI","cn1":25},{"id":"sn","da":9,"ad":0,"tp1":"cu","vl1":"DI","cn1":20},{"id":"sn","da":10,"ad":1,"tp1":"cu","vl1":"DI","cn1":50,"tp2":"cu","vl2":"GO","cn2":15000},{"id":"sn","da":11,"ad":0,"tp1":"cu","vl1":"DI","cn1":20},{"id":"sn","da":12,"ad":0,"tp1":"cu","vl1":"DI","cn1":16},{"id":"sn","da":13,"ad":0,"tp1":"cu","vl1":"DI","cn1":25},{"id":"sn","da":14,"ad":0,"tp1":"cu","vl1":"DI","cn1":30},{"id":"sn","da":15,"ad":0,"tp1":"cu","vl1":"EN","cn1":20},{"id":"sn","da":16,"ad":0,"tp1":"cu","vl1":"DI","cn1":20},{"id":"sn","da":17,"ad":0,"tp1":"cu","vl1":"DI","cn1":30},{"id":"sn","da":18,"ad":0,"tp1":"cu","vl1":"DI","cn1":15},{"id":"sn","da":19,"ad":0,"tp1":"cu","vl1":"DI","cn1":50},{"id":"sn","da":20,"ad":1,"tp1":"fe","vl1":"Equip3403","cn1":1},{"id":"ps","da":1,"ad":1,"tp1":"dr","vl1":"pd1","cn1":30},{"id":"ps","da":2,"ad":1,"tp1":"dr","vl1":"pd2","cn1":150},{"id":"ps","da":3,"ad":1,"tp1":"dr","vl1":"pd3","cn1":750}</v>
      </c>
      <c r="V126" t="str">
        <f t="shared" ca="1" si="98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21 K2:K121 F2:F12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2022-12-04T01:41:26Z</dcterms:modified>
</cp:coreProperties>
</file>