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C40356C2-B631-4E32-9C74-478C1289DAB4}" xr6:coauthVersionLast="45" xr6:coauthVersionMax="45" xr10:uidLastSave="{00000000-0000-0000-0000-000000000000}"/>
  <bookViews>
    <workbookView xWindow="-28920" yWindow="-120" windowWidth="29040" windowHeight="15840" tabRatio="653" activeTab="4"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V62" i="11"/>
  <c r="T62" i="11"/>
  <c r="S62" i="11"/>
  <c r="E62" i="11"/>
  <c r="C62" i="11"/>
  <c r="D62" i="11" l="1"/>
  <c r="AF81" i="1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V47" i="11" l="1"/>
  <c r="T47" i="11"/>
  <c r="S47" i="11"/>
  <c r="E47" i="11"/>
  <c r="D47" i="11"/>
  <c r="C47" i="11"/>
  <c r="V32" i="11" l="1"/>
  <c r="T32" i="11"/>
  <c r="S32" i="11"/>
  <c r="E32" i="11"/>
  <c r="D32" i="11"/>
  <c r="C32" i="11"/>
  <c r="AH43" i="9" l="1"/>
  <c r="AH290" i="9" l="1"/>
  <c r="AI290" i="9"/>
  <c r="AJ290" i="9"/>
  <c r="AK290" i="9"/>
  <c r="AI287" i="9"/>
  <c r="AJ287" i="9"/>
  <c r="J28" i="8" l="1"/>
  <c r="J29" i="8"/>
  <c r="T36" i="11" l="1"/>
  <c r="S66" i="11"/>
  <c r="S65" i="11"/>
  <c r="S64" i="11"/>
  <c r="S63" i="11"/>
  <c r="S61" i="11"/>
  <c r="S60" i="11"/>
  <c r="S59" i="11"/>
  <c r="S58" i="11"/>
  <c r="S57" i="11"/>
  <c r="S56" i="11"/>
  <c r="S55" i="11"/>
  <c r="S54" i="11"/>
  <c r="S53" i="11"/>
  <c r="S52" i="11"/>
  <c r="S51" i="11"/>
  <c r="S50" i="11"/>
  <c r="S49" i="11"/>
  <c r="S48" i="11"/>
  <c r="S46" i="11"/>
  <c r="S45" i="11"/>
  <c r="S44" i="11"/>
  <c r="S43" i="11"/>
  <c r="S42" i="11"/>
  <c r="S41" i="11"/>
  <c r="S40" i="11"/>
  <c r="S39" i="11"/>
  <c r="S38" i="11"/>
  <c r="S37" i="11"/>
  <c r="S36" i="11"/>
  <c r="S35" i="11"/>
  <c r="S34" i="11"/>
  <c r="S33"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4" i="11"/>
  <c r="S3" i="11"/>
  <c r="S2" i="11"/>
  <c r="E66" i="11" l="1"/>
  <c r="E65" i="11"/>
  <c r="E64" i="11"/>
  <c r="E63" i="11"/>
  <c r="E61" i="11"/>
  <c r="E60" i="11"/>
  <c r="E59" i="11"/>
  <c r="E58" i="11"/>
  <c r="E57" i="11"/>
  <c r="E56" i="11"/>
  <c r="E55" i="11"/>
  <c r="E54" i="11"/>
  <c r="E53" i="11"/>
  <c r="E52" i="11"/>
  <c r="E51" i="11"/>
  <c r="E50" i="11"/>
  <c r="E49" i="11"/>
  <c r="E48" i="11"/>
  <c r="E46" i="11"/>
  <c r="E45" i="11"/>
  <c r="E44" i="11"/>
  <c r="E43" i="11"/>
  <c r="E42" i="11"/>
  <c r="E41" i="11"/>
  <c r="E40" i="11"/>
  <c r="E39" i="11"/>
  <c r="E38" i="11"/>
  <c r="E37" i="11"/>
  <c r="E36" i="11"/>
  <c r="E35" i="11"/>
  <c r="E34" i="11"/>
  <c r="E33"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3" i="11"/>
  <c r="E2" i="11"/>
  <c r="E4" i="11"/>
  <c r="V66" i="11" l="1"/>
  <c r="V65" i="11"/>
  <c r="V64" i="11"/>
  <c r="V63" i="11"/>
  <c r="V61" i="11"/>
  <c r="V60" i="11"/>
  <c r="V59" i="11"/>
  <c r="V58" i="11"/>
  <c r="V57" i="11"/>
  <c r="V56" i="11"/>
  <c r="V55" i="11"/>
  <c r="V54" i="11"/>
  <c r="V53" i="11"/>
  <c r="V52" i="11"/>
  <c r="V51" i="11"/>
  <c r="V50" i="11"/>
  <c r="V49" i="11"/>
  <c r="V48" i="11"/>
  <c r="V46" i="11"/>
  <c r="V45" i="11"/>
  <c r="V44" i="11"/>
  <c r="V43" i="11"/>
  <c r="V42" i="11"/>
  <c r="V41" i="11"/>
  <c r="V40" i="11"/>
  <c r="V39" i="11"/>
  <c r="V38" i="11"/>
  <c r="V37" i="11"/>
  <c r="V36" i="11"/>
  <c r="V35" i="11"/>
  <c r="V34" i="11"/>
  <c r="V33"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4" i="11"/>
  <c r="V3" i="11"/>
  <c r="V2" i="11"/>
  <c r="U2" i="11" s="1"/>
  <c r="U3" i="11" l="1"/>
  <c r="U4" i="11" l="1"/>
  <c r="U5" i="11" s="1"/>
  <c r="U6" i="11" s="1"/>
  <c r="U7" i="11" s="1"/>
  <c r="U8" i="11" s="1"/>
  <c r="U9" i="11" s="1"/>
  <c r="U10" i="11" s="1"/>
  <c r="U11" i="11" s="1"/>
  <c r="U12" i="11" s="1"/>
  <c r="U13" i="11" s="1"/>
  <c r="U14" i="11" s="1"/>
  <c r="U15" i="11" s="1"/>
  <c r="U16" i="11" l="1"/>
  <c r="U17" i="11" s="1"/>
  <c r="U18" i="11" s="1"/>
  <c r="U19" i="11" s="1"/>
  <c r="U20" i="11" s="1"/>
  <c r="U21" i="11" s="1"/>
  <c r="U22" i="11" s="1"/>
  <c r="U23" i="11" s="1"/>
  <c r="U24" i="11" s="1"/>
  <c r="U25" i="11" s="1"/>
  <c r="U26" i="11" s="1"/>
  <c r="U27" i="11" s="1"/>
  <c r="U28" i="11" s="1"/>
  <c r="U29" i="11" s="1"/>
  <c r="U30" i="11" s="1"/>
  <c r="U31" i="11" s="1"/>
  <c r="U32" i="11" l="1"/>
  <c r="U33" i="11" s="1"/>
  <c r="U34" i="11" s="1"/>
  <c r="U35" i="11" s="1"/>
  <c r="U36" i="11" s="1"/>
  <c r="U37" i="11" s="1"/>
  <c r="U38" i="11" s="1"/>
  <c r="U39" i="11" s="1"/>
  <c r="U40" i="11" s="1"/>
  <c r="U41" i="11" s="1"/>
  <c r="U42" i="11" s="1"/>
  <c r="U43" i="11" s="1"/>
  <c r="U44" i="11" s="1"/>
  <c r="U45" i="11" s="1"/>
  <c r="U46" i="11" s="1"/>
  <c r="U47" i="11" s="1"/>
  <c r="C66" i="11"/>
  <c r="C65" i="11"/>
  <c r="C64" i="11"/>
  <c r="C63" i="11"/>
  <c r="C61" i="11"/>
  <c r="C60" i="11"/>
  <c r="C59" i="11"/>
  <c r="C58" i="11"/>
  <c r="C57" i="11"/>
  <c r="C56" i="11"/>
  <c r="C55" i="11"/>
  <c r="C54" i="11"/>
  <c r="C53" i="11"/>
  <c r="C52" i="11"/>
  <c r="C51" i="11"/>
  <c r="C50" i="11"/>
  <c r="C49" i="11"/>
  <c r="C48" i="11"/>
  <c r="C46" i="11"/>
  <c r="C45" i="11"/>
  <c r="C44" i="11"/>
  <c r="C43" i="11"/>
  <c r="C42" i="11"/>
  <c r="C41" i="11"/>
  <c r="C40" i="11"/>
  <c r="C39" i="11"/>
  <c r="C38" i="11"/>
  <c r="C37" i="11"/>
  <c r="C36" i="11"/>
  <c r="C35" i="11"/>
  <c r="C34" i="11"/>
  <c r="C33"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4" i="11"/>
  <c r="C3" i="11"/>
  <c r="C2" i="11"/>
  <c r="T66" i="11"/>
  <c r="T65" i="11"/>
  <c r="T64" i="11"/>
  <c r="T63" i="11"/>
  <c r="T61" i="11"/>
  <c r="T60" i="11"/>
  <c r="T59" i="11"/>
  <c r="T58" i="11"/>
  <c r="T57" i="11"/>
  <c r="T56" i="11"/>
  <c r="T55" i="11"/>
  <c r="T54" i="11"/>
  <c r="T53" i="11"/>
  <c r="T52" i="11"/>
  <c r="T51" i="11"/>
  <c r="T50" i="11"/>
  <c r="T49" i="11"/>
  <c r="T48" i="11"/>
  <c r="T46" i="11"/>
  <c r="T45" i="11"/>
  <c r="T44" i="11"/>
  <c r="T43" i="11"/>
  <c r="T42" i="11"/>
  <c r="T41" i="11"/>
  <c r="T40" i="11"/>
  <c r="T39" i="11"/>
  <c r="T38" i="11"/>
  <c r="T37" i="11"/>
  <c r="T35" i="11"/>
  <c r="T34" i="11"/>
  <c r="T33"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4" i="11"/>
  <c r="T3" i="11"/>
  <c r="T2" i="11"/>
  <c r="U48" i="11" l="1"/>
  <c r="U49" i="11" s="1"/>
  <c r="U50" i="11" s="1"/>
  <c r="U51" i="11" s="1"/>
  <c r="U52" i="11" s="1"/>
  <c r="U53" i="11" s="1"/>
  <c r="U54" i="11" s="1"/>
  <c r="U55" i="11" s="1"/>
  <c r="U56" i="11" s="1"/>
  <c r="U57" i="11" s="1"/>
  <c r="U58" i="11" s="1"/>
  <c r="U59" i="11" s="1"/>
  <c r="U60" i="11" s="1"/>
  <c r="U61" i="11" s="1"/>
  <c r="AZ6" i="9"/>
  <c r="U62" i="11" l="1"/>
  <c r="U63" i="11" s="1"/>
  <c r="U64" i="11" s="1"/>
  <c r="U65" i="11" s="1"/>
  <c r="U66" i="11" s="1"/>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W11" i="9" s="1"/>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X2" i="11" l="1"/>
  <c r="AW12" i="9"/>
  <c r="AW8" i="9"/>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5" i="9" l="1"/>
  <c r="AK20" i="9"/>
  <c r="AK26" i="9"/>
  <c r="AK30" i="9"/>
  <c r="AK31" i="9"/>
  <c r="AK35" i="9"/>
  <c r="AK37" i="9"/>
  <c r="AK40" i="9"/>
  <c r="AK41" i="9"/>
  <c r="AK44" i="9"/>
  <c r="AK47" i="9"/>
  <c r="AK50" i="9"/>
  <c r="AK51" i="9"/>
  <c r="AK55" i="9"/>
  <c r="AK60" i="9"/>
  <c r="AK61" i="9"/>
  <c r="AK64" i="9"/>
  <c r="AK70" i="9"/>
  <c r="AK71" i="9"/>
  <c r="AK76" i="9"/>
  <c r="AK80" i="9"/>
  <c r="AK81" i="9"/>
  <c r="AK87" i="9"/>
  <c r="AK90" i="9"/>
  <c r="AK91" i="9"/>
  <c r="AK94" i="9"/>
  <c r="AK95" i="9"/>
  <c r="AK96" i="9"/>
  <c r="AK106" i="9"/>
  <c r="AK114" i="9"/>
  <c r="AK116"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0" i="9" l="1"/>
  <c r="S336" i="9"/>
  <c r="S318" i="9"/>
  <c r="S60" i="9"/>
  <c r="P367" i="9"/>
  <c r="R80" i="9"/>
  <c r="Q80" i="9"/>
  <c r="R318" i="9"/>
  <c r="R319" i="9" s="1"/>
  <c r="R322" i="9"/>
  <c r="Q322" i="9"/>
  <c r="R310" i="9"/>
  <c r="Q310" i="9"/>
  <c r="R180" i="9"/>
  <c r="Q18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220" i="9"/>
  <c r="Q220" i="9"/>
  <c r="R364" i="9"/>
  <c r="Q364" i="9"/>
  <c r="R321" i="9"/>
  <c r="Q321" i="9"/>
  <c r="Q161" i="9"/>
  <c r="R161" i="9"/>
  <c r="R10" i="9"/>
  <c r="Q10" i="9"/>
  <c r="R351" i="9"/>
  <c r="Q351" i="9"/>
  <c r="Q371" i="9"/>
  <c r="R371" i="9"/>
  <c r="Q332" i="9"/>
  <c r="R332"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96" i="9" l="1"/>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320" i="9"/>
  <c r="S126" i="9"/>
  <c r="S84" i="9"/>
  <c r="S131" i="9"/>
  <c r="S180" i="9"/>
  <c r="S344" i="9"/>
  <c r="S294" i="9"/>
  <c r="S260" i="9"/>
  <c r="S220" i="9"/>
  <c r="S322" i="9"/>
  <c r="S211"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181" i="9"/>
  <c r="S359" i="9"/>
  <c r="S231" i="9"/>
  <c r="AB7" i="8"/>
  <c r="R60" i="9"/>
  <c r="AB9" i="8"/>
  <c r="AB5" i="8"/>
  <c r="AC4" i="8"/>
  <c r="AC5" i="8" s="1"/>
  <c r="AB6" i="8"/>
  <c r="AB10" i="8"/>
  <c r="AB8" i="8"/>
  <c r="AJ350" i="9"/>
  <c r="AJ349" i="9"/>
  <c r="AJ347" i="9"/>
  <c r="AJ346" i="9"/>
  <c r="AJ345" i="9"/>
  <c r="R296" i="9" l="1"/>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231" i="9" l="1"/>
  <c r="AA353" i="9"/>
  <c r="AA329" i="9"/>
  <c r="AA352" i="9"/>
  <c r="AA322" i="9"/>
  <c r="AA351" i="9"/>
  <c r="AA333" i="9"/>
  <c r="AA321" i="9"/>
  <c r="AA320" i="9"/>
  <c r="AA51" i="9"/>
  <c r="AA41" i="9"/>
  <c r="AA371" i="9"/>
  <c r="AA150" i="9"/>
  <c r="AA151" i="9"/>
  <c r="AA364" i="9"/>
  <c r="AA130" i="9"/>
  <c r="AN130" i="9" l="1"/>
  <c r="AN364" i="9"/>
  <c r="AN151" i="9"/>
  <c r="AN150" i="9"/>
  <c r="AN371" i="9"/>
  <c r="AN41" i="9"/>
  <c r="AN51" i="9"/>
  <c r="AN320" i="9"/>
  <c r="AN321" i="9"/>
  <c r="AN333" i="9"/>
  <c r="AN351" i="9"/>
  <c r="AN322" i="9"/>
  <c r="AN352" i="9"/>
  <c r="AN329" i="9"/>
  <c r="AN353" i="9"/>
  <c r="AN231" i="9"/>
  <c r="N20" i="9" l="1"/>
  <c r="T20" i="9" s="1"/>
  <c r="S20" i="9" l="1"/>
  <c r="P20" i="9"/>
  <c r="R20" i="9" l="1"/>
  <c r="Q20" i="9"/>
  <c r="AA61" i="9"/>
  <c r="AN61" i="9" l="1"/>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40" i="9"/>
  <c r="T346" i="9" l="1"/>
  <c r="S346" i="9"/>
  <c r="T345" i="9"/>
  <c r="R345" i="9"/>
  <c r="R346" i="9" s="1"/>
  <c r="Q345" i="9"/>
  <c r="Q346" i="9" s="1"/>
  <c r="S345" i="9"/>
  <c r="T315" i="9"/>
  <c r="S315" i="9"/>
  <c r="T314" i="9"/>
  <c r="R314" i="9"/>
  <c r="R315" i="9" s="1"/>
  <c r="Q314" i="9"/>
  <c r="Q315" i="9" s="1"/>
  <c r="S314" i="9"/>
  <c r="AN40" i="9"/>
  <c r="AA60" i="9" l="1"/>
  <c r="AA50" i="9"/>
  <c r="AA91" i="9"/>
  <c r="AA90" i="9"/>
  <c r="AA80" i="9"/>
  <c r="AA71" i="9"/>
  <c r="AA70" i="9"/>
  <c r="AA315" i="9"/>
  <c r="AA346" i="9"/>
  <c r="AN90" i="9" l="1"/>
  <c r="AN91" i="9"/>
  <c r="AN80" i="9"/>
  <c r="AN71" i="9"/>
  <c r="AN70" i="9"/>
  <c r="AN60" i="9"/>
  <c r="AN50" i="9"/>
  <c r="AN315" i="9"/>
  <c r="AN346"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A356" i="9"/>
  <c r="AA325" i="9"/>
  <c r="AN356" i="9" l="1"/>
  <c r="AN325" i="9"/>
  <c r="AA160" i="9"/>
  <c r="AN160" i="9" l="1"/>
  <c r="AK323" i="9" l="1"/>
  <c r="AK355" i="9"/>
  <c r="AK354" i="9"/>
  <c r="AK324" i="9"/>
  <c r="N368" i="9" l="1"/>
  <c r="N363" i="9"/>
  <c r="N362" i="9"/>
  <c r="N221" i="9"/>
  <c r="S221" i="9" s="1"/>
  <c r="AA323" i="9"/>
  <c r="AA355" i="9"/>
  <c r="AA324" i="9"/>
  <c r="AA354" i="9"/>
  <c r="T363" i="9" l="1"/>
  <c r="S363" i="9"/>
  <c r="T362" i="9"/>
  <c r="S362" i="9"/>
  <c r="T368" i="9"/>
  <c r="S368" i="9"/>
  <c r="Q221" i="9"/>
  <c r="R221" i="9"/>
  <c r="T221" i="9"/>
  <c r="AN354" i="9"/>
  <c r="AN324" i="9"/>
  <c r="AN355" i="9"/>
  <c r="AN323" i="9"/>
  <c r="AA161" i="9"/>
  <c r="AA360" i="9"/>
  <c r="AV7" i="9" l="1"/>
  <c r="AN161" i="9"/>
  <c r="AN360" i="9"/>
  <c r="AA211" i="9"/>
  <c r="AA201" i="9"/>
  <c r="AA191" i="9"/>
  <c r="AN211" i="9" l="1"/>
  <c r="AN201" i="9"/>
  <c r="AN191" i="9"/>
  <c r="AK270" i="9" l="1"/>
  <c r="AH270" i="9"/>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332" i="9"/>
  <c r="AK277" i="9"/>
  <c r="AK279" i="9"/>
  <c r="AK278" i="9"/>
  <c r="AK334" i="9"/>
  <c r="AK365" i="9"/>
  <c r="AK335" i="9"/>
  <c r="AK366" i="9"/>
  <c r="AK263" i="9"/>
  <c r="AK368" i="9"/>
  <c r="AK336" i="9"/>
  <c r="AK367" i="9"/>
  <c r="AK337"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AV8" i="9"/>
  <c r="AV9" i="9"/>
  <c r="T342" i="9"/>
  <c r="S342" i="9"/>
  <c r="AA271" i="9"/>
  <c r="AA270" i="9"/>
  <c r="AA330" i="9"/>
  <c r="AA361" i="9"/>
  <c r="AA336" i="9"/>
  <c r="AA367" i="9"/>
  <c r="AN271" i="9" l="1"/>
  <c r="AN270" i="9"/>
  <c r="AN336" i="9"/>
  <c r="AN361" i="9"/>
  <c r="AN367" i="9"/>
  <c r="AN330" i="9"/>
  <c r="AK297" i="9" l="1"/>
  <c r="AK299" i="9" l="1"/>
  <c r="AK307" i="9"/>
  <c r="AK303" i="9"/>
  <c r="AK110" i="9"/>
  <c r="AK111" i="9"/>
  <c r="AK372" i="9"/>
  <c r="AK341" i="9"/>
  <c r="AK342" i="9"/>
  <c r="AK373" i="9"/>
  <c r="AK100" i="9"/>
  <c r="AK101" i="9"/>
  <c r="AK338" i="9"/>
  <c r="AK370" i="9"/>
  <c r="AK339" i="9"/>
  <c r="AK369" i="9"/>
  <c r="N121" i="9" l="1"/>
  <c r="N347" i="9"/>
  <c r="N316" i="9"/>
  <c r="AA301" i="9"/>
  <c r="AA300" i="9"/>
  <c r="T121" i="9" l="1"/>
  <c r="R121" i="9"/>
  <c r="Q121" i="9"/>
  <c r="S121" i="9"/>
  <c r="N348" i="9"/>
  <c r="T347" i="9"/>
  <c r="Q347" i="9"/>
  <c r="Q348" i="9" s="1"/>
  <c r="Q349" i="9" s="1"/>
  <c r="Q350" i="9" s="1"/>
  <c r="S347" i="9"/>
  <c r="R347" i="9"/>
  <c r="R348" i="9" s="1"/>
  <c r="R349" i="9" s="1"/>
  <c r="R350" i="9" s="1"/>
  <c r="N317" i="9"/>
  <c r="R316" i="9"/>
  <c r="R317" i="9" s="1"/>
  <c r="S316" i="9"/>
  <c r="T316" i="9"/>
  <c r="Q316" i="9"/>
  <c r="Q317" i="9" s="1"/>
  <c r="AN301" i="9"/>
  <c r="AN300" i="9"/>
  <c r="T348" i="9" l="1"/>
  <c r="S348" i="9"/>
  <c r="AV5" i="9"/>
  <c r="T317" i="9"/>
  <c r="S317"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AK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21" i="9"/>
  <c r="AA31" i="9"/>
  <c r="AA30" i="9"/>
  <c r="AA311" i="9"/>
  <c r="AA370" i="9"/>
  <c r="AA81" i="9"/>
  <c r="AA312" i="9"/>
  <c r="AA344" i="9"/>
  <c r="AA343" i="9"/>
  <c r="AA314" i="9"/>
  <c r="AA345" i="9"/>
  <c r="AA313" i="9"/>
  <c r="AA349" i="9"/>
  <c r="AA316" i="9"/>
  <c r="AA350" i="9"/>
  <c r="AA317" i="9"/>
  <c r="AA348" i="9"/>
  <c r="AA347" i="9"/>
  <c r="AA110" i="9"/>
  <c r="AA319" i="9"/>
  <c r="AA100" i="9"/>
  <c r="AA111" i="9"/>
  <c r="AA318" i="9"/>
  <c r="AA101" i="9"/>
  <c r="AN81" i="9" l="1"/>
  <c r="AN350" i="9"/>
  <c r="AN349" i="9"/>
  <c r="AN318" i="9"/>
  <c r="AN319" i="9"/>
  <c r="AN347" i="9"/>
  <c r="AN348" i="9"/>
  <c r="AN317" i="9"/>
  <c r="AN316" i="9"/>
  <c r="AN21" i="9"/>
  <c r="AN30" i="9"/>
  <c r="AN31" i="9"/>
  <c r="AN311" i="9"/>
  <c r="AN344" i="9"/>
  <c r="AN343" i="9"/>
  <c r="AN345" i="9"/>
  <c r="AN314" i="9"/>
  <c r="AN312" i="9"/>
  <c r="AN313" i="9"/>
  <c r="AN370" i="9"/>
  <c r="AN111" i="9"/>
  <c r="AN100" i="9"/>
  <c r="AN110" i="9"/>
  <c r="AN101" i="9"/>
  <c r="CB35" i="9" l="1"/>
  <c r="CB7" i="9"/>
  <c r="CB24" i="9"/>
  <c r="CB33" i="9"/>
  <c r="CB28" i="9"/>
  <c r="AK84" i="9"/>
  <c r="AK186" i="9"/>
  <c r="AK77" i="9"/>
  <c r="AK53" i="9"/>
  <c r="AK67" i="9"/>
  <c r="AK93" i="9"/>
  <c r="AK229" i="9"/>
  <c r="AK242" i="9"/>
  <c r="AK32" i="9"/>
  <c r="AK152" i="9"/>
  <c r="AK79" i="9"/>
  <c r="AK244" i="9"/>
  <c r="AK255" i="9"/>
  <c r="AK164" i="9"/>
  <c r="AK99" i="9"/>
  <c r="AK148" i="9"/>
  <c r="AK226" i="9"/>
  <c r="AK42" i="9"/>
  <c r="AK287" i="9"/>
  <c r="AK43" i="9"/>
  <c r="AK182" i="9"/>
  <c r="AK204" i="9"/>
  <c r="AK223" i="9" l="1"/>
  <c r="AK133" i="9"/>
  <c r="D53" i="11"/>
  <c r="AK250" i="9"/>
  <c r="CB22" i="9"/>
  <c r="AK73" i="9"/>
  <c r="AK274" i="9"/>
  <c r="CB19" i="9"/>
  <c r="CB38" i="9"/>
  <c r="AK230" i="9"/>
  <c r="CB6" i="9"/>
  <c r="AK140" i="9"/>
  <c r="CB9" i="9"/>
  <c r="CB27" i="9"/>
  <c r="D57" i="11"/>
  <c r="AK190" i="9"/>
  <c r="CB3" i="9"/>
  <c r="N270" i="9" s="1"/>
  <c r="AK228" i="9"/>
  <c r="AK9" i="9"/>
  <c r="AK188" i="9"/>
  <c r="AK276" i="9"/>
  <c r="AK183" i="9"/>
  <c r="AK209" i="9"/>
  <c r="AK57" i="9"/>
  <c r="AK16" i="9"/>
  <c r="CB30" i="9"/>
  <c r="D64" i="11"/>
  <c r="CB23"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CB44" i="9"/>
  <c r="D33" i="11"/>
  <c r="CB2"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CB39" i="9"/>
  <c r="AK11" i="9"/>
  <c r="CB12" i="9"/>
  <c r="AK240" i="9"/>
  <c r="CB14" i="9"/>
  <c r="CB40" i="9"/>
  <c r="CB43" i="9"/>
  <c r="CB10" i="9"/>
  <c r="D10" i="11"/>
  <c r="CB21" i="9"/>
  <c r="AK146" i="9"/>
  <c r="AK24" i="9"/>
  <c r="AK105" i="9"/>
  <c r="AK176" i="9"/>
  <c r="AK243" i="9"/>
  <c r="AK7" i="9"/>
  <c r="AK219" i="9"/>
  <c r="AK59" i="9"/>
  <c r="AK298" i="9"/>
  <c r="AK304" i="9"/>
  <c r="AK92" i="9"/>
  <c r="AK65" i="9"/>
  <c r="AK193" i="9"/>
  <c r="AK36" i="9"/>
  <c r="AK157" i="9"/>
  <c r="AK294" i="9"/>
  <c r="AK88" i="9"/>
  <c r="AK268" i="9"/>
  <c r="D40" i="11"/>
  <c r="CB5" i="9"/>
  <c r="AK10" i="9"/>
  <c r="AK210" i="9"/>
  <c r="CB8" i="9"/>
  <c r="CB42" i="9"/>
  <c r="AK180" i="9"/>
  <c r="AK181" i="9"/>
  <c r="D15" i="11"/>
  <c r="CB31" i="9"/>
  <c r="CB32" i="9"/>
  <c r="CB16" i="9"/>
  <c r="AK200" i="9"/>
  <c r="AK310" i="9"/>
  <c r="AK141" i="9"/>
  <c r="AK260" i="9"/>
  <c r="CB11" i="9"/>
  <c r="CB45" i="9"/>
  <c r="AK306" i="9"/>
  <c r="AK66" i="9"/>
  <c r="AK267" i="9"/>
  <c r="AK82" i="9"/>
  <c r="AK257" i="9"/>
  <c r="AK29" i="9"/>
  <c r="AK208" i="9"/>
  <c r="CB17" i="9"/>
  <c r="AK122" i="9"/>
  <c r="AK236" i="9"/>
  <c r="AK213" i="9"/>
  <c r="AK85" i="9"/>
  <c r="AK184" i="9"/>
  <c r="AK86" i="9"/>
  <c r="AK169" i="9"/>
  <c r="AK289" i="9"/>
  <c r="AK149" i="9"/>
  <c r="AK49" i="9"/>
  <c r="AK117" i="9"/>
  <c r="AK166" i="9"/>
  <c r="AK239" i="9"/>
  <c r="AK264" i="9"/>
  <c r="AK205" i="9"/>
  <c r="AK272" i="9"/>
  <c r="AK14" i="9"/>
  <c r="AK292" i="9"/>
  <c r="AK206" i="9"/>
  <c r="CB36" i="9"/>
  <c r="CB37" i="9"/>
  <c r="D11" i="11"/>
  <c r="CB20" i="9"/>
  <c r="D18" i="11"/>
  <c r="CB4" i="9"/>
  <c r="CB13" i="9"/>
  <c r="CB41" i="9"/>
  <c r="AK120" i="9"/>
  <c r="AK121" i="9"/>
  <c r="CB18" i="9"/>
  <c r="CB15" i="9"/>
  <c r="CB29" i="9"/>
  <c r="AK170" i="9"/>
  <c r="AK171" i="9"/>
  <c r="CB34" i="9"/>
  <c r="AK221" i="9"/>
  <c r="CB26" i="9"/>
  <c r="AK220" i="9"/>
  <c r="D5" i="11"/>
  <c r="CB25" i="9"/>
  <c r="N240" i="9" l="1"/>
  <c r="S240" i="9" s="1"/>
  <c r="N241" i="9"/>
  <c r="R240" i="9"/>
  <c r="N366" i="9"/>
  <c r="N357" i="9"/>
  <c r="N171" i="9"/>
  <c r="AD1" i="9" a="1"/>
  <c r="AD1" i="9" s="1"/>
  <c r="D7" i="11"/>
  <c r="D66" i="11"/>
  <c r="D46" i="11"/>
  <c r="D3" i="11"/>
  <c r="D36" i="11"/>
  <c r="D24" i="11"/>
  <c r="D34" i="11"/>
  <c r="D4" i="11"/>
  <c r="D63" i="11"/>
  <c r="D39" i="11"/>
  <c r="D6" i="11"/>
  <c r="D31" i="11"/>
  <c r="D43" i="11"/>
  <c r="D22" i="11"/>
  <c r="D14" i="11"/>
  <c r="D28" i="11"/>
  <c r="D2" i="11"/>
  <c r="D50" i="11"/>
  <c r="D25" i="11"/>
  <c r="D42" i="11"/>
  <c r="D21" i="11"/>
  <c r="D44" i="11"/>
  <c r="D20" i="11"/>
  <c r="D30" i="11"/>
  <c r="D54" i="11"/>
  <c r="D8" i="11"/>
  <c r="D49" i="11"/>
  <c r="D17" i="11"/>
  <c r="D60" i="11"/>
  <c r="D37" i="11"/>
  <c r="D48" i="11"/>
  <c r="S270" i="9"/>
  <c r="T270" i="9"/>
  <c r="D29" i="11"/>
  <c r="D13" i="11"/>
  <c r="D61" i="11"/>
  <c r="D59" i="11"/>
  <c r="D27" i="11"/>
  <c r="D51" i="11"/>
  <c r="D19" i="11"/>
  <c r="D23" i="11"/>
  <c r="D16" i="11"/>
  <c r="D41" i="11"/>
  <c r="D58" i="11"/>
  <c r="D52" i="11"/>
  <c r="D35" i="11"/>
  <c r="D65" i="11"/>
  <c r="D45" i="11"/>
  <c r="D12" i="11"/>
  <c r="D38" i="11"/>
  <c r="D56" i="11"/>
  <c r="D26" i="11"/>
  <c r="D55" i="11"/>
  <c r="D9" i="11"/>
  <c r="AA359" i="9"/>
  <c r="AA328" i="9"/>
  <c r="AA181" i="9"/>
  <c r="AA180" i="9"/>
  <c r="T240" i="9" l="1"/>
  <c r="AV11" i="9" s="1"/>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N359" i="9"/>
  <c r="AN328" i="9"/>
  <c r="AN180" i="9"/>
  <c r="AN181" i="9"/>
  <c r="T1" i="9" l="1" a="1"/>
  <c r="T1" i="9" s="1"/>
  <c r="AA241" i="9"/>
  <c r="AA327" i="9"/>
  <c r="AA210" i="9"/>
  <c r="AA230" i="9"/>
  <c r="AA240" i="9"/>
  <c r="AA200" i="9"/>
  <c r="AA357" i="9"/>
  <c r="AA326" i="9"/>
  <c r="AA358" i="9"/>
  <c r="AA20" i="9"/>
  <c r="AA369" i="9"/>
  <c r="AA368" i="9"/>
  <c r="AA339" i="9"/>
  <c r="AA338" i="9"/>
  <c r="AA337" i="9"/>
  <c r="AA340" i="9"/>
  <c r="AA331" i="9"/>
  <c r="AA365" i="9"/>
  <c r="AA366" i="9"/>
  <c r="AA310" i="9"/>
  <c r="AA334" i="9"/>
  <c r="AA363" i="9"/>
  <c r="AA362" i="9"/>
  <c r="AA335" i="9"/>
  <c r="AA332" i="9"/>
  <c r="AA281" i="9"/>
  <c r="AA124" i="9"/>
  <c r="AA19" i="9"/>
  <c r="AA244" i="9"/>
  <c r="AA205" i="9"/>
  <c r="AA284" i="9"/>
  <c r="AA303" i="9"/>
  <c r="AA142" i="9"/>
  <c r="AA141" i="9"/>
  <c r="AA153" i="9"/>
  <c r="AA27" i="9"/>
  <c r="AA169" i="9"/>
  <c r="AA152" i="9"/>
  <c r="AA283" i="9"/>
  <c r="AA254" i="9"/>
  <c r="AA4" i="9"/>
  <c r="AA225" i="9"/>
  <c r="AA56" i="9"/>
  <c r="AA309" i="9"/>
  <c r="AA145" i="9"/>
  <c r="AA208" i="9"/>
  <c r="AA242" i="9"/>
  <c r="AA93" i="9"/>
  <c r="AA186" i="9"/>
  <c r="AA12" i="9"/>
  <c r="AA109" i="9"/>
  <c r="AA88" i="9"/>
  <c r="AA238" i="9"/>
  <c r="AA236" i="9"/>
  <c r="AA155" i="9"/>
  <c r="AA204" i="9"/>
  <c r="AA280" i="9"/>
  <c r="AA262" i="9"/>
  <c r="AA39" i="9"/>
  <c r="AA293" i="9"/>
  <c r="AA308" i="9"/>
  <c r="AA112" i="9"/>
  <c r="AA278" i="9"/>
  <c r="AA170" i="9"/>
  <c r="AA82" i="9"/>
  <c r="AA174" i="9"/>
  <c r="AA26" i="9"/>
  <c r="AA245" i="9"/>
  <c r="AA25" i="9"/>
  <c r="AA154" i="9"/>
  <c r="AA65" i="9"/>
  <c r="AA102" i="9"/>
  <c r="AA72" i="9"/>
  <c r="AA162" i="9"/>
  <c r="AA79" i="9"/>
  <c r="AA286" i="9"/>
  <c r="AA99" i="9"/>
  <c r="AA299" i="9"/>
  <c r="AA263" i="9"/>
  <c r="AA36" i="9"/>
  <c r="AA279" i="9"/>
  <c r="AA83" i="9"/>
  <c r="AA24" i="9"/>
  <c r="AA116" i="9"/>
  <c r="AA296" i="9"/>
  <c r="AA304" i="9"/>
  <c r="AA214" i="9"/>
  <c r="AA13" i="9"/>
  <c r="AA98" i="9"/>
  <c r="AA86" i="9"/>
  <c r="AA176" i="9"/>
  <c r="AA54" i="9"/>
  <c r="AA7" i="9"/>
  <c r="AA172" i="9"/>
  <c r="AA233" i="9"/>
  <c r="AA134" i="9"/>
  <c r="AA129" i="9"/>
  <c r="AA37" i="9"/>
  <c r="AA137" i="9"/>
  <c r="AA249" i="9"/>
  <c r="AA257" i="9"/>
  <c r="AA232" i="9"/>
  <c r="AA123" i="9"/>
  <c r="AA273" i="9"/>
  <c r="AA97" i="9"/>
  <c r="AA196" i="9"/>
  <c r="AA274" i="9"/>
  <c r="AA146" i="9"/>
  <c r="AA218" i="9"/>
  <c r="AA216" i="9"/>
  <c r="AA42" i="9"/>
  <c r="AA259" i="9"/>
  <c r="AA268" i="9"/>
  <c r="AA220" i="9"/>
  <c r="AA104" i="9"/>
  <c r="AA135" i="9"/>
  <c r="AA68" i="9"/>
  <c r="AA193" i="9"/>
  <c r="AA183" i="9"/>
  <c r="AA207" i="9"/>
  <c r="AA248" i="9"/>
  <c r="AA138" i="9"/>
  <c r="AA159" i="9"/>
  <c r="AA261" i="9"/>
  <c r="AA119" i="9"/>
  <c r="AA44" i="9"/>
  <c r="AA223" i="9"/>
  <c r="AA226" i="9"/>
  <c r="AA23" i="9"/>
  <c r="AA18" i="9"/>
  <c r="AA64" i="9"/>
  <c r="AA189" i="9"/>
  <c r="AA157" i="9"/>
  <c r="AA272" i="9"/>
  <c r="AA67" i="9"/>
  <c r="AA57" i="9"/>
  <c r="AA76" i="9"/>
  <c r="AA227" i="9"/>
  <c r="AA256" i="9"/>
  <c r="AA136" i="9"/>
  <c r="AA47" i="9"/>
  <c r="AA168" i="9"/>
  <c r="AA195" i="9"/>
  <c r="AA198" i="9"/>
  <c r="AA62" i="9"/>
  <c r="AA94" i="9"/>
  <c r="AA95" i="9"/>
  <c r="AA22" i="9"/>
  <c r="AA55" i="9"/>
  <c r="AA9" i="9"/>
  <c r="AA285" i="9"/>
  <c r="AA251" i="9"/>
  <c r="AA52" i="9"/>
  <c r="AA107" i="9"/>
  <c r="AA106" i="9"/>
  <c r="AA87" i="9"/>
  <c r="AA222" i="9"/>
  <c r="AA28" i="9"/>
  <c r="AA306" i="9"/>
  <c r="AA59" i="9"/>
  <c r="AA243" i="9"/>
  <c r="AA229" i="9"/>
  <c r="AA133" i="9"/>
  <c r="AA188" i="9"/>
  <c r="AA140" i="9"/>
  <c r="AA166" i="9"/>
  <c r="AA373" i="9"/>
  <c r="AA178" i="9"/>
  <c r="AA250" i="9"/>
  <c r="AA239" i="9"/>
  <c r="AA85" i="9"/>
  <c r="AA197" i="9"/>
  <c r="AA115" i="9"/>
  <c r="AA264" i="9"/>
  <c r="AA8" i="9"/>
  <c r="AA192" i="9"/>
  <c r="AA17" i="9"/>
  <c r="AA16" i="9"/>
  <c r="AA32" i="9"/>
  <c r="AA184" i="9"/>
  <c r="AA34" i="9"/>
  <c r="AA108" i="9"/>
  <c r="AA69" i="9"/>
  <c r="AA43" i="9"/>
  <c r="AA212" i="9"/>
  <c r="AA173" i="9"/>
  <c r="AA128" i="9"/>
  <c r="AA63" i="9"/>
  <c r="AA202" i="9"/>
  <c r="AA291" i="9"/>
  <c r="AA372" i="9"/>
  <c r="AA342" i="9"/>
  <c r="AA167" i="9"/>
  <c r="AA252" i="9"/>
  <c r="AA84" i="9"/>
  <c r="AA33" i="9"/>
  <c r="AA3" i="9"/>
  <c r="AA302" i="9"/>
  <c r="AA289" i="9"/>
  <c r="AA182" i="9"/>
  <c r="AA147" i="9"/>
  <c r="AA305" i="9"/>
  <c r="AA213" i="9"/>
  <c r="AA53" i="9"/>
  <c r="AA125" i="9"/>
  <c r="AA219" i="9"/>
  <c r="AA307" i="9"/>
  <c r="AA103" i="9"/>
  <c r="AA118" i="9"/>
  <c r="AA246" i="9"/>
  <c r="AA177" i="9"/>
  <c r="AA139" i="9"/>
  <c r="AA89" i="9"/>
  <c r="AA58" i="9"/>
  <c r="AA190" i="9"/>
  <c r="AA253" i="9"/>
  <c r="AA117" i="9"/>
  <c r="AA282" i="9"/>
  <c r="AA260" i="9"/>
  <c r="AA144" i="9"/>
  <c r="AA298" i="9"/>
  <c r="AA164" i="9"/>
  <c r="AA221" i="9"/>
  <c r="AA122" i="9"/>
  <c r="AA120" i="9"/>
  <c r="AA126" i="9"/>
  <c r="AA215" i="9"/>
  <c r="AA199" i="9"/>
  <c r="AA255" i="9"/>
  <c r="AA206" i="9"/>
  <c r="AA149" i="9"/>
  <c r="AA224" i="9"/>
  <c r="AA292" i="9"/>
  <c r="AA163" i="9"/>
  <c r="AA10" i="9"/>
  <c r="AA275" i="9"/>
  <c r="AA290" i="9"/>
  <c r="AA341" i="9"/>
  <c r="AA114" i="9"/>
  <c r="AA171" i="9"/>
  <c r="AA185" i="9"/>
  <c r="AA77" i="9"/>
  <c r="AA247" i="9"/>
  <c r="AA14" i="9"/>
  <c r="AA235" i="9"/>
  <c r="AA276" i="9"/>
  <c r="AA175" i="9"/>
  <c r="AA187" i="9"/>
  <c r="AA269" i="9"/>
  <c r="AA66" i="9"/>
  <c r="AA277" i="9"/>
  <c r="AA75" i="9"/>
  <c r="AA237" i="9"/>
  <c r="AA287" i="9"/>
  <c r="AA143" i="9"/>
  <c r="AA74" i="9"/>
  <c r="AA15" i="9"/>
  <c r="AA121" i="9"/>
  <c r="AA38" i="9"/>
  <c r="AA127" i="9"/>
  <c r="AA132" i="9"/>
  <c r="AA6" i="9"/>
  <c r="AA228" i="9"/>
  <c r="AA158" i="9"/>
  <c r="AA48" i="9"/>
  <c r="AA217" i="9"/>
  <c r="AA29" i="9"/>
  <c r="AA295" i="9"/>
  <c r="AA209" i="9"/>
  <c r="AA96" i="9"/>
  <c r="AA45" i="9"/>
  <c r="AA156" i="9"/>
  <c r="AA148" i="9"/>
  <c r="AA49" i="9"/>
  <c r="AA46" i="9"/>
  <c r="AA265" i="9"/>
  <c r="AA297" i="9"/>
  <c r="AA266" i="9"/>
  <c r="AA92" i="9"/>
  <c r="AA258" i="9"/>
  <c r="AA194" i="9"/>
  <c r="AA2" i="9"/>
  <c r="AA288" i="9"/>
  <c r="AA234" i="9"/>
  <c r="AA179" i="9"/>
  <c r="AA294" i="9"/>
  <c r="AA267" i="9"/>
  <c r="AA203" i="9"/>
  <c r="AA113" i="9"/>
  <c r="AA78" i="9"/>
  <c r="AA73" i="9"/>
  <c r="AA35" i="9"/>
  <c r="AA5" i="9"/>
  <c r="AA165" i="9"/>
  <c r="AA11" i="9"/>
  <c r="AA105" i="9"/>
  <c r="AN20" i="9" l="1"/>
  <c r="AN290" i="9"/>
  <c r="AN291" i="9"/>
  <c r="AN280" i="9"/>
  <c r="AN281" i="9"/>
  <c r="AN261" i="9"/>
  <c r="AN372" i="9"/>
  <c r="AN373" i="9"/>
  <c r="AN368" i="9"/>
  <c r="AN369" i="9"/>
  <c r="AN339" i="9"/>
  <c r="AN337" i="9"/>
  <c r="AN338" i="9"/>
  <c r="AN342" i="9"/>
  <c r="AN341" i="9"/>
  <c r="AN340" i="9"/>
  <c r="AN251" i="9"/>
  <c r="AN334" i="9"/>
  <c r="AN335" i="9"/>
  <c r="AN365" i="9"/>
  <c r="AN366" i="9"/>
  <c r="AN363" i="9"/>
  <c r="AN362" i="9"/>
  <c r="AN332" i="9"/>
  <c r="AN331" i="9"/>
  <c r="AN241" i="9"/>
  <c r="AN92" i="9"/>
  <c r="AN8" i="9"/>
  <c r="AN97" i="9"/>
  <c r="AN48" i="9"/>
  <c r="AN190" i="9"/>
  <c r="AN152" i="9"/>
  <c r="AN195" i="9"/>
  <c r="AN196" i="9"/>
  <c r="AN37" i="9"/>
  <c r="AN67" i="9"/>
  <c r="AN173" i="9"/>
  <c r="AN103" i="9"/>
  <c r="AN222" i="9"/>
  <c r="AN249" i="9"/>
  <c r="AN122" i="9"/>
  <c r="AN183" i="9"/>
  <c r="AN141" i="9"/>
  <c r="AN157" i="9"/>
  <c r="AN4" i="9"/>
  <c r="AN126" i="9"/>
  <c r="AN88" i="9"/>
  <c r="AN35" i="9"/>
  <c r="AN66" i="9"/>
  <c r="AN274" i="9"/>
  <c r="AN144" i="9"/>
  <c r="AN236" i="9"/>
  <c r="AN177" i="9"/>
  <c r="AN16" i="9"/>
  <c r="AN29" i="9"/>
  <c r="AN232" i="9"/>
  <c r="AN244" i="9"/>
  <c r="AN89" i="9"/>
  <c r="AN42" i="9"/>
  <c r="AN228" i="9"/>
  <c r="AN308" i="9"/>
  <c r="AN199" i="9"/>
  <c r="AN310" i="9"/>
  <c r="AN175" i="9"/>
  <c r="AN44" i="9"/>
  <c r="AN17" i="9"/>
  <c r="AN169" i="9"/>
  <c r="AN79" i="9"/>
  <c r="AN224" i="9"/>
  <c r="AN226" i="9"/>
  <c r="AN78" i="9"/>
  <c r="AN264" i="9"/>
  <c r="AN32" i="9"/>
  <c r="AN272" i="9"/>
  <c r="AN358" i="9"/>
  <c r="AN73" i="9"/>
  <c r="AN43" i="9"/>
  <c r="AN39" i="9"/>
  <c r="AN297" i="9"/>
  <c r="AN245" i="9"/>
  <c r="AN176" i="9"/>
  <c r="AN212" i="9"/>
  <c r="AN158" i="9"/>
  <c r="AN46" i="9"/>
  <c r="AN85" i="9"/>
  <c r="AN23" i="9"/>
  <c r="AN307" i="9"/>
  <c r="AN217" i="9"/>
  <c r="AN268" i="9"/>
  <c r="AN52" i="9"/>
  <c r="AN189" i="9"/>
  <c r="AN5" i="9"/>
  <c r="AN34" i="9"/>
  <c r="AN220" i="9"/>
  <c r="AN182" i="9"/>
  <c r="AN253" i="9"/>
  <c r="AN106" i="9"/>
  <c r="AN207" i="9"/>
  <c r="AN284" i="9"/>
  <c r="AN147" i="9"/>
  <c r="AN293" i="9"/>
  <c r="AN47" i="9"/>
  <c r="AN123" i="9"/>
  <c r="AN295" i="9"/>
  <c r="AN163" i="9"/>
  <c r="AN112" i="9"/>
  <c r="AN265" i="9"/>
  <c r="AN57" i="9"/>
  <c r="AN255" i="9"/>
  <c r="AN279" i="9"/>
  <c r="AN326" i="9"/>
  <c r="AN266" i="9"/>
  <c r="AN107" i="9"/>
  <c r="AN124" i="9"/>
  <c r="AN278" i="9"/>
  <c r="AN27" i="9"/>
  <c r="AN7" i="9"/>
  <c r="AN87" i="9"/>
  <c r="AN357" i="9"/>
  <c r="AN206" i="9"/>
  <c r="AN282" i="9"/>
  <c r="AN170" i="9"/>
  <c r="AN299" i="9"/>
  <c r="AN260" i="9"/>
  <c r="AN117" i="9"/>
  <c r="AN98" i="9"/>
  <c r="AN13" i="9"/>
  <c r="AN258" i="9"/>
  <c r="AN108" i="9"/>
  <c r="AN198" i="9"/>
  <c r="AN168" i="9"/>
  <c r="AN184" i="9"/>
  <c r="AN56" i="9"/>
  <c r="AN28" i="9"/>
  <c r="AN36" i="9"/>
  <c r="AN227" i="9"/>
  <c r="AN76" i="9"/>
  <c r="AN286" i="9"/>
  <c r="AN269" i="9"/>
  <c r="AN298" i="9"/>
  <c r="AN276" i="9"/>
  <c r="AN205" i="9"/>
  <c r="AN19" i="9"/>
  <c r="AN65" i="9"/>
  <c r="AN18" i="9"/>
  <c r="AN192" i="9"/>
  <c r="AN26" i="9"/>
  <c r="AN292" i="9"/>
  <c r="AN149" i="9"/>
  <c r="AN114" i="9"/>
  <c r="AN165" i="9"/>
  <c r="AN225" i="9"/>
  <c r="AN185" i="9"/>
  <c r="AN54" i="9"/>
  <c r="AN86" i="9"/>
  <c r="AN11" i="9"/>
  <c r="AN128" i="9"/>
  <c r="AN303" i="9"/>
  <c r="AN63" i="9"/>
  <c r="AN68" i="9"/>
  <c r="AN135" i="9"/>
  <c r="AN2" i="9"/>
  <c r="AM2" i="9" s="1"/>
  <c r="AN136" i="9"/>
  <c r="AN10" i="9"/>
  <c r="AN247" i="9"/>
  <c r="AN263" i="9"/>
  <c r="AN99" i="9"/>
  <c r="AN94" i="9"/>
  <c r="AN53" i="9"/>
  <c r="AN172" i="9"/>
  <c r="AN234" i="9"/>
  <c r="AN146" i="9"/>
  <c r="AN102" i="9"/>
  <c r="AN309" i="9"/>
  <c r="AN256" i="9"/>
  <c r="AN193" i="9"/>
  <c r="AN202" i="9"/>
  <c r="AN77" i="9"/>
  <c r="AN171" i="9"/>
  <c r="AN283" i="9"/>
  <c r="AN82" i="9"/>
  <c r="AN25" i="9"/>
  <c r="AN22" i="9"/>
  <c r="AN138" i="9"/>
  <c r="AN248" i="9"/>
  <c r="AN167" i="9"/>
  <c r="AN194" i="9"/>
  <c r="AN187" i="9"/>
  <c r="AN294" i="9"/>
  <c r="AN179" i="9"/>
  <c r="AN288" i="9"/>
  <c r="AN59" i="9"/>
  <c r="AN306" i="9"/>
  <c r="AN14" i="9"/>
  <c r="AN208" i="9"/>
  <c r="AN55" i="9"/>
  <c r="AN95" i="9"/>
  <c r="AN209" i="9"/>
  <c r="AN154" i="9"/>
  <c r="AN105" i="9"/>
  <c r="AN9" i="9"/>
  <c r="AN242" i="9"/>
  <c r="AN145" i="9"/>
  <c r="AN83" i="9"/>
  <c r="AN143" i="9"/>
  <c r="AN267" i="9"/>
  <c r="AN93" i="9"/>
  <c r="AN64" i="9"/>
  <c r="AN254" i="9"/>
  <c r="AN74" i="9"/>
  <c r="AN213" i="9"/>
  <c r="AN285" i="9"/>
  <c r="AN237" i="9"/>
  <c r="AN33" i="9"/>
  <c r="AN252" i="9"/>
  <c r="AN277" i="9"/>
  <c r="AN142" i="9"/>
  <c r="AN186" i="9"/>
  <c r="AN153" i="9"/>
  <c r="AN133" i="9"/>
  <c r="AN243" i="9"/>
  <c r="AN273" i="9"/>
  <c r="AN275" i="9"/>
  <c r="AN305" i="9"/>
  <c r="AN200" i="9"/>
  <c r="AN156" i="9"/>
  <c r="AN96" i="9"/>
  <c r="AN134" i="9"/>
  <c r="AN233" i="9"/>
  <c r="AN302" i="9"/>
  <c r="AN3" i="9"/>
  <c r="AN296" i="9"/>
  <c r="AN24" i="9"/>
  <c r="AN164" i="9"/>
  <c r="AN104" i="9"/>
  <c r="AN140" i="9"/>
  <c r="AN84" i="9"/>
  <c r="AN38" i="9"/>
  <c r="AN15" i="9"/>
  <c r="AN12" i="9"/>
  <c r="AN62" i="9"/>
  <c r="AN49" i="9"/>
  <c r="AN188" i="9"/>
  <c r="AN72" i="9"/>
  <c r="AN75" i="9"/>
  <c r="AN118" i="9"/>
  <c r="AN218" i="9"/>
  <c r="AN214" i="9"/>
  <c r="AN229" i="9"/>
  <c r="AN240" i="9"/>
  <c r="AN178" i="9"/>
  <c r="AN125" i="9"/>
  <c r="AN235" i="9"/>
  <c r="AN132" i="9"/>
  <c r="AN148" i="9"/>
  <c r="AN250" i="9"/>
  <c r="AN230" i="9"/>
  <c r="AN119" i="9"/>
  <c r="AN159" i="9"/>
  <c r="AN287" i="9"/>
  <c r="AN210" i="9"/>
  <c r="AN137" i="9"/>
  <c r="AN327" i="9"/>
  <c r="AN113" i="9"/>
  <c r="AN203" i="9"/>
  <c r="AN239" i="9"/>
  <c r="AN304" i="9"/>
  <c r="AN120" i="9"/>
  <c r="AN129" i="9"/>
  <c r="AN69" i="9"/>
  <c r="AN204" i="9"/>
  <c r="AN257" i="9"/>
  <c r="AN45" i="9"/>
  <c r="AN238" i="9"/>
  <c r="AN221" i="9"/>
  <c r="AN6" i="9"/>
  <c r="AN115" i="9"/>
  <c r="AN215" i="9"/>
  <c r="AN127" i="9"/>
  <c r="AN139" i="9"/>
  <c r="AN109" i="9"/>
  <c r="AN259" i="9"/>
  <c r="AN162" i="9"/>
  <c r="AN155" i="9"/>
  <c r="AN116" i="9"/>
  <c r="AN174" i="9"/>
  <c r="AN246" i="9"/>
  <c r="AN216" i="9"/>
  <c r="AN289" i="9"/>
  <c r="AN58" i="9"/>
  <c r="AN121" i="9"/>
  <c r="AN223" i="9"/>
  <c r="AN219" i="9"/>
  <c r="AN262" i="9"/>
  <c r="AN166" i="9"/>
  <c r="AN197" i="9"/>
  <c r="AM3" i="9" l="1"/>
  <c r="AM4" i="9" s="1"/>
  <c r="AM5" i="9" s="1"/>
  <c r="AM6" i="9" s="1"/>
  <c r="AM7" i="9" s="1"/>
  <c r="AM8" i="9" s="1"/>
  <c r="AM9" i="9" s="1"/>
  <c r="AM10" i="9" s="1"/>
  <c r="AM11" i="9" s="1"/>
  <c r="AM12" i="9"/>
  <c r="AM13" i="9"/>
  <c r="AM14" i="9"/>
  <c r="AM15" i="9"/>
  <c r="AM16" i="9"/>
  <c r="AM17" i="9"/>
  <c r="AM18" i="9"/>
  <c r="AM19" i="9"/>
  <c r="AM20" i="9"/>
  <c r="AM21" i="9"/>
  <c r="AM22" i="9"/>
  <c r="AM23" i="9"/>
  <c r="AM24" i="9"/>
  <c r="AM25" i="9"/>
  <c r="AM26" i="9"/>
  <c r="AM27" i="9"/>
  <c r="AM28" i="9"/>
  <c r="AM29" i="9"/>
  <c r="AM30" i="9"/>
  <c r="AM31" i="9"/>
  <c r="AM32" i="9"/>
  <c r="AM33" i="9"/>
  <c r="AM34" i="9"/>
  <c r="AM35" i="9"/>
  <c r="AM36" i="9"/>
  <c r="AM37" i="9"/>
  <c r="AM38" i="9"/>
  <c r="AM39" i="9"/>
  <c r="AM40" i="9"/>
  <c r="AM41" i="9"/>
  <c r="AM42" i="9"/>
  <c r="AM43" i="9"/>
  <c r="AM44" i="9"/>
  <c r="AM45" i="9"/>
  <c r="AM46" i="9"/>
  <c r="AM47" i="9"/>
  <c r="AM48" i="9"/>
  <c r="AM49" i="9"/>
  <c r="AM50" i="9"/>
  <c r="AM51" i="9"/>
  <c r="AM52" i="9"/>
  <c r="AM53" i="9"/>
  <c r="AM54" i="9"/>
  <c r="AM55" i="9"/>
  <c r="AM56" i="9"/>
  <c r="AM57" i="9"/>
  <c r="AM58" i="9"/>
  <c r="AM59" i="9"/>
  <c r="AM60" i="9"/>
  <c r="AM61" i="9"/>
  <c r="AM62" i="9"/>
  <c r="AM63" i="9"/>
  <c r="AM64" i="9"/>
  <c r="AM65" i="9"/>
  <c r="AM66" i="9"/>
  <c r="AM67" i="9"/>
  <c r="AM68" i="9"/>
  <c r="AM69" i="9"/>
  <c r="AM70" i="9"/>
  <c r="AM71" i="9"/>
  <c r="AM72" i="9"/>
  <c r="AM73" i="9"/>
  <c r="AM74" i="9"/>
  <c r="AM75" i="9"/>
  <c r="AM76" i="9"/>
  <c r="AM77" i="9"/>
  <c r="AM78" i="9"/>
  <c r="AM79" i="9"/>
  <c r="AM80" i="9"/>
  <c r="AM81" i="9"/>
  <c r="AM82" i="9"/>
  <c r="AM83" i="9"/>
  <c r="AM84" i="9"/>
  <c r="AM85" i="9"/>
  <c r="AM86" i="9"/>
  <c r="AM87" i="9"/>
  <c r="AM88" i="9"/>
  <c r="AM89" i="9"/>
  <c r="AM90" i="9"/>
  <c r="AM91" i="9"/>
  <c r="AM92" i="9"/>
  <c r="AM93" i="9"/>
  <c r="AM94" i="9"/>
  <c r="AM95" i="9"/>
  <c r="AM96" i="9"/>
  <c r="AM97" i="9"/>
  <c r="AM98" i="9"/>
  <c r="AM99" i="9"/>
  <c r="AM100" i="9"/>
  <c r="AM101" i="9"/>
  <c r="AM102" i="9"/>
  <c r="AM103" i="9"/>
  <c r="AM104" i="9"/>
  <c r="AM105" i="9"/>
  <c r="AM106" i="9"/>
  <c r="AM107" i="9"/>
  <c r="AM108" i="9"/>
  <c r="AM109" i="9"/>
  <c r="AM110" i="9"/>
  <c r="AM111" i="9"/>
  <c r="AM112" i="9"/>
  <c r="AM113" i="9"/>
  <c r="AM114" i="9"/>
  <c r="AM115" i="9"/>
  <c r="AM116" i="9"/>
  <c r="AM117" i="9"/>
  <c r="AM118" i="9"/>
  <c r="AM119" i="9"/>
  <c r="AM120" i="9"/>
  <c r="AM121" i="9"/>
  <c r="AM122" i="9"/>
  <c r="AM123" i="9"/>
  <c r="AM124" i="9"/>
  <c r="AM125" i="9"/>
  <c r="AM126" i="9"/>
  <c r="AM127" i="9"/>
  <c r="AM128" i="9"/>
  <c r="AM129" i="9"/>
  <c r="AM130" i="9"/>
  <c r="AM131" i="9"/>
  <c r="AM132" i="9"/>
  <c r="AM133" i="9"/>
  <c r="AM134" i="9"/>
  <c r="AM135" i="9"/>
  <c r="AM136" i="9"/>
  <c r="AM137" i="9"/>
  <c r="AM138" i="9"/>
  <c r="AM139" i="9"/>
  <c r="AM140" i="9"/>
  <c r="AM141" i="9"/>
  <c r="AM142" i="9"/>
  <c r="AM143" i="9"/>
  <c r="AM144" i="9"/>
  <c r="AM145" i="9"/>
  <c r="AM146" i="9"/>
  <c r="AM147" i="9"/>
  <c r="AM148" i="9"/>
  <c r="AM149" i="9"/>
  <c r="AM150" i="9"/>
  <c r="AM151" i="9"/>
  <c r="AM152" i="9"/>
  <c r="AM153" i="9"/>
  <c r="AM154" i="9"/>
  <c r="AM155" i="9"/>
  <c r="AM156" i="9"/>
  <c r="AM157" i="9"/>
  <c r="AM158" i="9"/>
  <c r="AM159" i="9"/>
  <c r="AM160" i="9"/>
  <c r="AM161" i="9"/>
  <c r="AM162" i="9"/>
  <c r="AM163" i="9"/>
  <c r="AM164" i="9"/>
  <c r="AM165" i="9"/>
  <c r="AM166" i="9"/>
  <c r="AM167" i="9"/>
  <c r="AM168" i="9"/>
  <c r="AM169" i="9"/>
  <c r="AM170" i="9"/>
  <c r="AM171" i="9"/>
  <c r="AM172" i="9"/>
  <c r="AM173" i="9"/>
  <c r="AM174" i="9"/>
  <c r="AM175" i="9"/>
  <c r="AM176" i="9"/>
  <c r="AM177" i="9"/>
  <c r="AM178" i="9"/>
  <c r="AM179" i="9"/>
  <c r="AM180" i="9"/>
  <c r="AM181" i="9"/>
  <c r="AM182" i="9"/>
  <c r="AM183" i="9"/>
  <c r="AM184" i="9"/>
  <c r="AM185" i="9"/>
  <c r="AM186" i="9"/>
  <c r="AM187" i="9"/>
  <c r="AM188" i="9"/>
  <c r="AM189" i="9"/>
  <c r="AM190" i="9"/>
  <c r="AM191" i="9"/>
  <c r="AM192" i="9"/>
  <c r="AM193" i="9"/>
  <c r="AM194" i="9"/>
  <c r="AM195" i="9"/>
  <c r="AM196" i="9"/>
  <c r="AM197" i="9"/>
  <c r="AM198" i="9"/>
  <c r="AM199" i="9"/>
  <c r="AM200" i="9"/>
  <c r="AM201" i="9"/>
  <c r="AM202" i="9"/>
  <c r="AM203" i="9"/>
  <c r="AM204" i="9"/>
  <c r="AM205" i="9"/>
  <c r="AM206" i="9"/>
  <c r="AM207" i="9"/>
  <c r="AM208" i="9"/>
  <c r="AM209" i="9"/>
  <c r="AM210" i="9"/>
  <c r="AM211" i="9"/>
  <c r="AM212" i="9"/>
  <c r="AM213" i="9"/>
  <c r="AM214" i="9"/>
  <c r="AM215" i="9"/>
  <c r="AM216" i="9"/>
  <c r="AM217" i="9"/>
  <c r="AM218" i="9"/>
  <c r="AM219" i="9"/>
  <c r="AM220" i="9"/>
  <c r="AM221" i="9"/>
  <c r="AM222" i="9"/>
  <c r="AM223" i="9"/>
  <c r="AM224" i="9"/>
  <c r="AM225" i="9"/>
  <c r="AM226" i="9"/>
  <c r="AM227" i="9"/>
  <c r="AM228" i="9"/>
  <c r="AM229" i="9"/>
  <c r="AM230" i="9"/>
  <c r="AM231" i="9"/>
  <c r="AM232" i="9"/>
  <c r="AM233" i="9"/>
  <c r="AM234" i="9"/>
  <c r="AM235" i="9"/>
  <c r="AM236" i="9"/>
  <c r="AM237" i="9"/>
  <c r="AM238" i="9"/>
  <c r="AM239" i="9"/>
  <c r="AM240" i="9"/>
  <c r="AM241" i="9"/>
  <c r="AM242" i="9"/>
  <c r="AM243" i="9"/>
  <c r="AM244" i="9"/>
  <c r="AM245" i="9"/>
  <c r="AM246" i="9"/>
  <c r="AM247" i="9"/>
  <c r="AM248" i="9"/>
  <c r="AM249" i="9"/>
  <c r="AM250" i="9"/>
  <c r="AM251" i="9"/>
  <c r="AM252" i="9"/>
  <c r="AM253" i="9"/>
  <c r="AM254" i="9"/>
  <c r="AM255" i="9"/>
  <c r="AM256" i="9"/>
  <c r="AM257" i="9"/>
  <c r="AM258" i="9"/>
  <c r="AM259" i="9"/>
  <c r="AM260" i="9"/>
  <c r="AM261" i="9"/>
  <c r="AM262" i="9"/>
  <c r="AM263" i="9"/>
  <c r="AM264" i="9"/>
  <c r="AM265" i="9"/>
  <c r="AM266" i="9"/>
  <c r="AM267" i="9"/>
  <c r="AM268" i="9"/>
  <c r="AM269" i="9"/>
  <c r="AM270" i="9"/>
  <c r="AM271" i="9"/>
  <c r="AM272" i="9"/>
  <c r="AM273" i="9"/>
  <c r="AM274" i="9"/>
  <c r="AM275" i="9"/>
  <c r="AM276" i="9"/>
  <c r="AM277" i="9"/>
  <c r="AM278" i="9"/>
  <c r="AM279" i="9"/>
  <c r="AM280" i="9"/>
  <c r="AM281" i="9"/>
  <c r="AM282" i="9"/>
  <c r="AM283" i="9"/>
  <c r="AM284" i="9"/>
  <c r="AM285" i="9"/>
  <c r="AM286" i="9"/>
  <c r="AM287" i="9"/>
  <c r="AM288" i="9"/>
  <c r="AM289" i="9"/>
  <c r="AM290" i="9"/>
  <c r="AM291" i="9"/>
  <c r="AM292" i="9"/>
  <c r="AM293" i="9"/>
  <c r="AM294" i="9"/>
  <c r="AM295" i="9"/>
  <c r="AM296" i="9"/>
  <c r="AM297" i="9"/>
  <c r="AM298" i="9"/>
  <c r="AM299" i="9"/>
  <c r="AM300" i="9"/>
  <c r="AM301" i="9"/>
  <c r="AM302" i="9"/>
  <c r="AM303" i="9"/>
  <c r="AM304" i="9"/>
  <c r="AM305" i="9"/>
  <c r="AM306" i="9"/>
  <c r="AM307" i="9"/>
  <c r="AM308" i="9"/>
  <c r="AM309" i="9"/>
  <c r="AM310" i="9"/>
  <c r="AM311" i="9"/>
  <c r="AM312" i="9"/>
  <c r="AM313" i="9"/>
  <c r="AM314" i="9"/>
  <c r="AM315" i="9"/>
  <c r="AM316" i="9"/>
  <c r="AM317" i="9"/>
  <c r="AM318" i="9"/>
  <c r="AM319" i="9"/>
  <c r="AM320" i="9"/>
  <c r="AM321" i="9"/>
  <c r="AM322" i="9"/>
  <c r="AM323" i="9"/>
  <c r="AM324" i="9"/>
  <c r="AM325" i="9"/>
  <c r="AM326" i="9"/>
  <c r="AM327" i="9"/>
  <c r="AM328" i="9"/>
  <c r="AM329" i="9"/>
  <c r="AM330" i="9"/>
  <c r="AM331" i="9"/>
  <c r="AM332" i="9"/>
  <c r="AM333" i="9"/>
  <c r="AM334" i="9"/>
  <c r="AM335" i="9"/>
  <c r="AM336" i="9"/>
  <c r="AM337" i="9"/>
  <c r="AM338" i="9"/>
  <c r="AM339" i="9"/>
  <c r="AM340" i="9"/>
  <c r="AM341" i="9"/>
  <c r="AM342" i="9"/>
  <c r="AM343" i="9"/>
  <c r="AM344" i="9"/>
  <c r="AM345" i="9"/>
  <c r="AM346" i="9"/>
  <c r="AM347" i="9"/>
  <c r="AM348" i="9"/>
  <c r="AM349" i="9"/>
  <c r="AM350" i="9"/>
  <c r="AM351" i="9"/>
  <c r="AM352" i="9"/>
  <c r="AM353" i="9"/>
  <c r="AM354" i="9"/>
  <c r="AM355" i="9"/>
  <c r="AM356" i="9"/>
  <c r="AM357" i="9"/>
  <c r="AM358" i="9"/>
  <c r="AM359" i="9"/>
  <c r="AM360" i="9"/>
  <c r="AM361" i="9"/>
  <c r="AM362" i="9"/>
  <c r="AM363" i="9"/>
  <c r="AM364" i="9"/>
  <c r="AM365" i="9"/>
  <c r="AM366" i="9"/>
  <c r="AM367" i="9"/>
  <c r="AM368" i="9"/>
  <c r="AM369" i="9"/>
  <c r="AM370" i="9"/>
  <c r="AM371" i="9"/>
  <c r="AM372" i="9"/>
  <c r="AM373" i="9"/>
  <c r="BE2" i="9"/>
  <c r="BE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<sst xmlns="http://schemas.openxmlformats.org/spreadsheetml/2006/main" count="1828" uniqueCount="532">
  <si>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</si>
  <si>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</si>
  <si>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</si>
  <si>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</si>
  <si>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</si>
  <si>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</si>
  <si>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</si>
  <si>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</si>
  <si>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</si>
  <si>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</si>
  <si>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</si>
  <si>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</si>
  <si>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</si>
  <si>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</si>
  <si>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</si>
  <si>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</si>
  <si>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</si>
  <si>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</si>
  <si>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</si>
  <si>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</si>
  <si>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</si>
  <si>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</si>
  <si>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</si>
  <si>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</si>
  <si>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</si>
  <si>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</si>
  <si>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</si>
  <si>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</si>
  <si>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</si>
  <si>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</si>
  <si>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</si>
  <si>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</si>
  <si>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</si>
  <si>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</si>
  <si>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</si>
  <si>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</si>
  <si>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</si>
  <si>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</si>
  <si>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</si>
  <si>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</si>
  <si>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</si>
  <si>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</si>
  <si>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</si>
  <si>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</si>
  <si>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</si>
  <si>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</si>
  <si>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</si>
  <si>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</si>
  <si>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</si>
  <si>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</si>
  <si>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</si>
  <si>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</si>
  <si>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</si>
  <si>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</si>
  <si>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</si>
  <si>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</si>
  <si>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</si>
  <si>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</si>
  <si>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</si>
  <si>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</si>
  <si>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</si>
  <si>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</si>
  <si>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</si>
  <si>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</si>
  <si>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</si>
  <si>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</si>
  <si>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</si>
  <si>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</si>
  <si>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</si>
  <si>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</si>
  <si>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</si>
  <si>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</si>
  <si>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</si>
  <si>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</si>
  <si>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</si>
  <si>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</si>
  <si>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</si>
  <si>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</si>
  <si>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</si>
  <si>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</si>
  <si>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</si>
  <si>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</si>
  <si>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</si>
  <si>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</si>
  <si>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</si>
  <si>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</si>
  <si>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</si>
  <si>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</si>
  <si>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</si>
  <si>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</si>
  <si>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</si>
  <si>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</si>
  <si>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</si>
  <si>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</si>
  <si>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</si>
  <si>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</si>
  <si>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</si>
  <si>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</si>
  <si>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</si>
  <si>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</si>
  <si>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</si>
  <si>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</si>
  <si>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</si>
  <si>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</si>
  <si>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</si>
  <si>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</si>
  <si>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</si>
  <si>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</si>
  <si>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</si>
  <si>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</si>
  <si>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</si>
  <si>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</si>
  <si>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</si>
  <si>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</si>
  <si>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</si>
  <si>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</si>
  <si>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</si>
  <si>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</si>
  <si>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</si>
  <si>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</si>
  <si>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</si>
  <si>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</si>
  <si>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</si>
  <si>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</si>
  <si>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</si>
  <si>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</si>
  <si>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</si>
  <si>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</si>
  <si>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</si>
  <si>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</si>
  <si>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</si>
  <si>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</si>
  <si>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</si>
  <si>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</si>
  <si>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</si>
  <si>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</si>
  <si>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</si>
  <si>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</si>
  <si>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</si>
  <si>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</si>
  <si>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</si>
  <si>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</si>
  <si>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</si>
  <si>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</si>
  <si>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</si>
  <si>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</si>
  <si>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</si>
  <si>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</si>
  <si>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</si>
  <si>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</si>
  <si>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</si>
  <si>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</si>
  <si>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</si>
  <si>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</si>
  <si>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</si>
  <si>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</si>
  <si>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</si>
  <si>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</si>
  <si>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</si>
  <si>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</si>
  <si>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</si>
  <si>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</si>
  <si>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</si>
  <si>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</si>
  <si>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</si>
  <si>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</si>
  <si>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</si>
  <si>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</si>
  <si>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</si>
  <si>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</si>
  <si>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</si>
  <si>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</si>
  <si>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</si>
  <si>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</si>
  <si>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</si>
  <si>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</si>
  <si>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</si>
  <si>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</si>
  <si>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</si>
  <si>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</si>
  <si>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</si>
  <si>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</si>
  <si>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</si>
  <si>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</si>
  <si>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</si>
  <si>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</si>
  <si>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</si>
  <si>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</si>
  <si>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</si>
  <si>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</si>
  <si>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</si>
  <si>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</si>
  <si>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</si>
  <si>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</si>
  <si>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</si>
  <si>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</si>
  <si>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</si>
  <si>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</si>
  <si>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</si>
  <si>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</si>
  <si>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</si>
  <si>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</si>
  <si>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</si>
  <si>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</si>
  <si>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</si>
  <si>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</si>
  <si>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</si>
  <si>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</si>
  <si>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</si>
  <si>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</si>
  <si>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</si>
  <si>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</si>
  <si>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</si>
  <si>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</si>
  <si>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</si>
  <si>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</si>
  <si>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</si>
  <si>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</si>
  <si>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</si>
  <si>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</si>
  <si>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</si>
  <si>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</si>
  <si>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</si>
  <si>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</si>
  <si>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</si>
  <si>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</si>
  <si>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</si>
  <si>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</si>
  <si>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</si>
  <si>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</si>
  <si>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</si>
  <si>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</si>
  <si>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</si>
  <si>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</si>
  <si>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</si>
  <si>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</si>
  <si>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</si>
  <si>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</si>
  <si>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</si>
  <si>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</si>
  <si>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</si>
  <si>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</si>
  <si>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</si>
  <si>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</si>
  <si>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</si>
  <si>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</si>
  <si>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</si>
  <si>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</si>
  <si>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</si>
  <si>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</si>
  <si>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</si>
  <si>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</si>
  <si>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</si>
  <si>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</si>
  <si>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</si>
  <si>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</si>
  <si>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</si>
  <si>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</si>
  <si>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</si>
  <si>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</si>
  <si>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</si>
  <si>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</si>
  <si>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</si>
  <si>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</si>
  <si>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</si>
  <si>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</si>
  <si>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</si>
  <si>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</si>
  <si>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</si>
  <si>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</si>
  <si>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</si>
  <si>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</si>
  <si>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</si>
  <si>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</si>
  <si>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</si>
  <si>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</si>
  <si>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</si>
  <si>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</si>
  <si>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</si>
  <si>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</si>
  <si>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</si>
  <si>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</si>
  <si>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</si>
  <si>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</si>
  <si>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</si>
  <si>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</si>
  <si>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</si>
  <si>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</si>
  <si>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</si>
  <si>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</si>
  <si>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</si>
  <si>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</si>
  <si>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</si>
  <si>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</si>
  <si>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</si>
  <si>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Equip1102</t>
  </si>
  <si>
    <t>Equip7001</t>
    <phoneticPr fontId="1" type="noConversion"/>
  </si>
  <si>
    <t>Equip0202</t>
    <phoneticPr fontId="1" type="noConversion"/>
  </si>
  <si>
    <t>GO</t>
    <phoneticPr fontId="1" type="noConversion"/>
  </si>
  <si>
    <t>GO</t>
    <phoneticPr fontId="1" type="noConversion"/>
  </si>
  <si>
    <t>DI</t>
    <phoneticPr fontId="1" type="noConversion"/>
  </si>
  <si>
    <t>Equip0302</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</si>
  <si>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</si>
  <si>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</si>
  <si>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</si>
  <si>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</si>
  <si>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</si>
  <si>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</si>
  <si>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</si>
  <si>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</si>
  <si>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</si>
  <si>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</si>
  <si>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</si>
  <si>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</si>
  <si>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</si>
  <si>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</si>
  <si>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</si>
  <si>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</si>
  <si>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</si>
  <si>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</si>
  <si>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</si>
  <si>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</si>
  <si>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</si>
  <si>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</si>
  <si>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</si>
  <si>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</si>
  <si>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</si>
  <si>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</si>
  <si>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</si>
  <si>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</si>
  <si>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</si>
  <si>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</si>
  <si>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</si>
  <si>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</si>
  <si>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</si>
  <si>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</si>
  <si>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</si>
  <si>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</si>
  <si>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</si>
  <si>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</si>
  <si>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</si>
  <si>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</si>
  <si>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</si>
  <si>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</si>
  <si>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</si>
  <si>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</si>
  <si>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</si>
  <si>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</si>
  <si>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</si>
  <si>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</si>
  <si>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</si>
  <si>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</si>
  <si>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</si>
  <si>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</si>
  <si>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</si>
  <si>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</si>
  <si>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</si>
  <si>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</si>
  <si>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</si>
  <si>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</si>
  <si>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</si>
  <si>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</si>
  <si>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Equip1202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</si>
  <si>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</si>
  <si>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</si>
  <si>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</si>
  <si>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</si>
  <si>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</si>
  <si>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</si>
  <si>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</si>
  <si>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Actor3114m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</si>
  <si>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</si>
  <si>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</si>
  <si>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</si>
  <si>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</si>
  <si>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</si>
  <si>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</si>
  <si>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</si>
  <si>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</si>
  <si>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</si>
  <si>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</si>
  <si>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</si>
  <si>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</si>
  <si>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Actor1002</t>
    <phoneticPr fontId="1" type="noConversion"/>
  </si>
  <si>
    <t>Actor2010</t>
    <phoneticPr fontId="1" type="noConversion"/>
  </si>
  <si>
    <t>GO</t>
    <phoneticPr fontId="1" type="noConversion"/>
  </si>
  <si>
    <t>Equip7102</t>
    <phoneticPr fontId="1" type="noConversion"/>
  </si>
  <si>
    <t>Equip2102</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</si>
  <si>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</si>
  <si>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</si>
  <si>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</si>
  <si>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</si>
  <si>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</si>
  <si>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</si>
  <si>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</si>
  <si>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</si>
  <si>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</si>
  <si>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Actor0037m</t>
    <phoneticPr fontId="1" type="noConversion"/>
  </si>
  <si>
    <t>Actor2238m</t>
    <phoneticPr fontId="1" type="noConversion"/>
  </si>
  <si>
    <t>Equip7201</t>
    <phoneticPr fontId="1" type="noConversion"/>
  </si>
  <si>
    <t>Equip1102</t>
    <phoneticPr fontId="1" type="noConversion"/>
  </si>
  <si>
    <t>Actor3022m</t>
    <phoneticPr fontId="1" type="noConversion"/>
  </si>
  <si>
    <t>Equip6301</t>
  </si>
  <si>
    <t>Equip6001</t>
    <phoneticPr fontId="1" type="noConversion"/>
  </si>
  <si>
    <t>Equip2002</t>
    <phoneticPr fontId="1" type="noConversion"/>
  </si>
  <si>
    <t>Equip4001</t>
    <phoneticPr fontId="1" type="noConversion"/>
  </si>
  <si>
    <t>Actor1005m</t>
    <phoneticPr fontId="1" type="noConversion"/>
  </si>
  <si>
    <t>Actor0024m</t>
    <phoneticPr fontId="1" type="noConversion"/>
  </si>
  <si>
    <t>Actor3114m</t>
    <phoneticPr fontId="1" type="noConversion"/>
  </si>
  <si>
    <t>ShopUIName_EquipmentBox45</t>
    <phoneticPr fontId="1" type="noConversion"/>
  </si>
  <si>
    <t>ShopUI_Get35Plus10</t>
    <phoneticPr fontId="1" type="noConversion"/>
  </si>
  <si>
    <t>EquipmentBox45</t>
    <phoneticPr fontId="1" type="noConversion"/>
  </si>
  <si>
    <t>Actor1109m</t>
    <phoneticPr fontId="1" type="noConversion"/>
  </si>
  <si>
    <t>Actor2010m</t>
    <phoneticPr fontId="1" type="noConversion"/>
  </si>
  <si>
    <t>Equip2302</t>
    <phoneticPr fontId="1" type="noConversion"/>
  </si>
  <si>
    <t>Actor2120m</t>
    <phoneticPr fontId="1" type="noConversion"/>
  </si>
  <si>
    <t>Actor3019m</t>
    <phoneticPr fontId="1" type="noConversion"/>
  </si>
  <si>
    <t>Actor0030m</t>
    <phoneticPr fontId="1" type="noConversion"/>
  </si>
  <si>
    <t>Actor3231m</t>
    <phoneticPr fontId="1" type="noConversion"/>
  </si>
  <si>
    <t>Actor0240m</t>
    <phoneticPr fontId="1" type="noConversion"/>
  </si>
  <si>
    <t>Actor1216m</t>
    <phoneticPr fontId="1" type="noConversion"/>
  </si>
  <si>
    <t>Actor0113m</t>
    <phoneticPr fontId="1" type="noConversion"/>
  </si>
  <si>
    <t>Actor2015m</t>
    <phoneticPr fontId="1" type="noConversion"/>
  </si>
  <si>
    <t>Actor0007m</t>
    <phoneticPr fontId="1" type="noConversion"/>
  </si>
  <si>
    <t>Equip0301</t>
    <phoneticPr fontId="1" type="noConversion"/>
  </si>
  <si>
    <t>DI</t>
    <phoneticPr fontId="1" type="noConversion"/>
  </si>
  <si>
    <t>Equip0402</t>
    <phoneticPr fontId="1" type="noConversion"/>
  </si>
  <si>
    <t>Equip2401</t>
    <phoneticPr fontId="1" type="noConversion"/>
  </si>
  <si>
    <t>Equip6101</t>
    <phoneticPr fontId="1" type="noConversion"/>
  </si>
  <si>
    <t>GO</t>
    <phoneticPr fontId="1" type="noConversion"/>
  </si>
  <si>
    <t>Equip5101</t>
    <phoneticPr fontId="1" type="noConversion"/>
  </si>
  <si>
    <t>Equip8102</t>
    <phoneticPr fontId="1" type="noConversion"/>
  </si>
  <si>
    <t>Equip4301</t>
    <phoneticPr fontId="1" type="noConversion"/>
  </si>
  <si>
    <t>Equip3301</t>
    <phoneticPr fontId="1" type="noConversion"/>
  </si>
  <si>
    <t>Equip1202</t>
    <phoneticPr fontId="1" type="noConversion"/>
  </si>
  <si>
    <t>Equip1001</t>
    <phoneticPr fontId="1" type="noConversion"/>
  </si>
  <si>
    <t>Equip2001</t>
    <phoneticPr fontId="1" type="noConversion"/>
  </si>
  <si>
    <t>Equip0002</t>
    <phoneticPr fontId="1" type="noConversion"/>
  </si>
  <si>
    <t>Equip4002</t>
    <phoneticPr fontId="1" type="noConversion"/>
  </si>
  <si>
    <t>Equip6201</t>
    <phoneticPr fontId="1" type="noConversion"/>
  </si>
  <si>
    <t>Equip8201</t>
  </si>
  <si>
    <t>Equip2301</t>
    <phoneticPr fontId="1" type="noConversion"/>
  </si>
  <si>
    <t>Actor1108m</t>
    <phoneticPr fontId="1" type="noConversion"/>
  </si>
  <si>
    <t>Equip3002</t>
    <phoneticPr fontId="1" type="noConversion"/>
  </si>
  <si>
    <t>Equip4202</t>
    <phoneticPr fontId="1" type="noConversion"/>
  </si>
  <si>
    <t>Equip2001</t>
    <phoneticPr fontId="1" type="noConversion"/>
  </si>
  <si>
    <t>Equip4102</t>
    <phoneticPr fontId="1" type="noConversion"/>
  </si>
  <si>
    <t>Equip6301</t>
    <phoneticPr fontId="1" type="noConversion"/>
  </si>
  <si>
    <t>Equip3201</t>
    <phoneticPr fontId="1" type="noConversion"/>
  </si>
  <si>
    <t>Equip0102</t>
    <phoneticPr fontId="1" type="noConversion"/>
  </si>
  <si>
    <t>Equip1002</t>
    <phoneticPr fontId="1" type="noConversion"/>
  </si>
  <si>
    <t>Actor3117</t>
  </si>
  <si>
    <t>Equip4101</t>
    <phoneticPr fontId="1" type="noConversion"/>
  </si>
  <si>
    <t>Equip6101</t>
    <phoneticPr fontId="1" type="noConversion"/>
  </si>
  <si>
    <t>Equip7201</t>
    <phoneticPr fontId="1" type="noConversion"/>
  </si>
  <si>
    <t>Equip3001</t>
    <phoneticPr fontId="1" type="noConversion"/>
  </si>
  <si>
    <t>Equip5101</t>
    <phoneticPr fontId="1" type="noConversion"/>
  </si>
  <si>
    <t>Equip0301</t>
    <phoneticPr fontId="1" type="noConversion"/>
  </si>
  <si>
    <t>Actor3021m</t>
    <phoneticPr fontId="1" type="noConversion"/>
  </si>
  <si>
    <t>GO</t>
    <phoneticPr fontId="1" type="noConversion"/>
  </si>
  <si>
    <t>Equip1001</t>
    <phoneticPr fontId="1" type="noConversion"/>
  </si>
  <si>
    <t>Equip8002</t>
    <phoneticPr fontId="1" type="noConversion"/>
  </si>
  <si>
    <t>Actor3114</t>
    <phoneticPr fontId="1" type="noConversion"/>
  </si>
  <si>
    <t>Equip6202</t>
    <phoneticPr fontId="1" type="noConversion"/>
  </si>
  <si>
    <t>Equip1101</t>
    <phoneticPr fontId="1" type="noConversion"/>
  </si>
  <si>
    <t>Equip5201</t>
    <phoneticPr fontId="1" type="noConversion"/>
  </si>
  <si>
    <t>Actor1109</t>
    <phoneticPr fontId="1" type="noConversion"/>
  </si>
  <si>
    <t>Equip5102</t>
    <phoneticPr fontId="1" type="noConversion"/>
  </si>
  <si>
    <t>Equip7101</t>
    <phoneticPr fontId="1" type="noConversion"/>
  </si>
  <si>
    <t>Equip4401</t>
    <phoneticPr fontId="1" type="noConversion"/>
  </si>
  <si>
    <t>Equip1402</t>
    <phoneticPr fontId="1" type="noConversion"/>
  </si>
  <si>
    <t>Equip1302</t>
    <phoneticPr fontId="1" type="noConversion"/>
  </si>
  <si>
    <t>Equip2301</t>
    <phoneticPr fontId="1" type="noConversion"/>
  </si>
  <si>
    <t>Actor2011m</t>
    <phoneticPr fontId="1" type="noConversion"/>
  </si>
  <si>
    <t>Actor2103m</t>
    <phoneticPr fontId="1" type="noConversion"/>
  </si>
  <si>
    <t>Actor1039m</t>
    <phoneticPr fontId="1" type="noConversion"/>
  </si>
  <si>
    <t>Equip0202</t>
    <phoneticPr fontId="1" type="noConversion"/>
  </si>
  <si>
    <t>Equip1102</t>
    <phoneticPr fontId="1" type="noConversion"/>
  </si>
  <si>
    <t>Equip3001</t>
    <phoneticPr fontId="1" type="noConversion"/>
  </si>
  <si>
    <t>Equip6101</t>
    <phoneticPr fontId="1" type="noConversion"/>
  </si>
  <si>
    <t>Equip8001</t>
    <phoneticPr fontId="1" type="noConversion"/>
  </si>
  <si>
    <t>DI</t>
    <phoneticPr fontId="1" type="noConversion"/>
  </si>
  <si>
    <t>Equip2101</t>
    <phoneticPr fontId="1" type="noConversion"/>
  </si>
  <si>
    <t>Equip1302</t>
    <phoneticPr fontId="1" type="noConversion"/>
  </si>
  <si>
    <t>Equip2002</t>
    <phoneticPr fontId="1" type="noConversion"/>
  </si>
  <si>
    <t>Equip5002</t>
    <phoneticPr fontId="1" type="noConversion"/>
  </si>
  <si>
    <t>Equip8101</t>
    <phoneticPr fontId="1" type="noConversion"/>
  </si>
  <si>
    <t>Equip5302</t>
    <phoneticPr fontId="1" type="noConversion"/>
  </si>
  <si>
    <t>Equip0201</t>
    <phoneticPr fontId="1" type="noConversion"/>
  </si>
  <si>
    <t>Equip3201</t>
    <phoneticPr fontId="1" type="noConversion"/>
  </si>
  <si>
    <t>Equip7002</t>
    <phoneticPr fontId="1" type="noConversion"/>
  </si>
  <si>
    <t>Equip8301</t>
    <phoneticPr fontId="1" type="noConversion"/>
  </si>
  <si>
    <t>Equip1002</t>
    <phoneticPr fontId="1" type="noConversion"/>
  </si>
  <si>
    <t>Equip2101</t>
    <phoneticPr fontId="1" type="noConversion"/>
  </si>
  <si>
    <t>지정 캐릭터 LBP5</t>
  </si>
  <si>
    <t>지정 캐릭터 LBP6</t>
  </si>
  <si>
    <t>Actor1002</t>
  </si>
  <si>
    <t>Actor0007</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</si>
  <si>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</si>
  <si>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</si>
  <si>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</si>
  <si>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</si>
  <si>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</si>
  <si>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Equip1301</t>
    <phoneticPr fontId="1" type="noConversion"/>
  </si>
  <si>
    <t>Equip3102</t>
    <phoneticPr fontId="1" type="noConversion"/>
  </si>
  <si>
    <t>Equip7102</t>
    <phoneticPr fontId="1" type="noConversion"/>
  </si>
  <si>
    <t>Equip6002</t>
    <phoneticPr fontId="1" type="noConversion"/>
  </si>
  <si>
    <t>Equip4102</t>
  </si>
  <si>
    <t>Equip4102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</si>
  <si>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</si>
  <si>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</si>
  <si>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</si>
  <si>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</si>
  <si>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</si>
  <si>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Equip2001</t>
    <phoneticPr fontId="1" type="noConversion"/>
  </si>
  <si>
    <t>Equip5002</t>
    <phoneticPr fontId="1" type="noConversion"/>
  </si>
  <si>
    <t>Equip6202</t>
    <phoneticPr fontId="1" type="noConversion"/>
  </si>
  <si>
    <t>Equip8102</t>
    <phoneticPr fontId="1" type="noConversion"/>
  </si>
  <si>
    <t>Equip4002</t>
    <phoneticPr fontId="1" type="noConversion"/>
  </si>
  <si>
    <t>Equip3101</t>
    <phoneticPr fontId="1" type="noConversion"/>
  </si>
  <si>
    <t>Equip0201</t>
    <phoneticPr fontId="1" type="noConversion"/>
  </si>
  <si>
    <t>Equip6001</t>
    <phoneticPr fontId="1" type="noConversion"/>
  </si>
  <si>
    <t>Equip1101</t>
    <phoneticPr fontId="1" type="noConversion"/>
  </si>
  <si>
    <t>Equip2002</t>
    <phoneticPr fontId="1" type="noConversion"/>
  </si>
  <si>
    <t>Actor0104</t>
  </si>
  <si>
    <t>Actor0104</t>
    <phoneticPr fontId="1" type="noConversion"/>
  </si>
  <si>
    <t>Actor3021</t>
    <phoneticPr fontId="1" type="noConversion"/>
  </si>
  <si>
    <t>Equip0401</t>
    <phoneticPr fontId="1" type="noConversion"/>
  </si>
  <si>
    <t>Actor0024</t>
  </si>
  <si>
    <t>Actor0037</t>
    <phoneticPr fontId="1" type="noConversion"/>
  </si>
  <si>
    <t>Equip1402</t>
  </si>
  <si>
    <t>Equip4401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</si>
</sst>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1510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7.4613096945413968</v>
          </cell>
          <cell r="W2">
            <v>10.855657561429755</v>
          </cell>
          <cell r="X2">
            <v>11.19</v>
          </cell>
          <cell r="Y2">
            <v>16.28</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3.6373083917901033E-2</v>
          </cell>
          <cell r="AN2">
            <v>240</v>
          </cell>
          <cell r="AO2">
            <v>240</v>
          </cell>
          <cell r="AP2">
            <v>0</v>
          </cell>
          <cell r="AQ2">
            <v>600</v>
          </cell>
          <cell r="AR2">
            <v>900</v>
          </cell>
          <cell r="AX2" t="str">
            <v>Axe</v>
          </cell>
          <cell r="AY2">
            <v>0</v>
          </cell>
          <cell r="BA2" t="str">
            <v>유니티 랜덤</v>
          </cell>
          <cell r="BB2">
            <v>0</v>
          </cell>
          <cell r="BF2">
            <v>0</v>
          </cell>
          <cell r="BG2">
            <v>0.39282930631333124</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7.1437311365602882</v>
          </cell>
          <cell r="W3">
            <v>11.376116009199457</v>
          </cell>
          <cell r="X3">
            <v>10.72</v>
          </cell>
          <cell r="Y3">
            <v>17.059999999999999</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2.9098467134320828E-2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0.27123928293063332</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7.4778730941488467</v>
          </cell>
          <cell r="W4">
            <v>10.975205920016549</v>
          </cell>
          <cell r="X4">
            <v>16.420000000000002</v>
          </cell>
          <cell r="Y4">
            <v>24.1</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2.5114748419503091E-2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0.12159002338269773</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6.9924901334722129</v>
          </cell>
          <cell r="W5">
            <v>11.310416104602776</v>
          </cell>
          <cell r="X5">
            <v>15.36</v>
          </cell>
          <cell r="Y5">
            <v>24.84</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2.0091798735602472E-2</v>
          </cell>
          <cell r="AN5">
            <v>230.4</v>
          </cell>
          <cell r="AO5">
            <v>230.4</v>
          </cell>
          <cell r="AP5">
            <v>0</v>
          </cell>
          <cell r="AQ5">
            <v>1000</v>
          </cell>
          <cell r="AR5">
            <v>1500</v>
          </cell>
          <cell r="AX5" t="str">
            <v>Staff</v>
          </cell>
          <cell r="AY5">
            <v>3</v>
          </cell>
          <cell r="BA5" t="str">
            <v>리니어</v>
          </cell>
          <cell r="BB5">
            <v>3</v>
          </cell>
          <cell r="BC5" t="str">
            <v>slope</v>
          </cell>
          <cell r="BF5">
            <v>3</v>
          </cell>
          <cell r="BG5">
            <v>0.10288386593920579</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7.6985409222936578</v>
          </cell>
          <cell r="W6">
            <v>10.483487044527919</v>
          </cell>
          <cell r="X6">
            <v>27.23</v>
          </cell>
          <cell r="Y6">
            <v>37.08</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1.1258335498397939E-2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9.353078721745979E-2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6.7565191895622796</v>
          </cell>
          <cell r="W7">
            <v>11.827256806645121</v>
          </cell>
          <cell r="X7">
            <v>23.9</v>
          </cell>
          <cell r="Y7">
            <v>41.83</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9.0066683987183507E-3</v>
          </cell>
          <cell r="AN7">
            <v>48</v>
          </cell>
          <cell r="AO7">
            <v>48</v>
          </cell>
          <cell r="AP7">
            <v>0</v>
          </cell>
          <cell r="AQ7">
            <v>2500</v>
          </cell>
          <cell r="AR7">
            <v>3500</v>
          </cell>
          <cell r="AS7">
            <v>4</v>
          </cell>
          <cell r="AT7">
            <v>5</v>
          </cell>
          <cell r="AX7" t="str">
            <v>Sword</v>
          </cell>
          <cell r="AY7">
            <v>5</v>
          </cell>
          <cell r="BF7">
            <v>5</v>
          </cell>
          <cell r="BG7">
            <v>1.7926734216679795E-2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8.0671376261259162</v>
          </cell>
          <cell r="W8">
            <v>11.049849576135387</v>
          </cell>
          <cell r="X8">
            <v>55.6</v>
          </cell>
          <cell r="Y8">
            <v>76.16</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9.5262838832597951E-3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6.9537719706074794</v>
          </cell>
          <cell r="W9">
            <v>11.43914387425813</v>
          </cell>
          <cell r="X9">
            <v>47.93</v>
          </cell>
          <cell r="Y9">
            <v>78.84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7.6210271066078361E-3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7.9984930424275795</v>
          </cell>
          <cell r="W10">
            <v>10.957351008599936</v>
          </cell>
          <cell r="X10">
            <v>118.17</v>
          </cell>
          <cell r="Y10">
            <v>161.88999999999999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8.6602580756907216E-3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7.3407257480156023</v>
          </cell>
          <cell r="W11">
            <v>11.752609220571589</v>
          </cell>
          <cell r="X11">
            <v>108.46</v>
          </cell>
          <cell r="Y11">
            <v>173.64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6.928206460552578E-3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7.7702973177299697</v>
          </cell>
          <cell r="W12">
            <v>10.470873243014584</v>
          </cell>
          <cell r="X12">
            <v>149.62</v>
          </cell>
          <cell r="Y12">
            <v>201.62</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3.8971161340608249E-3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7.3813931263612762</v>
          </cell>
          <cell r="W13">
            <v>11.785555425731484</v>
          </cell>
          <cell r="X13">
            <v>142.13</v>
          </cell>
          <cell r="Y13">
            <v>226.94</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3.1176929072486599E-3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7.8985732368893746</v>
          </cell>
          <cell r="W14">
            <v>10.720646647899637</v>
          </cell>
          <cell r="X14">
            <v>198.22</v>
          </cell>
          <cell r="Y14">
            <v>269.04000000000002</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7.6113702250875708</v>
          </cell>
          <cell r="W15">
            <v>10.998206103267878</v>
          </cell>
          <cell r="X15">
            <v>11.42</v>
          </cell>
          <cell r="Y15">
            <v>16.5</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3.6373083917901033E-2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7.3344232283860675</v>
          </cell>
          <cell r="W16">
            <v>11.428581935170991</v>
          </cell>
          <cell r="X16">
            <v>11</v>
          </cell>
          <cell r="Y16">
            <v>17.14</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2.9098467134320828E-2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7.6091683288616068</v>
          </cell>
          <cell r="W17">
            <v>10.824205381443651</v>
          </cell>
          <cell r="X17">
            <v>16.71</v>
          </cell>
          <cell r="Y17">
            <v>23.77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2.5114748419503091E-2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7.1660001554360759</v>
          </cell>
          <cell r="W18">
            <v>11.78579252843388</v>
          </cell>
          <cell r="X18">
            <v>15.74</v>
          </cell>
          <cell r="Y18">
            <v>25.88</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2.0091798735602472E-2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8.0469905176092151</v>
          </cell>
          <cell r="W19">
            <v>10.839552694861082</v>
          </cell>
          <cell r="X19">
            <v>28.46</v>
          </cell>
          <cell r="Y19">
            <v>38.340000000000003</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1.1258335498397939E-2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6.8939032204571298</v>
          </cell>
          <cell r="W20">
            <v>11.798251042542969</v>
          </cell>
          <cell r="X20">
            <v>24.38</v>
          </cell>
          <cell r="Y20">
            <v>41.73</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9.0066683987183507E-3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7.4119643668582071</v>
          </cell>
          <cell r="W21">
            <v>10.890826149501903</v>
          </cell>
          <cell r="X21">
            <v>51.09</v>
          </cell>
          <cell r="Y21">
            <v>75.06</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9.5262838832597951E-3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7.1458024498225878</v>
          </cell>
          <cell r="W22">
            <v>11.76788989710416</v>
          </cell>
          <cell r="X22">
            <v>49.25</v>
          </cell>
          <cell r="Y22">
            <v>81.11</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7.6210271066078361E-3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7.7092740956862542</v>
          </cell>
          <cell r="W23">
            <v>10.790621925057701</v>
          </cell>
          <cell r="X23">
            <v>113.9</v>
          </cell>
          <cell r="Y23">
            <v>159.43</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8.6602580756907216E-3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6.6621554361639994</v>
          </cell>
          <cell r="W24">
            <v>11.819003425597224</v>
          </cell>
          <cell r="X24">
            <v>98.43</v>
          </cell>
          <cell r="Y24">
            <v>174.62</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6.928206460552578E-3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7.6290874714376162</v>
          </cell>
          <cell r="W25">
            <v>10.661795167089567</v>
          </cell>
          <cell r="X25">
            <v>146.9</v>
          </cell>
          <cell r="Y25">
            <v>205.3</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3.8971161340608249E-3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6.6832926991305506</v>
          </cell>
          <cell r="W26">
            <v>11.866465062165419</v>
          </cell>
          <cell r="X26">
            <v>128.69</v>
          </cell>
          <cell r="Y26">
            <v>228.49</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0.36</v>
          </cell>
          <cell r="AM26">
            <v>3.1176929072486599E-3</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7.9841170176334941</v>
          </cell>
          <cell r="W27">
            <v>10.641889354847345</v>
          </cell>
          <cell r="X27">
            <v>200.36</v>
          </cell>
          <cell r="Y27">
            <v>267.06</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7.7215934603528869</v>
          </cell>
          <cell r="W28">
            <v>10.765751314475626</v>
          </cell>
          <cell r="X28">
            <v>11.58</v>
          </cell>
          <cell r="Y28">
            <v>16.149999999999999</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3.6373083917901033E-2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6.7576950082342799</v>
          </cell>
          <cell r="W29">
            <v>11.370798608928279</v>
          </cell>
          <cell r="X29">
            <v>10.14</v>
          </cell>
          <cell r="Y29">
            <v>17.059999999999999</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2.9098467134320828E-2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8.0658472042811376</v>
          </cell>
          <cell r="W30">
            <v>11.048319583220366</v>
          </cell>
          <cell r="X30">
            <v>17.71</v>
          </cell>
          <cell r="Y30">
            <v>24.26</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2.5114748419503091E-2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7.1517409305887707</v>
          </cell>
          <cell r="W31">
            <v>11.844602727891973</v>
          </cell>
          <cell r="X31">
            <v>15.71</v>
          </cell>
          <cell r="Y31">
            <v>26.01</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2.0091798735602472E-2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7.7012874970821086</v>
          </cell>
          <cell r="W32">
            <v>10.854669199962819</v>
          </cell>
          <cell r="X32">
            <v>27.24</v>
          </cell>
          <cell r="Y32">
            <v>38.39</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1.1258335498397939E-2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7.3602251953176818</v>
          </cell>
          <cell r="W33">
            <v>11.466080263470809</v>
          </cell>
          <cell r="X33">
            <v>26.03</v>
          </cell>
          <cell r="Y33">
            <v>40.549999999999997</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9.0066683987183507E-3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7.6357067437788748</v>
          </cell>
          <cell r="W34">
            <v>10.395189237021603</v>
          </cell>
          <cell r="X34">
            <v>52.63</v>
          </cell>
          <cell r="Y34">
            <v>71.650000000000006</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9.5262838832597951E-3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6.6659505310962412</v>
          </cell>
          <cell r="W35">
            <v>11.273563758237652</v>
          </cell>
          <cell r="X35">
            <v>45.94</v>
          </cell>
          <cell r="Y35">
            <v>77.7</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7.6210271066078361E-3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7.6012546345683942</v>
          </cell>
          <cell r="W36">
            <v>10.745268960142516</v>
          </cell>
          <cell r="X36">
            <v>112.31</v>
          </cell>
          <cell r="Y36">
            <v>158.76</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8.6602580756907216E-3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7.089771669723584</v>
          </cell>
          <cell r="W37">
            <v>11.247132678417238</v>
          </cell>
          <cell r="X37">
            <v>104.75</v>
          </cell>
          <cell r="Y37">
            <v>166.17</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6.928206460552578E-3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8.1022069407326871</v>
          </cell>
          <cell r="W38">
            <v>10.905605108077701</v>
          </cell>
          <cell r="X38">
            <v>156.01</v>
          </cell>
          <cell r="Y38">
            <v>209.99</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0.45</v>
          </cell>
          <cell r="AM38">
            <v>3.8971161340608249E-3</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7.1343565527606243</v>
          </cell>
          <cell r="W39">
            <v>11.817029488749426</v>
          </cell>
          <cell r="X39">
            <v>137.37</v>
          </cell>
          <cell r="Y39">
            <v>227.54</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7.7020501201255991</v>
          </cell>
          <cell r="W40">
            <v>10.559158899365398</v>
          </cell>
          <cell r="X40">
            <v>193.28</v>
          </cell>
          <cell r="Y40">
            <v>264.98</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7.7815826838849276</v>
          </cell>
          <cell r="W41">
            <v>10.777762795591208</v>
          </cell>
          <cell r="X41">
            <v>11.67</v>
          </cell>
          <cell r="Y41">
            <v>16.170000000000002</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3.6373083917901033E-2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7.0407845733182137</v>
          </cell>
          <cell r="W42">
            <v>11.437293705425105</v>
          </cell>
          <cell r="X42">
            <v>10.56</v>
          </cell>
          <cell r="Y42">
            <v>17.16</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2.9098467134320828E-2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7.8098863348613214</v>
          </cell>
          <cell r="W43">
            <v>10.78862612654653</v>
          </cell>
          <cell r="X43">
            <v>17.149999999999999</v>
          </cell>
          <cell r="Y43">
            <v>23.69</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2.5114748419503091E-2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6.7060538826456346</v>
          </cell>
          <cell r="W44">
            <v>11.560192477076509</v>
          </cell>
          <cell r="X44">
            <v>14.73</v>
          </cell>
          <cell r="Y44">
            <v>25.39</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2.0091798735602472E-2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7.522933773181208</v>
          </cell>
          <cell r="W45">
            <v>10.865161489037183</v>
          </cell>
          <cell r="X45">
            <v>26.61</v>
          </cell>
          <cell r="Y45">
            <v>38.43</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1.1258335498397939E-2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6.6734285718528419</v>
          </cell>
          <cell r="W46">
            <v>11.761000807869774</v>
          </cell>
          <cell r="X46">
            <v>23.6</v>
          </cell>
          <cell r="Y46">
            <v>41.6</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9.0066683987183507E-3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7.8797850808674852</v>
          </cell>
          <cell r="W47">
            <v>10.679747108958512</v>
          </cell>
          <cell r="X47">
            <v>54.31</v>
          </cell>
          <cell r="Y47">
            <v>73.61</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9.5262838832597951E-3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6.6754355615466707</v>
          </cell>
          <cell r="W48">
            <v>11.276055154442378</v>
          </cell>
          <cell r="X48">
            <v>46.01</v>
          </cell>
          <cell r="Y48">
            <v>77.72</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7.6210271066078361E-3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7.6056107738387668</v>
          </cell>
          <cell r="W49">
            <v>10.457551982871015</v>
          </cell>
          <cell r="X49">
            <v>112.37</v>
          </cell>
          <cell r="Y49">
            <v>154.51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8.6602580756907216E-3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7.3204822299948251</v>
          </cell>
          <cell r="W50">
            <v>11.704084613872748</v>
          </cell>
          <cell r="X50">
            <v>108.16</v>
          </cell>
          <cell r="Y50">
            <v>172.92</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6.928206460552578E-3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8.1097860199468474</v>
          </cell>
          <cell r="W51">
            <v>10.84038530975568</v>
          </cell>
          <cell r="X51">
            <v>156.16</v>
          </cell>
          <cell r="Y51">
            <v>208.74</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6.7381642000205577</v>
          </cell>
          <cell r="W52">
            <v>11.879462849869396</v>
          </cell>
          <cell r="X52">
            <v>129.75</v>
          </cell>
          <cell r="Y52">
            <v>228.74</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8.1656847604033373</v>
          </cell>
          <cell r="W53">
            <v>10.946178639603428</v>
          </cell>
          <cell r="X53">
            <v>204.92</v>
          </cell>
          <cell r="Y53">
            <v>274.7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7.5980250989046798</v>
          </cell>
          <cell r="W54">
            <v>10.892397388656464</v>
          </cell>
          <cell r="X54">
            <v>11.4</v>
          </cell>
          <cell r="Y54">
            <v>16.34</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3.6373083917901033E-2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7.17939134443293</v>
          </cell>
          <cell r="W55">
            <v>11.274197718672511</v>
          </cell>
          <cell r="X55">
            <v>10.77</v>
          </cell>
          <cell r="Y55">
            <v>16.91</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2.9098467134320828E-2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7.9684722790419231</v>
          </cell>
          <cell r="W56">
            <v>10.59951154533351</v>
          </cell>
          <cell r="X56">
            <v>17.5</v>
          </cell>
          <cell r="Y56">
            <v>23.28</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2.5114748419503091E-2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6.7281784198797272</v>
          </cell>
          <cell r="W57">
            <v>11.874155929393718</v>
          </cell>
          <cell r="X57">
            <v>14.78</v>
          </cell>
          <cell r="Y57">
            <v>26.08</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2.0091798735602472E-2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7.8137250202972162</v>
          </cell>
          <cell r="W58">
            <v>11.021168535332945</v>
          </cell>
          <cell r="X58">
            <v>27.64</v>
          </cell>
          <cell r="Y58">
            <v>38.979999999999997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1.1258335498397939E-2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6.8372171998234075</v>
          </cell>
          <cell r="W59">
            <v>11.485475656625541</v>
          </cell>
          <cell r="X59">
            <v>24.18</v>
          </cell>
          <cell r="Y59">
            <v>40.619999999999997</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9.0066683987183507E-3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7.5883737580816364</v>
          </cell>
          <cell r="W60">
            <v>10.373092457675817</v>
          </cell>
          <cell r="X60">
            <v>52.3</v>
          </cell>
          <cell r="Y60">
            <v>71.5</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9.5262838832597951E-3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7.0451054107386</v>
          </cell>
          <cell r="W61">
            <v>11.655357837057114</v>
          </cell>
          <cell r="X61">
            <v>48.56</v>
          </cell>
          <cell r="Y61">
            <v>80.33</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7.6210271066078361E-3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8.1012599145555395</v>
          </cell>
          <cell r="W62">
            <v>10.974692828080752</v>
          </cell>
          <cell r="X62">
            <v>119.69</v>
          </cell>
          <cell r="Y62">
            <v>162.15</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8.6602580756907216E-3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6.9164748047928564</v>
          </cell>
          <cell r="W63">
            <v>11.613086704291129</v>
          </cell>
          <cell r="X63">
            <v>102.19</v>
          </cell>
          <cell r="Y63">
            <v>171.58</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6.928206460552578E-3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8.1694529127606135</v>
          </cell>
          <cell r="W64">
            <v>10.591922296298861</v>
          </cell>
          <cell r="X64">
            <v>157.31</v>
          </cell>
          <cell r="Y64">
            <v>203.95</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6.9752599404066133</v>
          </cell>
          <cell r="W65">
            <v>11.583239773895034</v>
          </cell>
          <cell r="X65">
            <v>134.31</v>
          </cell>
          <cell r="Y65">
            <v>223.04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8.1689787350970295</v>
          </cell>
          <cell r="W66">
            <v>10.459703340240372</v>
          </cell>
          <cell r="X66">
            <v>205</v>
          </cell>
          <cell r="Y66">
            <v>262.49</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8.1838795270291342</v>
          </cell>
          <cell r="W68">
            <v>10.62406440355274</v>
          </cell>
          <cell r="X68">
            <v>12.28</v>
          </cell>
          <cell r="Y68">
            <v>15.94</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3.6373083917901033E-2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7.0574753504699883</v>
          </cell>
          <cell r="W69">
            <v>11.25418861152173</v>
          </cell>
          <cell r="X69">
            <v>10.59</v>
          </cell>
          <cell r="Y69">
            <v>16.88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2.9098467134320828E-2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7.7909078701419956</v>
          </cell>
          <cell r="W70">
            <v>10.564961146876954</v>
          </cell>
          <cell r="X70">
            <v>17.11</v>
          </cell>
          <cell r="Y70">
            <v>23.2</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2.5114748419503091E-2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7.2010395241344947</v>
          </cell>
          <cell r="W71">
            <v>11.270812792475967</v>
          </cell>
          <cell r="X71">
            <v>15.81</v>
          </cell>
          <cell r="Y71">
            <v>24.75</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2.0091798735602472E-2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8.1626908154598308</v>
          </cell>
          <cell r="W72">
            <v>11.030926939873599</v>
          </cell>
          <cell r="X72">
            <v>28.87</v>
          </cell>
          <cell r="Y72">
            <v>39.020000000000003</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1.1258335498397939E-2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6.9302211526252249</v>
          </cell>
          <cell r="W73">
            <v>11.615858910213712</v>
          </cell>
          <cell r="X73">
            <v>24.51</v>
          </cell>
          <cell r="Y73">
            <v>41.08</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9.0066683987183507E-3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7.4186163191792627</v>
          </cell>
          <cell r="W74">
            <v>10.68205946334982</v>
          </cell>
          <cell r="X74">
            <v>51.13</v>
          </cell>
          <cell r="Y74">
            <v>73.63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9.5262838832597951E-3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7.2195642468396679</v>
          </cell>
          <cell r="W75">
            <v>11.696704799484454</v>
          </cell>
          <cell r="X75">
            <v>49.76</v>
          </cell>
          <cell r="Y75">
            <v>80.62</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7.6210271066078361E-3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7.6925977521683606</v>
          </cell>
          <cell r="W76">
            <v>10.401246573994209</v>
          </cell>
          <cell r="X76">
            <v>113.66</v>
          </cell>
          <cell r="Y76">
            <v>153.66999999999999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8.6602580756907216E-3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6.845308018413121</v>
          </cell>
          <cell r="W77">
            <v>11.707554351336197</v>
          </cell>
          <cell r="X77">
            <v>101.14</v>
          </cell>
          <cell r="Y77">
            <v>172.97</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6.928206460552578E-3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7.9369902702240864</v>
          </cell>
          <cell r="W78">
            <v>10.329209067018702</v>
          </cell>
          <cell r="X78">
            <v>152.83000000000001</v>
          </cell>
          <cell r="Y78">
            <v>198.89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6.8244601027643679</v>
          </cell>
          <cell r="W79">
            <v>11.665740889980118</v>
          </cell>
          <cell r="X79">
            <v>131.41</v>
          </cell>
          <cell r="Y79">
            <v>224.63</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8.125268509158575</v>
          </cell>
          <cell r="W80">
            <v>11.080760283570141</v>
          </cell>
          <cell r="X80">
            <v>203.9</v>
          </cell>
          <cell r="Y80">
            <v>278.07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7.9471838727748203</v>
          </cell>
          <cell r="W88">
            <v>10.613959708813207</v>
          </cell>
          <cell r="X88">
            <v>11.92</v>
          </cell>
          <cell r="Y88">
            <v>15.92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6.9310070864644819</v>
          </cell>
          <cell r="W89">
            <v>11.577011947088931</v>
          </cell>
          <cell r="X89">
            <v>10.4</v>
          </cell>
          <cell r="Y89">
            <v>17.37</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7.7891335983677692</v>
          </cell>
          <cell r="W90">
            <v>10.665242386652523</v>
          </cell>
          <cell r="X90">
            <v>17.11</v>
          </cell>
          <cell r="Y90">
            <v>23.42</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6.968611802567608</v>
          </cell>
          <cell r="W91">
            <v>11.517794621603416</v>
          </cell>
          <cell r="X91">
            <v>15.3</v>
          </cell>
          <cell r="Y91">
            <v>25.29</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7.9818965885138926</v>
          </cell>
          <cell r="W92">
            <v>10.359529741242811</v>
          </cell>
          <cell r="X92">
            <v>28.23</v>
          </cell>
          <cell r="Y92">
            <v>36.64</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6.943684768284851</v>
          </cell>
          <cell r="W93">
            <v>11.220775017738804</v>
          </cell>
          <cell r="X93">
            <v>24.56</v>
          </cell>
          <cell r="Y93">
            <v>39.69</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8.0986106783002949</v>
          </cell>
          <cell r="W94">
            <v>10.419361103560616</v>
          </cell>
          <cell r="X94">
            <v>55.82</v>
          </cell>
          <cell r="Y94">
            <v>71.819999999999993</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7.2593036322125357</v>
          </cell>
          <cell r="W95">
            <v>11.83566470096105</v>
          </cell>
          <cell r="X95">
            <v>50.03</v>
          </cell>
          <cell r="Y95">
            <v>81.58</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7.8940478962387814</v>
          </cell>
          <cell r="W96">
            <v>10.345508890277772</v>
          </cell>
          <cell r="X96">
            <v>116.63</v>
          </cell>
          <cell r="Y96">
            <v>152.85</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7.1869661961263303</v>
          </cell>
          <cell r="W97">
            <v>11.111993852654852</v>
          </cell>
          <cell r="X97">
            <v>106.18</v>
          </cell>
          <cell r="Y97">
            <v>164.18</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8.1508574988162614</v>
          </cell>
          <cell r="W98">
            <v>10.800156643794159</v>
          </cell>
          <cell r="X98">
            <v>156.94999999999999</v>
          </cell>
          <cell r="Y98">
            <v>207.96</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6.7328568148684251</v>
          </cell>
          <cell r="W99">
            <v>11.17424619892682</v>
          </cell>
          <cell r="X99">
            <v>129.63999999999999</v>
          </cell>
          <cell r="Y99">
            <v>215.16</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7.9985060702303121</v>
          </cell>
          <cell r="W100">
            <v>10.723869427979212</v>
          </cell>
          <cell r="X100">
            <v>200.72</v>
          </cell>
          <cell r="Y100">
            <v>269.12</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7.4727450169104133</v>
          </cell>
          <cell r="W101">
            <v>10.837069804430334</v>
          </cell>
          <cell r="X101">
            <v>11.21</v>
          </cell>
          <cell r="Y101">
            <v>16.260000000000002</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6.7948706543950621</v>
          </cell>
          <cell r="W102">
            <v>11.689714332454644</v>
          </cell>
          <cell r="X102">
            <v>10.19</v>
          </cell>
          <cell r="Y102">
            <v>17.53</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7.8928397172245752</v>
          </cell>
          <cell r="W103">
            <v>10.625442638746845</v>
          </cell>
          <cell r="X103">
            <v>17.329999999999998</v>
          </cell>
          <cell r="Y103">
            <v>23.34</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6.6118444813474664</v>
          </cell>
          <cell r="W104">
            <v>11.735026100982438</v>
          </cell>
          <cell r="X104">
            <v>14.52</v>
          </cell>
          <cell r="Y104">
            <v>25.77</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8.0440623516717764</v>
          </cell>
          <cell r="W105">
            <v>10.917068761494317</v>
          </cell>
          <cell r="X105">
            <v>28.45</v>
          </cell>
          <cell r="Y105">
            <v>38.61</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7.2860130538679462</v>
          </cell>
          <cell r="W106">
            <v>11.252813273852825</v>
          </cell>
          <cell r="X106">
            <v>25.77</v>
          </cell>
          <cell r="Y106">
            <v>39.799999999999997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7.7863628401556841</v>
          </cell>
          <cell r="W107">
            <v>10.644466975897139</v>
          </cell>
          <cell r="X107">
            <v>53.67</v>
          </cell>
          <cell r="Y107">
            <v>73.37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6.743400119815381</v>
          </cell>
          <cell r="W108">
            <v>11.400156935429239</v>
          </cell>
          <cell r="X108">
            <v>46.48</v>
          </cell>
          <cell r="Y108">
            <v>78.58</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7.6045188346094106</v>
          </cell>
          <cell r="W109">
            <v>10.869812776428075</v>
          </cell>
          <cell r="X109">
            <v>112.35</v>
          </cell>
          <cell r="Y109">
            <v>160.6</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7.1138945401715814</v>
          </cell>
          <cell r="W110">
            <v>11.906960481851845</v>
          </cell>
          <cell r="X110">
            <v>105.1</v>
          </cell>
          <cell r="Y110">
            <v>175.92</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8.149023187867666</v>
          </cell>
          <cell r="W111">
            <v>11.082094023373273</v>
          </cell>
          <cell r="X111">
            <v>156.91</v>
          </cell>
          <cell r="Y111">
            <v>213.39</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7.0908710194787226</v>
          </cell>
          <cell r="W112">
            <v>11.856972320779215</v>
          </cell>
          <cell r="X112">
            <v>136.54</v>
          </cell>
          <cell r="Y112">
            <v>228.31</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7.6515869723493193</v>
          </cell>
          <cell r="W113">
            <v>10.888879520349336</v>
          </cell>
          <cell r="X113">
            <v>192.02</v>
          </cell>
          <cell r="Y113">
            <v>273.26</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7.9859134029000876</v>
          </cell>
          <cell r="W115">
            <v>10.756864074938557</v>
          </cell>
          <cell r="X115">
            <v>11.98</v>
          </cell>
          <cell r="Y115">
            <v>16.14</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6.8908568626477971</v>
          </cell>
          <cell r="W116">
            <v>11.48942941921413</v>
          </cell>
          <cell r="X116">
            <v>10.34</v>
          </cell>
          <cell r="Y116">
            <v>17.23</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7.7142389020195239</v>
          </cell>
          <cell r="W117">
            <v>10.874054171023191</v>
          </cell>
          <cell r="X117">
            <v>16.940000000000001</v>
          </cell>
          <cell r="Y117">
            <v>23.88</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6.9104905976944142</v>
          </cell>
          <cell r="W118">
            <v>11.722411550914503</v>
          </cell>
          <cell r="X118">
            <v>15.18</v>
          </cell>
          <cell r="Y118">
            <v>25.74</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7.5792179115603906</v>
          </cell>
          <cell r="W119">
            <v>10.454531702081033</v>
          </cell>
          <cell r="X119">
            <v>26.81</v>
          </cell>
          <cell r="Y119">
            <v>36.979999999999997</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7.0362285221928653</v>
          </cell>
          <cell r="W120">
            <v>11.6578020126619</v>
          </cell>
          <cell r="X120">
            <v>24.89</v>
          </cell>
          <cell r="Y120">
            <v>41.23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7.5711586418244572</v>
          </cell>
          <cell r="W121">
            <v>11.062085442585248</v>
          </cell>
          <cell r="X121">
            <v>52.18</v>
          </cell>
          <cell r="Y121">
            <v>76.239999999999995</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7.1937928189490172</v>
          </cell>
          <cell r="W122">
            <v>11.733729212382162</v>
          </cell>
          <cell r="X122">
            <v>49.58</v>
          </cell>
          <cell r="Y122">
            <v>80.87</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7.9165316425747951</v>
          </cell>
          <cell r="W123">
            <v>10.676623709775365</v>
          </cell>
          <cell r="X123">
            <v>116.96</v>
          </cell>
          <cell r="Y123">
            <v>157.74</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7.0309680199650524</v>
          </cell>
          <cell r="W124">
            <v>11.407578801431089</v>
          </cell>
          <cell r="X124">
            <v>103.88</v>
          </cell>
          <cell r="Y124">
            <v>168.54</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8.1704500305097376</v>
          </cell>
          <cell r="W125">
            <v>11.047274454706557</v>
          </cell>
          <cell r="X125">
            <v>157.33000000000001</v>
          </cell>
          <cell r="Y125">
            <v>212.72</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6.7577210318679688</v>
          </cell>
          <cell r="W126">
            <v>11.74371173259078</v>
          </cell>
          <cell r="X126">
            <v>130.12</v>
          </cell>
          <cell r="Y126">
            <v>226.13</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7.9693497110089622</v>
          </cell>
          <cell r="W127">
            <v>10.694492481883399</v>
          </cell>
          <cell r="X127">
            <v>199.99</v>
          </cell>
          <cell r="Y127">
            <v>268.38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219</v>
      </c>
      <c r="H2">
        <v>35</v>
      </c>
      <c r="I2">
        <v>15000</v>
      </c>
      <c r="M2">
        <v>4</v>
      </c>
      <c r="N2" t="s">
        <v>53</v>
      </c>
      <c r="O2" t="s">
        <v>49</v>
      </c>
    </row>
    <row r="3" spans="1:16">
      <c r="A3">
        <v>5</v>
      </c>
      <c r="D3" s="1">
        <v>1.99</v>
      </c>
      <c r="E3" s="1">
        <v>2500</v>
      </c>
      <c r="F3" t="s">
        <v>35</v>
      </c>
      <c r="G3" t="s">
        <v>220</v>
      </c>
      <c r="H3">
        <v>50</v>
      </c>
      <c r="I3">
        <v>25000</v>
      </c>
      <c r="K3">
        <v>1</v>
      </c>
      <c r="M3">
        <v>4</v>
      </c>
      <c r="N3" t="s">
        <v>54</v>
      </c>
      <c r="O3" t="s">
        <v>49</v>
      </c>
      <c r="P3" t="s">
        <v>45</v>
      </c>
    </row>
    <row r="4" spans="1:16">
      <c r="A4">
        <v>15</v>
      </c>
      <c r="D4" s="1">
        <v>2.99</v>
      </c>
      <c r="E4" s="1">
        <v>3900</v>
      </c>
      <c r="F4" t="s">
        <v>36</v>
      </c>
      <c r="G4" t="s">
        <v>221</v>
      </c>
      <c r="H4">
        <v>65</v>
      </c>
      <c r="I4">
        <v>30000</v>
      </c>
      <c r="L4">
        <v>2</v>
      </c>
      <c r="M4">
        <v>4</v>
      </c>
      <c r="N4" t="s">
        <v>55</v>
      </c>
      <c r="O4" t="s">
        <v>49</v>
      </c>
      <c r="P4" t="s">
        <v>47</v>
      </c>
    </row>
    <row r="5" spans="1:16">
      <c r="A5">
        <v>25</v>
      </c>
      <c r="D5" s="1">
        <v>3.99</v>
      </c>
      <c r="E5" s="1">
        <v>4900</v>
      </c>
      <c r="F5" t="s">
        <v>37</v>
      </c>
      <c r="G5" t="s">
        <v>222</v>
      </c>
      <c r="H5">
        <v>80</v>
      </c>
      <c r="I5">
        <v>30000</v>
      </c>
      <c r="L5">
        <v>2</v>
      </c>
      <c r="M5">
        <v>4</v>
      </c>
      <c r="N5" t="s">
        <v>56</v>
      </c>
      <c r="O5" t="s">
        <v>49</v>
      </c>
      <c r="P5" t="s">
        <v>47</v>
      </c>
    </row>
    <row r="6" spans="1:16">
      <c r="A6">
        <v>35</v>
      </c>
      <c r="D6" s="1">
        <v>4.99</v>
      </c>
      <c r="E6" s="1">
        <v>5900</v>
      </c>
      <c r="F6" t="s">
        <v>38</v>
      </c>
      <c r="G6" t="s">
        <v>223</v>
      </c>
      <c r="H6">
        <v>100</v>
      </c>
      <c r="I6">
        <v>30000</v>
      </c>
      <c r="L6">
        <v>2</v>
      </c>
      <c r="M6">
        <v>4</v>
      </c>
      <c r="N6" t="s">
        <v>57</v>
      </c>
      <c r="O6" t="s">
        <v>49</v>
      </c>
      <c r="P6" t="s">
        <v>47</v>
      </c>
    </row>
    <row r="7" spans="1:16">
      <c r="A7">
        <v>45</v>
      </c>
      <c r="D7" s="1">
        <v>5.99</v>
      </c>
      <c r="E7" s="1">
        <v>7500</v>
      </c>
      <c r="F7" t="s">
        <v>209</v>
      </c>
      <c r="G7" t="s">
        <v>224</v>
      </c>
      <c r="H7">
        <v>100</v>
      </c>
      <c r="I7">
        <v>35000</v>
      </c>
      <c r="L7">
        <v>3</v>
      </c>
      <c r="M7">
        <v>4</v>
      </c>
      <c r="N7" t="s">
        <v>215</v>
      </c>
      <c r="O7" t="s">
        <v>49</v>
      </c>
      <c r="P7" t="s">
        <v>48</v>
      </c>
    </row>
    <row r="8" spans="1:16">
      <c r="A8">
        <v>55</v>
      </c>
      <c r="D8" s="1">
        <v>7.99</v>
      </c>
      <c r="E8" s="1">
        <v>9900</v>
      </c>
      <c r="F8" t="s">
        <v>210</v>
      </c>
      <c r="G8" t="s">
        <v>225</v>
      </c>
      <c r="H8">
        <v>120</v>
      </c>
      <c r="I8">
        <v>35000</v>
      </c>
      <c r="L8">
        <v>3</v>
      </c>
      <c r="M8">
        <v>4</v>
      </c>
      <c r="N8" t="s">
        <v>216</v>
      </c>
      <c r="O8" t="s">
        <v>49</v>
      </c>
      <c r="P8" t="s">
        <v>48</v>
      </c>
    </row>
    <row r="9" spans="1:16">
      <c r="A9">
        <v>65</v>
      </c>
      <c r="D9" s="1">
        <v>8.99</v>
      </c>
      <c r="E9" s="1">
        <v>11000</v>
      </c>
      <c r="F9" t="s">
        <v>211</v>
      </c>
      <c r="G9" t="s">
        <v>226</v>
      </c>
      <c r="H9">
        <v>120</v>
      </c>
      <c r="I9">
        <v>40000</v>
      </c>
      <c r="L9">
        <v>4</v>
      </c>
      <c r="M9">
        <v>4</v>
      </c>
      <c r="N9" t="s">
        <v>217</v>
      </c>
      <c r="O9" t="s">
        <v>49</v>
      </c>
      <c r="P9" t="s">
        <v>213</v>
      </c>
    </row>
    <row r="10" spans="1:16">
      <c r="A10">
        <v>75</v>
      </c>
      <c r="D10" s="1">
        <v>9.99</v>
      </c>
      <c r="E10" s="1">
        <v>12000</v>
      </c>
      <c r="F10" t="s">
        <v>212</v>
      </c>
      <c r="G10" t="s">
        <v>227</v>
      </c>
      <c r="H10">
        <v>135</v>
      </c>
      <c r="I10">
        <v>45000</v>
      </c>
      <c r="L10">
        <v>5</v>
      </c>
      <c r="M10">
        <v>4</v>
      </c>
      <c r="N10" t="s">
        <v>218</v>
      </c>
      <c r="O10" t="s">
        <v>49</v>
      </c>
      <c r="P10" t="s">
        <v>214</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228</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topLeftCell="B1"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292</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0.93375539182831946</v>
      </c>
      <c r="C2">
        <f t="shared" ref="C2:C32" ca="1" si="0">RAND()</f>
        <v>0.54792652900294003</v>
      </c>
      <c r="D2" t="str">
        <f ca="1">VLOOKUP($B2
+IF(D1="DI",1,
IF(D1="EN",2,
IF(D1="GO",3,0))),$AC:$AD,MATCH($AD$1,$AC$1:$AD$1,0),1)</f>
        <v>DI</v>
      </c>
      <c r="E2">
        <f ca="1">ROUNDDOWN(VLOOKUP(D2,$P:$W,MATCH($U$1,$P$1:$W$1,0),0)+C2*(VLOOKUP(D2,$P:$W,MATCH($V$1,$P$1:$W$1,0),0)-VLOOKUP(D2,$P:$W,MATCH($U$1,$P$1:$W$1,0),0)+10^ABS(VLOOKUP(D2,$P:$W,MATCH($W$1,$P$1:$W$1,0),0))),VLOOKUP(D2,$P:$W,MATCH($W$1,$P$1:$W$1,0),0))</f>
        <v>5</v>
      </c>
      <c r="F2" t="s">
        <v>127</v>
      </c>
      <c r="G2">
        <v>7</v>
      </c>
      <c r="H2" t="s">
        <v>125</v>
      </c>
      <c r="I2">
        <v>2900</v>
      </c>
      <c r="J2" t="str">
        <f>IF(H2="GO",
  IF(I2&lt;100,"골드이상",""),
IF(H2="DI",
  IF(I2&gt;29,"다이아너무많음",
  IF(I2&gt;9,"다이아다소많음","")),""))</f>
        <v/>
      </c>
      <c r="K2" t="str">
        <f ca="1">IF(ROW()=2,L2,OFFSET(K2,-1,0)&amp;","&amp;L2)</f>
        <v>{"dy":1,"cd":"GO","cn":2900}</v>
      </c>
      <c r="L2" t="str">
        <f>"{"""&amp;A$1&amp;""":"&amp;A2
&amp;","""&amp;H$1&amp;""":"""&amp;H2&amp;""""
&amp;","""&amp;I$1&amp;""":"&amp;I2&amp;"}"</f>
        <v>{"dy":1,"cd":"GO","cn":2900}</v>
      </c>
      <c r="N2" t="str">
        <f ca="1">"["&amp;
IF(LEFT(OFFSET(K1,COUNTA(K:K)-1,0),1)=",",SUBSTITUTE(OFFSET(K1,COUNTA(K:K)-1,0),",","",1),OFFSET(K1,COUNTA(K:K)-1,0))
&amp;"]"</f>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dy":30,"cd":"GO","cn":3100},{"dy":31,"cd":"EN","cn":6}]</v>
      </c>
      <c r="P2" t="s">
        <v>97</v>
      </c>
      <c r="Q2">
        <f ca="1">COUNTIF(D:D,P2)</f>
        <v>12</v>
      </c>
      <c r="R2">
        <f>COUNTIF(H:H,P2)</f>
        <v>13</v>
      </c>
      <c r="S2">
        <f>SUMIF(H:H,P2,I:I)</f>
        <v>95</v>
      </c>
      <c r="T2">
        <f>S2/R2</f>
        <v>7.3076923076923075</v>
      </c>
      <c r="U2">
        <v>6</v>
      </c>
      <c r="V2">
        <v>9</v>
      </c>
      <c r="W2">
        <v>0</v>
      </c>
      <c r="Y2">
        <v>1</v>
      </c>
      <c r="Z2">
        <v>0</v>
      </c>
      <c r="AA2">
        <v>14</v>
      </c>
      <c r="AB2">
        <f>AA2/SUMIF(Z:Z,Z2,AA:AA)</f>
        <v>0.46666666666666667</v>
      </c>
      <c r="AC2">
        <v>0</v>
      </c>
      <c r="AD2" t="s">
        <v>126</v>
      </c>
    </row>
    <row r="3" spans="1:30">
      <c r="A3">
        <v>2</v>
      </c>
      <c r="B3">
        <f t="shared" ref="B3:B32" ca="1" si="1">RAND()</f>
        <v>0.29545833614551398</v>
      </c>
      <c r="C3">
        <f t="shared" ca="1" si="0"/>
        <v>0.65503410186030708</v>
      </c>
      <c r="D3" t="str">
        <f t="shared" ref="D3:D32" ca="1" si="2">VLOOKUP($B3
+IF(D2="DI",1,
IF(D2="EN",2,
IF(D2="GO",3,0))),$AC:$AD,MATCH($AD$1,$AC$1:$AD$1,0),1)</f>
        <v>GO</v>
      </c>
      <c r="E3">
        <f t="shared" ref="E3:E32" ca="1" si="3">ROUNDDOWN(VLOOKUP(D3,$P:$W,MATCH($U$1,$P$1:$W$1,0),0)+C3*(VLOOKUP(D3,$P:$W,MATCH($V$1,$P$1:$W$1,0),0)-VLOOKUP(D3,$P:$W,MATCH($U$1,$P$1:$W$1,0),0)+10^ABS(VLOOKUP(D3,$P:$W,MATCH($W$1,$P$1:$W$1,0),0))),VLOOKUP(D3,$P:$W,MATCH($W$1,$P$1:$W$1,0),0))</f>
        <v>2500</v>
      </c>
      <c r="F3" t="s">
        <v>125</v>
      </c>
      <c r="G3">
        <v>800</v>
      </c>
      <c r="H3" t="s">
        <v>127</v>
      </c>
      <c r="I3">
        <v>9</v>
      </c>
      <c r="J3" t="str">
        <f t="shared" ref="J3:J32" si="4">IF(H3="GO",
  IF(I3&lt;100,"골드이상",""),
IF(H3="DI",
  IF(I3&gt;29,"다이아너무많음",
  IF(I3&gt;9,"다이아다소많음","")),""))</f>
        <v/>
      </c>
      <c r="K3" t="str">
        <f t="shared" ref="K3:K32" ca="1" si="5">IF(ROW()=2,L3,OFFSET(K3,-1,0)&amp;","&amp;L3)</f>
        <v>{"dy":1,"cd":"GO","cn":2900},{"dy":2,"cd":"EN","cn":9}</v>
      </c>
      <c r="L3" t="str">
        <f t="shared" ref="L3:L32" si="6">"{"""&amp;A$1&amp;""":"&amp;A3
&amp;","""&amp;H$1&amp;""":"""&amp;H3&amp;""""
&amp;","""&amp;I$1&amp;""":"&amp;I3&amp;"}"</f>
        <v>{"dy":2,"cd":"EN","cn":9}</v>
      </c>
      <c r="P3" t="s">
        <v>68</v>
      </c>
      <c r="Q3">
        <f t="shared" ref="Q3:Q4" ca="1" si="7">COUNTIF(D:D,P3)</f>
        <v>14</v>
      </c>
      <c r="R3">
        <f t="shared" ref="R3:R4" si="8">COUNTIF(H:H,P3)</f>
        <v>14</v>
      </c>
      <c r="S3">
        <f t="shared" ref="S3:S4" si="9">SUMIF(H:H,P3,I:I)</f>
        <v>24900</v>
      </c>
      <c r="T3">
        <f>S3/R3</f>
        <v>1778.5714285714287</v>
      </c>
      <c r="U3">
        <v>500</v>
      </c>
      <c r="V3">
        <v>3500</v>
      </c>
      <c r="W3">
        <v>-2</v>
      </c>
      <c r="Y3">
        <v>2</v>
      </c>
      <c r="Z3">
        <v>0</v>
      </c>
      <c r="AA3">
        <v>14</v>
      </c>
      <c r="AB3">
        <f t="shared" ref="AB3:AB10" si="10">AA3/SUMIF(Z:Z,Z3,AA:AA)</f>
        <v>0.46666666666666667</v>
      </c>
      <c r="AC3">
        <f>AC2+AB2</f>
        <v>0.46666666666666667</v>
      </c>
      <c r="AD3" t="s">
        <v>128</v>
      </c>
    </row>
    <row r="4" spans="1:30">
      <c r="A4">
        <v>3</v>
      </c>
      <c r="B4">
        <f t="shared" ca="1" si="1"/>
        <v>0.29602331979713181</v>
      </c>
      <c r="C4">
        <f t="shared" ca="1" si="0"/>
        <v>0.48462765341706993</v>
      </c>
      <c r="D4" t="str">
        <f t="shared" ca="1" si="2"/>
        <v>EN</v>
      </c>
      <c r="E4">
        <f t="shared" ca="1" si="3"/>
        <v>7</v>
      </c>
      <c r="F4" t="s">
        <v>127</v>
      </c>
      <c r="G4">
        <v>12</v>
      </c>
      <c r="H4" t="s">
        <v>129</v>
      </c>
      <c r="I4">
        <v>6</v>
      </c>
      <c r="J4" t="str">
        <f t="shared" si="4"/>
        <v/>
      </c>
      <c r="K4" t="str">
        <f t="shared" ca="1" si="5"/>
        <v>{"dy":1,"cd":"GO","cn":2900},{"dy":2,"cd":"EN","cn":9},{"dy":3,"cd":"DI","cn":6}</v>
      </c>
      <c r="L4" t="str">
        <f t="shared" si="6"/>
        <v>{"dy":3,"cd":"DI","cn":6}</v>
      </c>
      <c r="P4" t="s">
        <v>98</v>
      </c>
      <c r="Q4">
        <f t="shared" ca="1" si="7"/>
        <v>5</v>
      </c>
      <c r="R4">
        <f t="shared" si="8"/>
        <v>4</v>
      </c>
      <c r="S4">
        <f t="shared" si="9"/>
        <v>18</v>
      </c>
      <c r="T4">
        <f>S4/R4</f>
        <v>4.5</v>
      </c>
      <c r="U4">
        <v>3</v>
      </c>
      <c r="V4">
        <v>6</v>
      </c>
      <c r="W4">
        <v>0</v>
      </c>
      <c r="Y4">
        <v>3</v>
      </c>
      <c r="Z4">
        <v>0</v>
      </c>
      <c r="AA4">
        <v>2</v>
      </c>
      <c r="AB4">
        <f t="shared" si="10"/>
        <v>6.6666666666666666E-2</v>
      </c>
      <c r="AC4">
        <f>AC3+AB3</f>
        <v>0.93333333333333335</v>
      </c>
      <c r="AD4" t="s">
        <v>130</v>
      </c>
    </row>
    <row r="5" spans="1:30">
      <c r="A5">
        <v>4</v>
      </c>
      <c r="B5">
        <f t="shared" ca="1" si="1"/>
        <v>9.1391887785382653E-2</v>
      </c>
      <c r="C5">
        <f t="shared" ca="1" si="0"/>
        <v>0.45085435971601051</v>
      </c>
      <c r="D5" t="str">
        <f t="shared" ca="1" si="2"/>
        <v>GO</v>
      </c>
      <c r="E5">
        <f t="shared" ca="1" si="3"/>
        <v>1800</v>
      </c>
      <c r="F5" t="s">
        <v>125</v>
      </c>
      <c r="G5">
        <v>1000</v>
      </c>
      <c r="H5" t="s">
        <v>125</v>
      </c>
      <c r="I5">
        <v>900</v>
      </c>
      <c r="J5" t="str">
        <f t="shared" si="4"/>
        <v/>
      </c>
      <c r="K5" t="str">
        <f t="shared" ca="1" si="5"/>
        <v>{"dy":1,"cd":"GO","cn":2900},{"dy":2,"cd":"EN","cn":9},{"dy":3,"cd":"DI","cn":6},{"dy":4,"cd":"GO","cn":900}</v>
      </c>
      <c r="L5" t="str">
        <f t="shared" si="6"/>
        <v>{"dy":4,"cd":"GO","cn":900}</v>
      </c>
      <c r="Y5">
        <v>1</v>
      </c>
      <c r="Z5">
        <v>1</v>
      </c>
      <c r="AA5">
        <f>VLOOKUP($Y5,$Y:$AD,MATCH(AA$1,$Y$1:$AD$1,0),0)</f>
        <v>14</v>
      </c>
      <c r="AB5">
        <f t="shared" si="10"/>
        <v>0.5</v>
      </c>
      <c r="AC5">
        <f>AC4+AB4</f>
        <v>1</v>
      </c>
      <c r="AD5" t="str">
        <f>VLOOKUP($Y5,$Y:$AD,MATCH(AD$1,$Y$1:$AD$1,0),0)</f>
        <v>GO</v>
      </c>
    </row>
    <row r="6" spans="1:30">
      <c r="A6">
        <v>5</v>
      </c>
      <c r="B6">
        <f t="shared" ca="1" si="1"/>
        <v>7.0163324695566964E-2</v>
      </c>
      <c r="C6">
        <f t="shared" ca="1" si="0"/>
        <v>0.73311842795159077</v>
      </c>
      <c r="D6" t="str">
        <f t="shared" ca="1" si="2"/>
        <v>EN</v>
      </c>
      <c r="E6">
        <f t="shared" ca="1" si="3"/>
        <v>8</v>
      </c>
      <c r="F6" t="s">
        <v>127</v>
      </c>
      <c r="G6">
        <v>5</v>
      </c>
      <c r="H6" t="s">
        <v>127</v>
      </c>
      <c r="I6">
        <v>6</v>
      </c>
      <c r="J6" t="str">
        <f t="shared" si="4"/>
        <v/>
      </c>
      <c r="K6" t="str">
        <f t="shared" ca="1" si="5"/>
        <v>{"dy":1,"cd":"GO","cn":2900},{"dy":2,"cd":"EN","cn":9},{"dy":3,"cd":"DI","cn":6},{"dy":4,"cd":"GO","cn":900},{"dy":5,"cd":"EN","cn":6}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0.95251497821700271</v>
      </c>
      <c r="C7">
        <f t="shared" ca="1" si="0"/>
        <v>0.43930109475177159</v>
      </c>
      <c r="D7" t="str">
        <f t="shared" ca="1" si="2"/>
        <v>DI</v>
      </c>
      <c r="E7">
        <f t="shared" ca="1" si="3"/>
        <v>4</v>
      </c>
      <c r="F7" t="s">
        <v>125</v>
      </c>
      <c r="G7">
        <v>900</v>
      </c>
      <c r="H7" t="s">
        <v>125</v>
      </c>
      <c r="I7">
        <v>1400</v>
      </c>
      <c r="J7" t="str">
        <f t="shared" si="4"/>
        <v/>
      </c>
      <c r="K7" t="str">
        <f t="shared" ca="1" si="5"/>
        <v>{"dy":1,"cd":"GO","cn":2900},{"dy":2,"cd":"EN","cn":9},{"dy":3,"cd":"DI","cn":6},{"dy":4,"cd":"GO","cn":900},{"dy":5,"cd":"EN","cn":6},{"dy":6,"cd":"GO","cn":1400}</v>
      </c>
      <c r="L7" t="str">
        <f t="shared" si="6"/>
        <v>{"dy":6,"cd":"GO","cn":1400}</v>
      </c>
      <c r="Y7">
        <v>1</v>
      </c>
      <c r="Z7">
        <v>2</v>
      </c>
      <c r="AA7">
        <f t="shared" si="11"/>
        <v>14</v>
      </c>
      <c r="AB7">
        <f t="shared" si="10"/>
        <v>0.875</v>
      </c>
      <c r="AC7">
        <f t="shared" si="12"/>
        <v>2</v>
      </c>
      <c r="AD7" t="str">
        <f t="shared" si="13"/>
        <v>GO</v>
      </c>
    </row>
    <row r="8" spans="1:30">
      <c r="A8">
        <v>7</v>
      </c>
      <c r="B8">
        <f t="shared" ca="1" si="1"/>
        <v>7.9290046295548144E-2</v>
      </c>
      <c r="C8">
        <f t="shared" ca="1" si="0"/>
        <v>0.41818852717726085</v>
      </c>
      <c r="D8" t="str">
        <f t="shared" ca="1" si="2"/>
        <v>GO</v>
      </c>
      <c r="E8">
        <f t="shared" ca="1" si="3"/>
        <v>1700</v>
      </c>
      <c r="F8" t="s">
        <v>127</v>
      </c>
      <c r="G8">
        <v>6</v>
      </c>
      <c r="H8" t="s">
        <v>127</v>
      </c>
      <c r="I8">
        <v>8</v>
      </c>
      <c r="J8" t="str">
        <f t="shared" si="4"/>
        <v/>
      </c>
      <c r="K8" t="str">
        <f t="shared" ca="1" si="5"/>
        <v>{"dy":1,"cd":"GO","cn":2900},{"dy":2,"cd":"EN","cn":9},{"dy":3,"cd":"DI","cn":6},{"dy":4,"cd":"GO","cn":900},{"dy":5,"cd":"EN","cn":6},{"dy":6,"cd":"GO","cn":1400},{"dy":7,"cd":"EN","cn":8}</v>
      </c>
      <c r="L8" t="str">
        <f t="shared" si="6"/>
        <v>{"dy":7,"cd":"EN","cn":8}</v>
      </c>
      <c r="Y8">
        <v>3</v>
      </c>
      <c r="Z8">
        <v>2</v>
      </c>
      <c r="AA8">
        <f t="shared" si="11"/>
        <v>2</v>
      </c>
      <c r="AB8">
        <f t="shared" si="10"/>
        <v>0.125</v>
      </c>
      <c r="AC8">
        <f t="shared" si="12"/>
        <v>2.875</v>
      </c>
      <c r="AD8" t="str">
        <f t="shared" si="13"/>
        <v>DI</v>
      </c>
    </row>
    <row r="9" spans="1:30">
      <c r="A9">
        <v>8</v>
      </c>
      <c r="B9">
        <f t="shared" ca="1" si="1"/>
        <v>0.91962875318067605</v>
      </c>
      <c r="C9">
        <f t="shared" ca="1" si="0"/>
        <v>0.64208140366684552</v>
      </c>
      <c r="D9" t="str">
        <f t="shared" ca="1" si="2"/>
        <v>DI</v>
      </c>
      <c r="E9">
        <f t="shared" ca="1" si="3"/>
        <v>5</v>
      </c>
      <c r="F9" t="s">
        <v>129</v>
      </c>
      <c r="G9">
        <v>3</v>
      </c>
      <c r="H9" t="s">
        <v>125</v>
      </c>
      <c r="I9">
        <v>3100</v>
      </c>
      <c r="J9" t="str">
        <f t="shared" si="4"/>
        <v/>
      </c>
      <c r="K9" t="str">
        <f t="shared" ca="1" si="5"/>
        <v>{"dy":1,"cd":"GO","cn":2900},{"dy":2,"cd":"EN","cn":9},{"dy":3,"cd":"DI","cn":6},{"dy":4,"cd":"GO","cn":900},{"dy":5,"cd":"EN","cn":6},{"dy":6,"cd":"GO","cn":1400},{"dy":7,"cd":"EN","cn":8},{"dy":8,"cd":"GO","cn":3100}</v>
      </c>
      <c r="L9" t="str">
        <f t="shared" si="6"/>
        <v>{"dy":8,"cd":"GO","cn":3100}</v>
      </c>
      <c r="Y9">
        <v>2</v>
      </c>
      <c r="Z9">
        <v>3</v>
      </c>
      <c r="AA9">
        <f t="shared" si="11"/>
        <v>14</v>
      </c>
      <c r="AB9">
        <f t="shared" si="10"/>
        <v>0.875</v>
      </c>
      <c r="AC9">
        <f t="shared" si="12"/>
        <v>3</v>
      </c>
      <c r="AD9" t="str">
        <f t="shared" si="13"/>
        <v>EN</v>
      </c>
    </row>
    <row r="10" spans="1:30">
      <c r="A10">
        <v>9</v>
      </c>
      <c r="B10">
        <f t="shared" ca="1" si="1"/>
        <v>0.2609582444228753</v>
      </c>
      <c r="C10">
        <f t="shared" ca="1" si="0"/>
        <v>0.19695398634050199</v>
      </c>
      <c r="D10" t="str">
        <f t="shared" ca="1" si="2"/>
        <v>GO</v>
      </c>
      <c r="E10">
        <f t="shared" ca="1" si="3"/>
        <v>1100</v>
      </c>
      <c r="F10" t="s">
        <v>125</v>
      </c>
      <c r="G10">
        <v>700</v>
      </c>
      <c r="H10" t="s">
        <v>127</v>
      </c>
      <c r="I10">
        <v>9</v>
      </c>
      <c r="J10" t="str">
        <f t="shared" si="4"/>
        <v/>
      </c>
      <c r="K10" t="str">
        <f t="shared" ca="1" si="5"/>
        <v>{"dy":1,"cd":"GO","cn":2900},{"dy":2,"cd":"EN","cn":9},{"dy":3,"cd":"DI","cn":6},{"dy":4,"cd":"GO","cn":900},{"dy":5,"cd":"EN","cn":6},{"dy":6,"cd":"GO","cn":1400},{"dy":7,"cd":"EN","cn":8},{"dy":8,"cd":"GO","cn":3100},{"dy":9,"cd":"EN","cn":9}</v>
      </c>
      <c r="L10" t="str">
        <f t="shared" si="6"/>
        <v>{"dy":9,"cd":"EN","cn":9}</v>
      </c>
      <c r="Y10">
        <v>3</v>
      </c>
      <c r="Z10">
        <v>3</v>
      </c>
      <c r="AA10">
        <f t="shared" si="11"/>
        <v>2</v>
      </c>
      <c r="AB10">
        <f t="shared" si="10"/>
        <v>0.125</v>
      </c>
      <c r="AC10">
        <f t="shared" si="12"/>
        <v>3.875</v>
      </c>
      <c r="AD10" t="str">
        <f t="shared" si="13"/>
        <v>DI</v>
      </c>
    </row>
    <row r="11" spans="1:30">
      <c r="A11">
        <v>10</v>
      </c>
      <c r="B11">
        <f t="shared" ca="1" si="1"/>
        <v>0.96043772600419641</v>
      </c>
      <c r="C11">
        <f t="shared" ca="1" si="0"/>
        <v>0.71354918351491103</v>
      </c>
      <c r="D11" t="str">
        <f t="shared" ca="1" si="2"/>
        <v>DI</v>
      </c>
      <c r="E11">
        <f t="shared" ca="1" si="3"/>
        <v>5</v>
      </c>
      <c r="F11" t="s">
        <v>127</v>
      </c>
      <c r="G11">
        <v>10</v>
      </c>
      <c r="H11" t="s">
        <v>125</v>
      </c>
      <c r="I11">
        <v>1000</v>
      </c>
      <c r="J11" t="str">
        <f t="shared" si="4"/>
        <v/>
      </c>
      <c r="K11" t="str">
        <f t="shared" ca="1" si="5"/>
        <v>{"dy":1,"cd":"GO","cn":2900},{"dy":2,"cd":"EN","cn":9},{"dy":3,"cd":"DI","cn":6},{"dy":4,"cd":"GO","cn":900},{"dy":5,"cd":"EN","cn":6},{"dy":6,"cd":"GO","cn":1400},{"dy":7,"cd":"EN","cn":8},{"dy":8,"cd":"GO","cn":3100},{"dy":9,"cd":"EN","cn":9},{"dy":10,"cd":"GO","cn":1000}</v>
      </c>
      <c r="L11" t="str">
        <f t="shared" si="6"/>
        <v>{"dy":10,"cd":"GO","cn":1000}</v>
      </c>
    </row>
    <row r="12" spans="1:30">
      <c r="A12">
        <v>11</v>
      </c>
      <c r="B12">
        <f t="shared" ca="1" si="1"/>
        <v>0.18119446614816381</v>
      </c>
      <c r="C12">
        <f t="shared" ca="1" si="0"/>
        <v>0.20669573935486185</v>
      </c>
      <c r="D12" t="str">
        <f t="shared" ca="1" si="2"/>
        <v>GO</v>
      </c>
      <c r="E12">
        <f t="shared" ca="1" si="3"/>
        <v>1100</v>
      </c>
      <c r="F12" t="s">
        <v>125</v>
      </c>
      <c r="G12">
        <v>1300</v>
      </c>
      <c r="H12" t="s">
        <v>129</v>
      </c>
      <c r="I12">
        <v>3</v>
      </c>
      <c r="J12" t="str">
        <f t="shared" si="4"/>
        <v/>
      </c>
      <c r="K12" t="str">
        <f t="shared" ca="1" si="5"/>
        <v>{"dy":1,"cd":"GO","cn":2900},{"dy":2,"cd":"EN","cn":9},{"dy":3,"cd":"DI","cn":6},{"dy":4,"cd":"GO","cn":900},{"dy":5,"cd":"EN","cn":6},{"dy":6,"cd":"GO","cn":1400},{"dy":7,"cd":"EN","cn":8},{"dy":8,"cd":"GO","cn":3100},{"dy":9,"cd":"EN","cn":9},{"dy":10,"cd":"GO","cn":1000},{"dy":11,"cd":"DI","cn":3}</v>
      </c>
      <c r="L12" t="str">
        <f t="shared" si="6"/>
        <v>{"dy":11,"cd":"DI","cn":3}</v>
      </c>
    </row>
    <row r="13" spans="1:30">
      <c r="A13">
        <v>12</v>
      </c>
      <c r="B13">
        <f t="shared" ca="1" si="1"/>
        <v>0.25394517754485046</v>
      </c>
      <c r="C13">
        <f t="shared" ca="1" si="0"/>
        <v>0.5804806740691959</v>
      </c>
      <c r="D13" t="str">
        <f t="shared" ca="1" si="2"/>
        <v>EN</v>
      </c>
      <c r="E13">
        <f t="shared" ca="1" si="3"/>
        <v>8</v>
      </c>
      <c r="F13" t="s">
        <v>127</v>
      </c>
      <c r="G13">
        <v>6</v>
      </c>
      <c r="H13" t="s">
        <v>125</v>
      </c>
      <c r="I13">
        <v>1300</v>
      </c>
      <c r="J13" t="str">
        <f t="shared" si="4"/>
        <v/>
      </c>
      <c r="K13" t="str">
        <f t="shared" ca="1" si="5"/>
        <v>{"dy":1,"cd":"GO","cn":2900},{"dy":2,"cd":"EN","cn":9},{"dy":3,"cd":"DI","cn":6},{"dy":4,"cd":"GO","cn":900},{"dy":5,"cd":"EN","cn":6},{"dy":6,"cd":"GO","cn":1400},{"dy":7,"cd":"EN","cn":8},{"dy":8,"cd":"GO","cn":3100},{"dy":9,"cd":"EN","cn":9},{"dy":10,"cd":"GO","cn":1000},{"dy":11,"cd":"DI","cn":3},{"dy":12,"cd":"GO","cn":1300}</v>
      </c>
      <c r="L13" t="str">
        <f t="shared" si="6"/>
        <v>{"dy":12,"cd":"GO","cn":1300}</v>
      </c>
    </row>
    <row r="14" spans="1:30">
      <c r="A14">
        <v>13</v>
      </c>
      <c r="B14">
        <f t="shared" ca="1" si="1"/>
        <v>0.86015882159161816</v>
      </c>
      <c r="C14">
        <f t="shared" ca="1" si="0"/>
        <v>3.1635165030223789E-2</v>
      </c>
      <c r="D14" t="str">
        <f t="shared" ca="1" si="2"/>
        <v>GO</v>
      </c>
      <c r="E14">
        <f t="shared" ca="1" si="3"/>
        <v>500</v>
      </c>
      <c r="F14" t="s">
        <v>125</v>
      </c>
      <c r="G14">
        <v>1200</v>
      </c>
      <c r="H14" t="s">
        <v>127</v>
      </c>
      <c r="I14">
        <v>8</v>
      </c>
      <c r="J14" t="str">
        <f t="shared" si="4"/>
        <v/>
      </c>
      <c r="K14" t="str">
        <f t="shared" ca="1" si="5"/>
        <v>{"dy":1,"cd":"GO","cn":2900},{"dy":2,"cd":"EN","cn":9},{"dy":3,"cd":"DI","cn":6},{"dy":4,"cd":"GO","cn":900},{"dy":5,"cd":"EN","cn":6},{"dy":6,"cd":"GO","cn":1400},{"dy":7,"cd":"EN","cn":8},{"dy":8,"cd":"GO","cn":3100},{"dy":9,"cd":"EN","cn":9},{"dy":10,"cd":"GO","cn":1000},{"dy":11,"cd":"DI","cn":3},{"dy":12,"cd":"GO","cn":1300},{"dy":13,"cd":"EN","cn":8}</v>
      </c>
      <c r="L14" t="str">
        <f t="shared" si="6"/>
        <v>{"dy":13,"cd":"EN","cn":8}</v>
      </c>
    </row>
    <row r="15" spans="1:30">
      <c r="A15">
        <v>14</v>
      </c>
      <c r="B15">
        <f t="shared" ca="1" si="1"/>
        <v>0.82753705199392436</v>
      </c>
      <c r="C15">
        <f t="shared" ca="1" si="0"/>
        <v>0.92049639627256841</v>
      </c>
      <c r="D15" t="str">
        <f t="shared" ca="1" si="2"/>
        <v>EN</v>
      </c>
      <c r="E15">
        <f t="shared" ca="1" si="3"/>
        <v>9</v>
      </c>
      <c r="F15" t="s">
        <v>127</v>
      </c>
      <c r="G15">
        <v>10</v>
      </c>
      <c r="H15" t="s">
        <v>125</v>
      </c>
      <c r="I15">
        <v>800</v>
      </c>
      <c r="J15" t="str">
        <f t="shared" si="4"/>
        <v/>
      </c>
      <c r="K15" t="str">
        <f t="shared" ca="1" si="5"/>
        <v>{"dy":1,"cd":"GO","cn":2900},{"dy":2,"cd":"EN","cn":9},{"dy":3,"cd":"DI","cn":6},{"dy":4,"cd":"GO","cn":900},{"dy":5,"cd":"EN","cn":6},{"dy":6,"cd":"GO","cn":1400},{"dy":7,"cd":"EN","cn":8},{"dy":8,"cd":"GO","cn":3100},{"dy":9,"cd":"EN","cn":9},{"dy":10,"cd":"GO","cn":1000},{"dy":11,"cd":"DI","cn":3},{"dy":12,"cd":"GO","cn":1300},{"dy":13,"cd":"EN","cn":8},{"dy":14,"cd":"GO","cn":800}</v>
      </c>
      <c r="L15" t="str">
        <f t="shared" si="6"/>
        <v>{"dy":14,"cd":"GO","cn":800}</v>
      </c>
    </row>
    <row r="16" spans="1:30">
      <c r="A16">
        <v>15</v>
      </c>
      <c r="B16">
        <f t="shared" ca="1" si="1"/>
        <v>0.10090189421709383</v>
      </c>
      <c r="C16">
        <f t="shared" ca="1" si="0"/>
        <v>0.71146473952220601</v>
      </c>
      <c r="D16" t="str">
        <f t="shared" ca="1" si="2"/>
        <v>GO</v>
      </c>
      <c r="E16">
        <f t="shared" ca="1" si="3"/>
        <v>2700</v>
      </c>
      <c r="F16" t="s">
        <v>125</v>
      </c>
      <c r="G16">
        <v>1000</v>
      </c>
      <c r="H16" t="s">
        <v>127</v>
      </c>
      <c r="I16">
        <v>6</v>
      </c>
      <c r="J16" t="str">
        <f t="shared" si="4"/>
        <v/>
      </c>
      <c r="K16" t="str">
        <f t="shared" ca="1" si="5"/>
        <v>{"dy":1,"cd":"GO","cn":2900},{"dy":2,"cd":"EN","cn":9},{"dy":3,"cd":"DI","cn":6},{"dy":4,"cd":"GO","cn":900},{"dy":5,"cd":"EN","cn":6},{"dy":6,"cd":"GO","cn":1400},{"dy":7,"cd":"EN","cn":8},{"dy":8,"cd":"GO","cn":3100},{"dy":9,"cd":"EN","cn":9},{"dy":10,"cd":"GO","cn":1000},{"dy":11,"cd":"DI","cn":3},{"dy":12,"cd":"GO","cn":1300},{"dy":13,"cd":"EN","cn":8},{"dy":14,"cd":"GO","cn":800},{"dy":15,"cd":"EN","cn":6}</v>
      </c>
      <c r="L16" t="str">
        <f t="shared" si="6"/>
        <v>{"dy":15,"cd":"EN","cn":6}</v>
      </c>
    </row>
    <row r="17" spans="1:12">
      <c r="A17">
        <v>16</v>
      </c>
      <c r="B17">
        <f t="shared" ca="1" si="1"/>
        <v>0.54658803419732838</v>
      </c>
      <c r="C17">
        <f t="shared" ca="1" si="0"/>
        <v>0.84777981267732827</v>
      </c>
      <c r="D17" t="str">
        <f t="shared" ca="1" si="2"/>
        <v>EN</v>
      </c>
      <c r="E17">
        <f t="shared" ca="1" si="3"/>
        <v>9</v>
      </c>
      <c r="F17" t="s">
        <v>127</v>
      </c>
      <c r="G17">
        <v>8</v>
      </c>
      <c r="H17" t="s">
        <v>498</v>
      </c>
      <c r="I17">
        <v>4</v>
      </c>
      <c r="J17" t="str">
        <f t="shared" si="4"/>
        <v/>
      </c>
      <c r="K17" t="str">
        <f t="shared" ca="1" si="5"/>
        <v>{"dy":1,"cd":"GO","cn":2900},{"dy":2,"cd":"EN","cn":9},{"dy":3,"cd":"DI","cn":6},{"dy":4,"cd":"GO","cn":900},{"dy":5,"cd":"EN","cn":6},{"dy":6,"cd":"GO","cn":1400},{"dy":7,"cd":"EN","cn":8},{"dy":8,"cd":"GO","cn":3100},{"dy":9,"cd":"EN","cn":9},{"dy":10,"cd":"GO","cn":1000},{"dy":11,"cd":"DI","cn":3},{"dy":12,"cd":"GO","cn":1300},{"dy":13,"cd":"EN","cn":8},{"dy":14,"cd":"GO","cn":800},{"dy":15,"cd":"EN","cn":6},{"dy":16,"cd":"DI","cn":4}</v>
      </c>
      <c r="L17" t="str">
        <f t="shared" si="6"/>
        <v>{"dy":16,"cd":"DI","cn":4}</v>
      </c>
    </row>
    <row r="18" spans="1:12">
      <c r="A18">
        <v>17</v>
      </c>
      <c r="B18">
        <f t="shared" ca="1" si="1"/>
        <v>0.41256400629967493</v>
      </c>
      <c r="C18">
        <f t="shared" ca="1" si="0"/>
        <v>0.90950961412618425</v>
      </c>
      <c r="D18" t="str">
        <f t="shared" ca="1" si="2"/>
        <v>GO</v>
      </c>
      <c r="E18">
        <f t="shared" ca="1" si="3"/>
        <v>3300</v>
      </c>
      <c r="F18" t="s">
        <v>125</v>
      </c>
      <c r="G18">
        <v>800</v>
      </c>
      <c r="H18" t="s">
        <v>125</v>
      </c>
      <c r="I18">
        <v>1200</v>
      </c>
      <c r="J18" t="str">
        <f t="shared" si="4"/>
        <v/>
      </c>
      <c r="K18" t="str">
        <f t="shared" ca="1" si="5"/>
        <v>{"dy":1,"cd":"GO","cn":2900},{"dy":2,"cd":"EN","cn":9},{"dy":3,"cd":"DI","cn":6},{"dy":4,"cd":"GO","cn":900},{"dy":5,"cd":"EN","cn":6},{"dy":6,"cd":"GO","cn":1400},{"dy":7,"cd":"EN","cn":8},{"dy":8,"cd":"GO","cn":3100},{"dy":9,"cd":"EN","cn":9},{"dy":10,"cd":"GO","cn":1000},{"dy":11,"cd":"DI","cn":3},{"dy":12,"cd":"GO","cn":1300},{"dy":13,"cd":"EN","cn":8},{"dy":14,"cd":"GO","cn":800},{"dy":15,"cd":"EN","cn":6},{"dy":16,"cd":"DI","cn":4},{"dy":17,"cd":"GO","cn":1200}</v>
      </c>
      <c r="L18" t="str">
        <f t="shared" si="6"/>
        <v>{"dy":17,"cd":"GO","cn":1200}</v>
      </c>
    </row>
    <row r="19" spans="1:12">
      <c r="A19">
        <v>18</v>
      </c>
      <c r="B19">
        <f t="shared" ca="1" si="1"/>
        <v>3.0091303713086992E-2</v>
      </c>
      <c r="C19">
        <f t="shared" ca="1" si="0"/>
        <v>0.1376467733164356</v>
      </c>
      <c r="D19" t="str">
        <f t="shared" ca="1" si="2"/>
        <v>EN</v>
      </c>
      <c r="E19">
        <f t="shared" ca="1" si="3"/>
        <v>6</v>
      </c>
      <c r="F19" t="s">
        <v>127</v>
      </c>
      <c r="G19">
        <v>6</v>
      </c>
      <c r="H19" t="s">
        <v>127</v>
      </c>
      <c r="I19">
        <v>8</v>
      </c>
      <c r="J19" t="str">
        <f t="shared" si="4"/>
        <v/>
      </c>
      <c r="K19" t="str">
        <f t="shared" ca="1" si="5"/>
        <v>{"dy":1,"cd":"GO","cn":2900},{"dy":2,"cd":"EN","cn":9},{"dy":3,"cd":"DI","cn":6},{"dy":4,"cd":"GO","cn":900},{"dy":5,"cd":"EN","cn":6},{"dy":6,"cd":"GO","cn":1400},{"dy":7,"cd":"EN","cn":8},{"dy":8,"cd":"GO","cn":3100},{"dy":9,"cd":"EN","cn":9},{"dy":10,"cd":"GO","cn":1000},{"dy":11,"cd":"DI","cn":3},{"dy":12,"cd":"GO","cn":1300},{"dy":13,"cd":"EN","cn":8},{"dy":14,"cd":"GO","cn":800},{"dy":15,"cd":"EN","cn":6},{"dy":16,"cd":"DI","cn":4},{"dy":17,"cd":"GO","cn":1200},{"dy":18,"cd":"EN","cn":8}</v>
      </c>
      <c r="L19" t="str">
        <f t="shared" si="6"/>
        <v>{"dy":18,"cd":"EN","cn":8}</v>
      </c>
    </row>
    <row r="20" spans="1:12">
      <c r="A20">
        <v>19</v>
      </c>
      <c r="B20">
        <f t="shared" ca="1" si="1"/>
        <v>0.65270247865802666</v>
      </c>
      <c r="C20">
        <f t="shared" ca="1" si="0"/>
        <v>0.53570775099027013</v>
      </c>
      <c r="D20" t="str">
        <f t="shared" ca="1" si="2"/>
        <v>GO</v>
      </c>
      <c r="E20">
        <f t="shared" ca="1" si="3"/>
        <v>2100</v>
      </c>
      <c r="F20" t="s">
        <v>125</v>
      </c>
      <c r="G20">
        <v>900</v>
      </c>
      <c r="H20" t="s">
        <v>125</v>
      </c>
      <c r="I20">
        <v>1100</v>
      </c>
      <c r="J20" t="str">
        <f t="shared" si="4"/>
        <v/>
      </c>
      <c r="K20" t="str">
        <f t="shared" ca="1" si="5"/>
        <v>{"dy":1,"cd":"GO","cn":2900},{"dy":2,"cd":"EN","cn":9},{"dy":3,"cd":"DI","cn":6},{"dy":4,"cd":"GO","cn":900},{"dy":5,"cd":"EN","cn":6},{"dy":6,"cd":"GO","cn":1400},{"dy":7,"cd":"EN","cn":8},{"dy":8,"cd":"GO","cn":3100},{"dy":9,"cd":"EN","cn":9},{"dy":10,"cd":"GO","cn":1000},{"dy":11,"cd":"DI","cn":3},{"dy":12,"cd":"GO","cn":1300},{"dy":13,"cd":"EN","cn":8},{"dy":14,"cd":"GO","cn":800},{"dy":15,"cd":"EN","cn":6},{"dy":16,"cd":"DI","cn":4},{"dy":17,"cd":"GO","cn":1200},{"dy":18,"cd":"EN","cn":8},{"dy":19,"cd":"GO","cn":1100}</v>
      </c>
      <c r="L20" t="str">
        <f t="shared" si="6"/>
        <v>{"dy":19,"cd":"GO","cn":1100}</v>
      </c>
    </row>
    <row r="21" spans="1:12">
      <c r="A21">
        <v>20</v>
      </c>
      <c r="B21">
        <f t="shared" ca="1" si="1"/>
        <v>0.77235501190283795</v>
      </c>
      <c r="C21">
        <f t="shared" ca="1" si="0"/>
        <v>0.338282417468036</v>
      </c>
      <c r="D21" t="str">
        <f t="shared" ca="1" si="2"/>
        <v>EN</v>
      </c>
      <c r="E21">
        <f t="shared" ca="1" si="3"/>
        <v>7</v>
      </c>
      <c r="F21" t="s">
        <v>127</v>
      </c>
      <c r="G21">
        <v>7</v>
      </c>
      <c r="H21" t="s">
        <v>127</v>
      </c>
      <c r="I21">
        <v>7</v>
      </c>
      <c r="J21" t="str">
        <f t="shared" si="4"/>
        <v/>
      </c>
      <c r="K21" t="str">
        <f t="shared" ca="1" si="5"/>
        <v>{"dy":1,"cd":"GO","cn":2900},{"dy":2,"cd":"EN","cn":9},{"dy":3,"cd":"DI","cn":6},{"dy":4,"cd":"GO","cn":900},{"dy":5,"cd":"EN","cn":6},{"dy":6,"cd":"GO","cn":1400},{"dy":7,"cd":"EN","cn":8},{"dy":8,"cd":"GO","cn":3100},{"dy":9,"cd":"EN","cn":9},{"dy":10,"cd":"GO","cn":1000},{"dy":11,"cd":"DI","cn":3},{"dy":12,"cd":"GO","cn":1300},{"dy":13,"cd":"EN","cn":8},{"dy":14,"cd":"GO","cn":800},{"dy":15,"cd":"EN","cn":6},{"dy":16,"cd":"DI","cn":4},{"dy":17,"cd":"GO","cn":1200},{"dy":18,"cd":"EN","cn":8},{"dy":19,"cd":"GO","cn":1100},{"dy":20,"cd":"EN","cn":7}</v>
      </c>
      <c r="L21" t="str">
        <f t="shared" si="6"/>
        <v>{"dy":20,"cd":"EN","cn":7}</v>
      </c>
    </row>
    <row r="22" spans="1:12">
      <c r="A22">
        <v>21</v>
      </c>
      <c r="B22">
        <f t="shared" ca="1" si="1"/>
        <v>0.70548570792947785</v>
      </c>
      <c r="C22">
        <f t="shared" ca="1" si="0"/>
        <v>0.73205772383132373</v>
      </c>
      <c r="D22" t="str">
        <f t="shared" ca="1" si="2"/>
        <v>GO</v>
      </c>
      <c r="E22">
        <f t="shared" ca="1" si="3"/>
        <v>2700</v>
      </c>
      <c r="F22" t="s">
        <v>129</v>
      </c>
      <c r="G22">
        <v>4</v>
      </c>
      <c r="H22" t="s">
        <v>125</v>
      </c>
      <c r="I22">
        <v>3300</v>
      </c>
      <c r="J22" t="str">
        <f t="shared" si="4"/>
        <v/>
      </c>
      <c r="K22" t="str">
        <f t="shared" ca="1" si="5"/>
        <v>{"dy":1,"cd":"GO","cn":2900},{"dy":2,"cd":"EN","cn":9},{"dy":3,"cd":"DI","cn":6},{"dy":4,"cd":"GO","cn":900},{"dy":5,"cd":"EN","cn":6},{"dy":6,"cd":"GO","cn":1400},{"dy":7,"cd":"EN","cn":8},{"dy":8,"cd":"GO","cn":3100},{"dy":9,"cd":"EN","cn":9},{"dy":10,"cd":"GO","cn":1000},{"dy":11,"cd":"DI","cn":3},{"dy":12,"cd":"GO","cn":1300},{"dy":13,"cd":"EN","cn":8},{"dy":14,"cd":"GO","cn":800},{"dy":15,"cd":"EN","cn":6},{"dy":16,"cd":"DI","cn":4},{"dy":17,"cd":"GO","cn":1200},{"dy":18,"cd":"EN","cn":8},{"dy":19,"cd":"GO","cn":1100},{"dy":20,"cd":"EN","cn":7},{"dy":21,"cd":"GO","cn":3300}</v>
      </c>
      <c r="L22" t="str">
        <f t="shared" si="6"/>
        <v>{"dy":21,"cd":"GO","cn":3300}</v>
      </c>
    </row>
    <row r="23" spans="1:12">
      <c r="A23">
        <v>22</v>
      </c>
      <c r="B23">
        <f t="shared" ca="1" si="1"/>
        <v>0.81209518389898183</v>
      </c>
      <c r="C23">
        <f t="shared" ca="1" si="0"/>
        <v>9.0052181330961156E-2</v>
      </c>
      <c r="D23" t="str">
        <f t="shared" ca="1" si="2"/>
        <v>EN</v>
      </c>
      <c r="E23">
        <f t="shared" ca="1" si="3"/>
        <v>6</v>
      </c>
      <c r="F23" t="s">
        <v>127</v>
      </c>
      <c r="G23">
        <v>10</v>
      </c>
      <c r="H23" t="s">
        <v>127</v>
      </c>
      <c r="I23">
        <v>8</v>
      </c>
      <c r="J23" t="str">
        <f t="shared" si="4"/>
        <v/>
      </c>
      <c r="K23"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v>
      </c>
      <c r="L23" t="str">
        <f t="shared" si="6"/>
        <v>{"dy":22,"cd":"EN","cn":8}</v>
      </c>
    </row>
    <row r="24" spans="1:12">
      <c r="A24">
        <v>23</v>
      </c>
      <c r="B24">
        <f t="shared" ca="1" si="1"/>
        <v>0.17876988876085065</v>
      </c>
      <c r="C24">
        <f t="shared" ca="1" si="0"/>
        <v>6.3631448027792192E-3</v>
      </c>
      <c r="D24" t="str">
        <f t="shared" ca="1" si="2"/>
        <v>GO</v>
      </c>
      <c r="E24">
        <f t="shared" ca="1" si="3"/>
        <v>500</v>
      </c>
      <c r="F24" t="s">
        <v>125</v>
      </c>
      <c r="G24">
        <v>800</v>
      </c>
      <c r="H24" t="s">
        <v>125</v>
      </c>
      <c r="I24">
        <v>600</v>
      </c>
      <c r="J24" t="str">
        <f t="shared" si="4"/>
        <v/>
      </c>
      <c r="K24"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v>
      </c>
      <c r="L24" t="str">
        <f t="shared" si="6"/>
        <v>{"dy":23,"cd":"GO","cn":600}</v>
      </c>
    </row>
    <row r="25" spans="1:12">
      <c r="A25">
        <v>24</v>
      </c>
      <c r="B25">
        <f t="shared" ca="1" si="1"/>
        <v>0.52074299166012783</v>
      </c>
      <c r="C25">
        <f t="shared" ca="1" si="0"/>
        <v>0.42355857548604114</v>
      </c>
      <c r="D25" t="str">
        <f t="shared" ca="1" si="2"/>
        <v>EN</v>
      </c>
      <c r="E25">
        <f t="shared" ca="1" si="3"/>
        <v>7</v>
      </c>
      <c r="F25" t="s">
        <v>127</v>
      </c>
      <c r="G25">
        <v>6</v>
      </c>
      <c r="H25" t="s">
        <v>127</v>
      </c>
      <c r="I25">
        <v>7</v>
      </c>
      <c r="J25" t="str">
        <f t="shared" si="4"/>
        <v/>
      </c>
      <c r="K25"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v>
      </c>
      <c r="L25" t="str">
        <f t="shared" si="6"/>
        <v>{"dy":24,"cd":"EN","cn":7}</v>
      </c>
    </row>
    <row r="26" spans="1:12">
      <c r="A26">
        <v>25</v>
      </c>
      <c r="B26">
        <f t="shared" ca="1" si="1"/>
        <v>0.60682362950481983</v>
      </c>
      <c r="C26">
        <f t="shared" ca="1" si="0"/>
        <v>0.81341796439756897</v>
      </c>
      <c r="D26" t="str">
        <f t="shared" ca="1" si="2"/>
        <v>GO</v>
      </c>
      <c r="E26">
        <f t="shared" ca="1" si="3"/>
        <v>3000</v>
      </c>
      <c r="F26" t="s">
        <v>125</v>
      </c>
      <c r="G26">
        <v>700</v>
      </c>
      <c r="H26" t="s">
        <v>129</v>
      </c>
      <c r="I26">
        <v>5</v>
      </c>
      <c r="J26" t="str">
        <f t="shared" si="4"/>
        <v/>
      </c>
      <c r="K26"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v>
      </c>
      <c r="L26" t="str">
        <f t="shared" si="6"/>
        <v>{"dy":25,"cd":"DI","cn":5}</v>
      </c>
    </row>
    <row r="27" spans="1:12">
      <c r="A27">
        <v>26</v>
      </c>
      <c r="B27">
        <f t="shared" ca="1" si="1"/>
        <v>0.56828618675059595</v>
      </c>
      <c r="C27">
        <f t="shared" ca="1" si="0"/>
        <v>0.79930065217328217</v>
      </c>
      <c r="D27" t="str">
        <f t="shared" ca="1" si="2"/>
        <v>EN</v>
      </c>
      <c r="E27">
        <f t="shared" ca="1" si="3"/>
        <v>9</v>
      </c>
      <c r="F27" t="s">
        <v>127</v>
      </c>
      <c r="G27">
        <v>9</v>
      </c>
      <c r="H27" t="s">
        <v>125</v>
      </c>
      <c r="I27">
        <v>1700</v>
      </c>
      <c r="J27" t="str">
        <f t="shared" si="4"/>
        <v/>
      </c>
      <c r="K27"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v>
      </c>
      <c r="L27" t="str">
        <f t="shared" si="6"/>
        <v>{"dy":26,"cd":"GO","cn":1700}</v>
      </c>
    </row>
    <row r="28" spans="1:12">
      <c r="A28">
        <v>27</v>
      </c>
      <c r="B28">
        <f t="shared" ca="1" si="1"/>
        <v>0.27753417301622596</v>
      </c>
      <c r="C28">
        <f t="shared" ca="1" si="0"/>
        <v>0.75537461608202328</v>
      </c>
      <c r="D28" t="str">
        <f t="shared" ca="1" si="2"/>
        <v>GO</v>
      </c>
      <c r="E28">
        <f t="shared" ca="1" si="3"/>
        <v>2800</v>
      </c>
      <c r="F28" t="s">
        <v>127</v>
      </c>
      <c r="G28">
        <v>9</v>
      </c>
      <c r="H28" t="s">
        <v>127</v>
      </c>
      <c r="I28">
        <v>8</v>
      </c>
      <c r="J28" t="str">
        <f t="shared" si="4"/>
        <v/>
      </c>
      <c r="K28"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v>
      </c>
      <c r="L28" t="str">
        <f t="shared" si="6"/>
        <v>{"dy":27,"cd":"EN","cn":8}</v>
      </c>
    </row>
    <row r="29" spans="1:12">
      <c r="A29">
        <v>28</v>
      </c>
      <c r="B29">
        <f t="shared" ca="1" si="1"/>
        <v>0.93723974218624639</v>
      </c>
      <c r="C29">
        <f t="shared" ca="1" si="0"/>
        <v>0.91634146083747758</v>
      </c>
      <c r="D29" t="str">
        <f t="shared" ca="1" si="2"/>
        <v>DI</v>
      </c>
      <c r="E29">
        <f t="shared" ca="1" si="3"/>
        <v>6</v>
      </c>
      <c r="F29" t="s">
        <v>125</v>
      </c>
      <c r="G29">
        <v>3100</v>
      </c>
      <c r="H29" t="s">
        <v>125</v>
      </c>
      <c r="I29">
        <v>2500</v>
      </c>
      <c r="J29" t="str">
        <f t="shared" si="4"/>
        <v/>
      </c>
      <c r="K29"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v>
      </c>
      <c r="L29" t="str">
        <f t="shared" si="6"/>
        <v>{"dy":28,"cd":"GO","cn":2500}</v>
      </c>
    </row>
    <row r="30" spans="1:12">
      <c r="A30">
        <v>29</v>
      </c>
      <c r="B30">
        <f t="shared" ca="1" si="1"/>
        <v>0.92386009071344433</v>
      </c>
      <c r="C30">
        <f t="shared" ca="1" si="0"/>
        <v>5.4371369556782678E-2</v>
      </c>
      <c r="D30" t="str">
        <f t="shared" ca="1" si="2"/>
        <v>EN</v>
      </c>
      <c r="E30">
        <f t="shared" ca="1" si="3"/>
        <v>6</v>
      </c>
      <c r="F30" t="s">
        <v>127</v>
      </c>
      <c r="G30">
        <v>7</v>
      </c>
      <c r="H30" t="s">
        <v>127</v>
      </c>
      <c r="I30">
        <v>5</v>
      </c>
      <c r="J30" t="str">
        <f t="shared" si="4"/>
        <v/>
      </c>
      <c r="K30"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v>
      </c>
      <c r="L30" t="str">
        <f t="shared" si="6"/>
        <v>{"dy":29,"cd":"EN","cn":5}</v>
      </c>
    </row>
    <row r="31" spans="1:12">
      <c r="A31">
        <v>30</v>
      </c>
      <c r="B31">
        <f t="shared" ca="1" si="1"/>
        <v>0.52304726745476848</v>
      </c>
      <c r="C31">
        <f t="shared" ca="1" si="0"/>
        <v>0.203073621206462</v>
      </c>
      <c r="D31" t="str">
        <f t="shared" ca="1" si="2"/>
        <v>GO</v>
      </c>
      <c r="E31">
        <f t="shared" ca="1" si="3"/>
        <v>1100</v>
      </c>
      <c r="F31" t="s">
        <v>125</v>
      </c>
      <c r="G31">
        <v>1000</v>
      </c>
      <c r="H31" t="s">
        <v>125</v>
      </c>
      <c r="I31">
        <v>3100</v>
      </c>
      <c r="J31" t="str">
        <f t="shared" si="4"/>
        <v/>
      </c>
      <c r="K31"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dy":30,"cd":"GO","cn":3100}</v>
      </c>
      <c r="L31" t="str">
        <f t="shared" si="6"/>
        <v>{"dy":30,"cd":"GO","cn":3100}</v>
      </c>
    </row>
    <row r="32" spans="1:12">
      <c r="A32">
        <v>31</v>
      </c>
      <c r="B32">
        <f t="shared" ca="1" si="1"/>
        <v>0.1966914139508702</v>
      </c>
      <c r="C32">
        <f t="shared" ca="1" si="0"/>
        <v>0.9734541575449287</v>
      </c>
      <c r="D32" t="str">
        <f t="shared" ca="1" si="2"/>
        <v>EN</v>
      </c>
      <c r="E32">
        <f t="shared" ca="1" si="3"/>
        <v>9</v>
      </c>
      <c r="F32" t="s">
        <v>127</v>
      </c>
      <c r="G32">
        <v>6</v>
      </c>
      <c r="H32" t="s">
        <v>127</v>
      </c>
      <c r="I32">
        <v>6</v>
      </c>
      <c r="J32" t="str">
        <f t="shared" si="4"/>
        <v/>
      </c>
      <c r="K32" t="str">
        <f t="shared" ca="1" si="5"/>
        <v>{"dy":1,"cd":"GO","cn":2900},{"dy":2,"cd":"EN","cn":9},{"dy":3,"cd":"DI","cn":6},{"dy":4,"cd":"GO","cn":900},{"dy":5,"cd":"EN","cn":6},{"dy":6,"cd":"GO","cn":1400},{"dy":7,"cd":"EN","cn":8},{"dy":8,"cd":"GO","cn":3100},{"dy":9,"cd":"EN","cn":9},{"dy":10,"cd":"GO","cn":1000},{"dy":11,"cd":"DI","cn":3},{"dy":12,"cd":"GO","cn":1300},{"dy":13,"cd":"EN","cn":8},{"dy":14,"cd":"GO","cn":800},{"dy":15,"cd":"EN","cn":6},{"dy":16,"cd":"DI","cn":4},{"dy":17,"cd":"GO","cn":1200},{"dy":18,"cd":"EN","cn":8},{"dy":19,"cd":"GO","cn":1100},{"dy":20,"cd":"EN","cn":7},{"dy":21,"cd":"GO","cn":3300},{"dy":22,"cd":"EN","cn":8},{"dy":23,"cd":"GO","cn":600},{"dy":24,"cd":"EN","cn":7},{"dy":25,"cd":"DI","cn":5},{"dy":26,"cd":"GO","cn":1700},{"dy":27,"cd":"EN","cn":8},{"dy":28,"cd":"GO","cn":2500},{"dy":29,"cd":"EN","cn":5},{"dy":30,"cd":"GO","cn":3100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AF190" activePane="bottomRight" state="frozen"/>
      <selection pane="topRight" activeCell="C1" sqref="C1"/>
      <selection pane="bottomLeft" activeCell="A2" sqref="A2"/>
      <selection pane="bottomRight" activeCell="AB310" sqref="AB310"/>
    </sheetView>
    <sheetView tabSelected="1" workbookViewId="1">
      <pane xSplit="2" ySplit="1" topLeftCell="W292" activePane="bottomRight" state="frozen"/>
      <selection pane="topRight" activeCell="C1" sqref="C1"/>
      <selection pane="bottomLeft" activeCell="A2" sqref="A2"/>
      <selection pane="bottomRight" activeCell="AB309" sqref="AB309"/>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279</v>
      </c>
      <c r="M1" s="6" t="s">
        <v>157</v>
      </c>
      <c r="N1" s="6" t="s">
        <v>147</v>
      </c>
      <c r="O1" s="6" t="s">
        <v>152</v>
      </c>
      <c r="P1" s="6" t="s">
        <v>154</v>
      </c>
      <c r="Q1" s="6" t="s">
        <v>155</v>
      </c>
      <c r="R1" s="6" t="s">
        <v>156</v>
      </c>
      <c r="S1" s="6" t="s">
        <v>172</v>
      </c>
      <c r="T1" s="9" t="str">
        <f t="array" aca="1" ref="T1" ca="1">IF(SUM(IF(S:S="업데이트순번이상",1,0))&gt;0,"순번이상","")</f>
        <v/>
      </c>
      <c r="U1" s="6" t="s">
        <v>151</v>
      </c>
      <c r="V1" s="6" t="s">
        <v>146</v>
      </c>
      <c r="W1" s="6" t="s">
        <v>161</v>
      </c>
      <c r="X1" s="6" t="s">
        <v>162</v>
      </c>
      <c r="Y1" s="6" t="s">
        <v>163</v>
      </c>
      <c r="Z1" s="6" t="s">
        <v>164</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172</v>
      </c>
      <c r="AI1" s="9" t="str">
        <f t="array" aca="1" ref="AI1" ca="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261</v>
      </c>
      <c r="BO1" t="s">
        <v>262</v>
      </c>
      <c r="BP1">
        <v>0</v>
      </c>
      <c r="BQ1" t="s">
        <v>265</v>
      </c>
      <c r="BR1" t="s">
        <v>266</v>
      </c>
      <c r="BS1" t="str">
        <f ca="1">IF(COUNTA(BV:BV)&lt;&gt;COUNTA([1]EquipTable!$A:$A),"수량이상","누적")</f>
        <v>누적</v>
      </c>
      <c r="BT1" t="s">
        <v>263</v>
      </c>
      <c r="BU1" t="s">
        <v>264</v>
      </c>
      <c r="BV1" t="s">
        <v>144</v>
      </c>
      <c r="BX1" t="s">
        <v>120</v>
      </c>
      <c r="BY1">
        <v>0</v>
      </c>
      <c r="BZ1" t="str">
        <f ca="1">IF(COUNTA(CA:CA)&lt;&gt;COUNTA([2]ActorTable!$A:$A),"수량이상","누적")</f>
        <v>수량이상</v>
      </c>
      <c r="CA1" t="s">
        <v>166</v>
      </c>
      <c r="CB1" t="s">
        <v>149</v>
      </c>
      <c r="CD1" t="s">
        <v>165</v>
      </c>
    </row>
    <row r="2" spans="1:82">
      <c r="A2">
        <v>1</v>
      </c>
      <c r="B2">
        <v>0</v>
      </c>
      <c r="C2">
        <f>IF(B2&lt;=9,0,
IF(B2=10,1,2))</f>
        <v>0</v>
      </c>
      <c r="D2">
        <f ca="1">RAND()</f>
        <v>0.46428433438002092</v>
      </c>
      <c r="E2">
        <f ca="1">RAND()</f>
        <v>0.40820249336249115</v>
      </c>
      <c r="F2">
        <f ca="1">RAND()</f>
        <v>0.3822356878614338</v>
      </c>
      <c r="G2">
        <f ca="1">RAND()</f>
        <v>0.46198731919019498</v>
      </c>
      <c r="H2">
        <f ca="1">RAND()</f>
        <v>0.14922052325530821</v>
      </c>
      <c r="I2">
        <f ca="1">RAND()</f>
        <v>0.67286888228948716</v>
      </c>
      <c r="M2" t="str">
        <f ca="1">IF(LEN(J2)&lt;&gt;0,J2,VLOOKUP(D2+$B2,$BJ:$BK,MATCH($BK$1,$BJ$1:$BK$1,0),1))</f>
        <v>지정 장비</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Equip3202</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5</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110</v>
      </c>
      <c r="W2">
        <v>1</v>
      </c>
      <c r="X2" t="s">
        <v>125</v>
      </c>
      <c r="Z2">
        <v>3100</v>
      </c>
      <c r="AA2" t="str">
        <f ca="1">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{"dy":1,"sl":0,"tp":"upn","vl":"45765","cn":14,"pt":"GO","pr":4200}</v>
      </c>
      <c r="AN2" t="str">
        <f ca="1">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0">COUNTIF(M:M,AP2)</f>
        <v>132</v>
      </c>
      <c r="AU2">
        <f t="shared" ref="AU2:AU15" si="1">COUNTIF(AB:AB,AP2)</f>
        <v>152</v>
      </c>
      <c r="AV2">
        <f ca="1">COUNTIFS(M:M,AP2,T:T,"전설")</f>
        <v>1</v>
      </c>
      <c r="AW2">
        <f>COUNTIFS(AB:AB,AP2,AI:AI,"전설")</f>
        <v>11</v>
      </c>
      <c r="BE2" t="str">
        <f ca="1">"["&amp;
IF(LEFT(OFFSET(AM1,COUNTA(AM:AM)-1,0),1)=",",SUBSTITUTE(OFFSET(AM1,COUNTA(AM:AM)-1,0),",","",1),OFFSET(AM1,COUNTA(AM:AM)-1,0))
&amp;"]"</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dy":21,"sl":11},{"dy":22,"sl":11},{"dy":23,"sl":11},{"dy":24,"sl":11},{"dy":25,"sl":11},{"dy":26,"sl":11},{"dy":27,"sl":11},{"dy":28,"sl":11},{"dy":29,"sl":11},{"dy":30,"sl":11,"tp":"fp","vl":"Actor0104","cn":70,"pt":"DI","pp":158,"pr":79},{"dy":31,"sl":11,"tp":"fp","vl":"Actor0104","cn":70,"pt":"DI","pp":158,"pr":79}]</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167</v>
      </c>
    </row>
    <row r="3" spans="1:82">
      <c r="A3">
        <v>1</v>
      </c>
      <c r="B3">
        <v>1</v>
      </c>
      <c r="C3">
        <f>IF(B3&lt;=9,0,
IF(B3=10,1,2))</f>
        <v>0</v>
      </c>
      <c r="D3">
        <f ca="1">RAND()</f>
        <v>4.3830880732699584E-2</v>
      </c>
      <c r="E3">
        <f ca="1">RAND()</f>
        <v>7.895148749855907E-2</v>
      </c>
      <c r="F3">
        <f ca="1">RAND()</f>
        <v>0.42807100174925483</v>
      </c>
      <c r="G3">
        <f ca="1">RAND()</f>
        <v>0.7492035772847998</v>
      </c>
      <c r="H3">
        <f ca="1">RAND()</f>
        <v>0.16561175378798121</v>
      </c>
      <c r="I3">
        <f ca="1">RAND()</f>
        <v>0.79633929550484761</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Equip0202</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3300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402</v>
      </c>
      <c r="W3">
        <v>1</v>
      </c>
      <c r="X3" t="s">
        <v>129</v>
      </c>
      <c r="Z3">
        <v>36</v>
      </c>
      <c r="AA3" t="str">
        <f ca="1">IF(ISBLANK(AB3),"",
VLOOKUP(AB3,OFFSET(INDIRECT("$A:$B"),0,MATCH(AB$1&amp;"_Verify",INDIRECT("$1:$1"),0)-1),2,0)
)</f>
        <v>fe</v>
      </c>
      <c r="AB3" t="s">
        <v>82</v>
      </c>
      <c r="AC3" t="s">
        <v>507</v>
      </c>
      <c r="AD3">
        <v>1</v>
      </c>
      <c r="AE3" t="s">
        <v>125</v>
      </c>
      <c r="AG3">
        <v>1100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강철 마울</v>
      </c>
      <c r="AL3">
        <v>1</v>
      </c>
      <c r="AM3" t="str">
        <f ca="1">IF(ROW()=2,AN3,OFFSET(AM3,-1,0)&amp;IF(LEN(AN3)=0,"",","&amp;AN3))</f>
        <v>{"dy":1,"sl":0,"tp":"upn","vl":"45765","cn":14,"pt":"GO","pr":4200},{"dy":1,"sl":1,"tp":"fe","vl":"Equip4102","cn":1,"pt":"GO","pr":1100}</v>
      </c>
      <c r="AN3" t="str">
        <f ca="1">IF(AL3&lt;&gt;1,"",
"{"""&amp;A$1&amp;""":"&amp;A3
&amp;","""&amp;B$1&amp;""":"&amp;B3
&amp;IF(LEN(AA3)=0,"",","""&amp;AA$1&amp;""":"""&amp;AA3&amp;"""")
&amp;IF(LEN(AC3)=0,"",","""&amp;AC$1&amp;""":"""&amp;AC3&amp;"""")
&amp;IF(LEN(AD3)=0,"",","""&amp;AD$1&amp;""":"&amp;AD3)
&amp;IF(LEN(AE3)=0,"",","""&amp;AE$1&amp;""":"""&amp;AE3&amp;"""")
&amp;IF(LEN(AF3)=0,"",","""&amp;AF$1&amp;""":"&amp;AF3)
&amp;IF(LEN(AG3)=0,"",","""&amp;AG$1&amp;""":"&amp;AG3)&amp;"}")</f>
        <v>{"dy":1,"sl":1,"tp":"fe","vl":"Equip4102","cn":1,"pt":"GO","pr":1100}</v>
      </c>
      <c r="AP3" t="s">
        <v>83</v>
      </c>
      <c r="AQ3" t="s">
        <v>71</v>
      </c>
      <c r="AR3">
        <v>0</v>
      </c>
      <c r="AS3">
        <v>7</v>
      </c>
      <c r="AT3">
        <f t="shared" ca="1" si="0"/>
        <v>2</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1.3550135501355014E-2</v>
      </c>
      <c r="BQ3">
        <f t="shared" ref="BQ3:BQ66" ca="1" si="6">BN3/SUM(BN:BN)</f>
        <v>9.4517958412098316E-3</v>
      </c>
      <c r="BR3">
        <f t="shared" ref="BR3:BR66" ca="1" si="7">BO3/SUM(BO:BO)</f>
        <v>1.0224948875255624E-2</v>
      </c>
      <c r="BS3">
        <f t="shared" ref="BS3:BU66" ca="1" si="8">BS2+BP2</f>
        <v>1.3550135501355014E-2</v>
      </c>
      <c r="BT3">
        <f t="shared" ca="1" si="8"/>
        <v>9.4517958412098316E-3</v>
      </c>
      <c r="BU3">
        <f t="shared" ca="1" si="8"/>
        <v>1.0224948875255624E-2</v>
      </c>
      <c r="BV3" t="str">
        <f ca="1">OFFSET([1]EquipTable!$A$1,ROW()-1,0)</f>
        <v>Equip0002</v>
      </c>
      <c r="BX3">
        <f ca="1">IF(VLOOKUP($CA3,[2]ActorTable!$1:$1048576,MATCH("업데이트순번",[2]ActorTable!$1:$1,0),0)&lt;=$BY$1,1,0)
*IF(MID(CA3,7,1)="2",0.1,1)</f>
        <v>1</v>
      </c>
      <c r="BY3">
        <f t="shared" ref="BY3:BY45" ca="1" si="9">BX3/SUM(BX:BX)</f>
        <v>3.9215686274509796E-2</v>
      </c>
      <c r="BZ3">
        <f t="shared" ref="BZ3:BZ45" ca="1" si="10">BZ2+BY2</f>
        <v>3.9215686274509803E-3</v>
      </c>
      <c r="CA3" t="str">
        <f ca="1">OFFSET([2]ActorTable!$A$1,ROW()-1,0)</f>
        <v>Actor1002</v>
      </c>
      <c r="CB3" t="str">
        <f ca="1">VLOOKUP($CA3,[2]ActorTable!$1:$1048576,MATCH("이름참고",[2]ActorTable!$1:$1,0),0)</f>
        <v>소하</v>
      </c>
    </row>
    <row r="4" spans="1:82">
      <c r="A4">
        <v>1</v>
      </c>
      <c r="B4">
        <v>2</v>
      </c>
      <c r="C4">
        <f>IF(B4&lt;=9,0,
IF(B4=10,1,2))</f>
        <v>0</v>
      </c>
      <c r="D4">
        <f ca="1">RAND()</f>
        <v>0.16621943070340728</v>
      </c>
      <c r="E4">
        <f ca="1">RAND()</f>
        <v>0.96290396703439818</v>
      </c>
      <c r="F4">
        <f ca="1">RAND()</f>
        <v>0.98385739467498734</v>
      </c>
      <c r="G4">
        <f ca="1">RAND()</f>
        <v>0.22598618066122167</v>
      </c>
      <c r="H4">
        <f ca="1">RAND()</f>
        <v>0.3975960761820484</v>
      </c>
      <c r="I4">
        <f ca="1">RAND()</f>
        <v>7.0717498508976351E-2</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96290</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14</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4200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10</v>
      </c>
      <c r="X4" t="s">
        <v>125</v>
      </c>
      <c r="Z4">
        <v>3300</v>
      </c>
      <c r="AA4" t="str">
        <f ca="1">IF(ISBLANK(AB4),"",
VLOOKUP(AB4,OFFSET(INDIRECT("$A:$B"),0,MATCH(AB$1&amp;"_Verify",INDIRECT("$1:$1"),0)-1),2,0)
)</f>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{"dy":1,"sl":0,"tp":"upn","vl":"45765","cn":14,"pt":"GO","pr":4200},{"dy":1,"sl":1,"tp":"fe","vl":"Equip4102","cn":1,"pt":"GO","pr":1100},{"dy":1,"sl":2,"tp":"upn","vl":"56326","cn":5,"pt":"GO","pr":1500}</v>
      </c>
      <c r="AN4" t="str">
        <f ca="1">IF(AL4&lt;&gt;1,"",
"{"""&amp;A$1&amp;""":"&amp;A4
&amp;","""&amp;B$1&amp;""":"&amp;B4
&amp;IF(LEN(AA4)=0,"",","""&amp;AA$1&amp;""":"""&amp;AA4&amp;"""")
&amp;IF(LEN(AC4)=0,"",","""&amp;AC$1&amp;""":"""&amp;AC4&amp;"""")
&amp;IF(LEN(AD4)=0,"",","""&amp;AD$1&amp;""":"&amp;AD4)
&amp;IF(LEN(AE4)=0,"",","""&amp;AE$1&amp;""":"""&amp;AE4&amp;"""")
&amp;IF(LEN(AF4)=0,"",","""&amp;AF$1&amp;""":"&amp;AF4)
&amp;IF(LEN(AG4)=0,"",","""&amp;AG$1&amp;""":"&amp;AG4)&amp;"}")</f>
        <v>{"dy":1,"sl":2,"tp":"upn","vl":"56326","cn":5,"pt":"GO","pr":1500}</v>
      </c>
      <c r="AP4" t="s">
        <v>84</v>
      </c>
      <c r="AQ4" t="s">
        <v>72</v>
      </c>
      <c r="AR4">
        <v>0</v>
      </c>
      <c r="AS4">
        <v>7</v>
      </c>
      <c r="AT4">
        <f t="shared" ca="1" si="0"/>
        <v>1</v>
      </c>
      <c r="AU4">
        <f t="shared" si="1"/>
        <v>1</v>
      </c>
      <c r="AV4">
        <f t="shared" ca="1" si="3"/>
        <v>0</v>
      </c>
      <c r="AW4">
        <f t="shared" si="4"/>
        <v>0</v>
      </c>
      <c r="AZ4">
        <v>149</v>
      </c>
      <c r="BE4" t="s">
        <v>190</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1.3550135501355014E-2</v>
      </c>
      <c r="BQ4">
        <f t="shared" ca="1" si="6"/>
        <v>9.4517958412098316E-3</v>
      </c>
      <c r="BR4">
        <f t="shared" ca="1" si="7"/>
        <v>1.0224948875255624E-2</v>
      </c>
      <c r="BS4">
        <f t="shared" ca="1" si="8"/>
        <v>2.7100271002710029E-2</v>
      </c>
      <c r="BT4">
        <f t="shared" ref="BT4:BT67" ca="1" si="11">BT3+BQ3</f>
        <v>1.8903591682419663E-2</v>
      </c>
      <c r="BU4">
        <f t="shared" ref="BU4:BU67" ca="1" si="12">BU3+BR3</f>
        <v>2.0449897750511249E-2</v>
      </c>
      <c r="BV4" t="str">
        <f ca="1">OFFSET([1]EquipTable!$A$1,ROW()-1,0)</f>
        <v>Equip0101</v>
      </c>
      <c r="BX4">
        <f ca="1">IF(VLOOKUP($CA4,[2]ActorTable!$1:$1048576,MATCH("업데이트순번",[2]ActorTable!$1:$1,0),0)&lt;=$BY$1,1,0)
*IF(MID(CA4,7,1)="2",0.1,1)</f>
        <v>1</v>
      </c>
      <c r="BY4">
        <f t="shared" ca="1" si="9"/>
        <v>3.9215686274509796E-2</v>
      </c>
      <c r="BZ4">
        <f t="shared" ca="1" si="10"/>
        <v>4.3137254901960777E-2</v>
      </c>
      <c r="CA4" t="str">
        <f ca="1">OFFSET([2]ActorTable!$A$1,ROW()-1,0)</f>
        <v>Actor2103</v>
      </c>
      <c r="CB4" t="str">
        <f ca="1">VLOOKUP($CA4,[2]ActorTable!$1:$1048576,MATCH("이름참고",[2]ActorTable!$1:$1,0),0)</f>
        <v>데브샤</v>
      </c>
    </row>
    <row r="5" spans="1:82">
      <c r="A5">
        <v>1</v>
      </c>
      <c r="B5">
        <v>3</v>
      </c>
      <c r="C5">
        <f>IF(B5&lt;=9,0,
IF(B5=10,1,2))</f>
        <v>0</v>
      </c>
      <c r="D5">
        <f ca="1">RAND()</f>
        <v>0.31497879593912681</v>
      </c>
      <c r="E5">
        <f ca="1">RAND()</f>
        <v>0.66785979320224065</v>
      </c>
      <c r="F5">
        <f ca="1">RAND()</f>
        <v>0.21041540005497072</v>
      </c>
      <c r="G5">
        <f ca="1">RAND()</f>
        <v>1.9121138200568377E-2</v>
      </c>
      <c r="H5">
        <f ca="1">RAND()</f>
        <v>8.1657543104762254E-2</v>
      </c>
      <c r="I5">
        <f ca="1">RAND()</f>
        <v>0.58940858334928758</v>
      </c>
      <c r="M5" t="str">
        <f ca="1">IF(LEN(J5)&lt;&gt;0,J5,VLOOKUP(D5+$B5,$BJ:$BK,MATCH($BK$1,$BJ$1:$BK$1,0),1))</f>
        <v>안 지정 캐릭터 PP 일반등급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66785</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11</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3300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14</v>
      </c>
      <c r="X5" t="s">
        <v>125</v>
      </c>
      <c r="Z5">
        <v>2400</v>
      </c>
      <c r="AA5" t="str">
        <f ca="1">IF(ISBLANK(AB5),"",
VLOOKUP(AB5,OFFSET(INDIRECT("$A:$B"),0,MATCH(AB$1&amp;"_Verify",INDIRECT("$1:$1"),0)-1),2,0)
)</f>
        <v>fe</v>
      </c>
      <c r="AB5" t="s">
        <v>82</v>
      </c>
      <c r="AC5" t="s">
        <v>530</v>
      </c>
      <c r="AD5">
        <v>1</v>
      </c>
      <c r="AE5" t="s">
        <v>129</v>
      </c>
      <c r="AF5">
        <v>199</v>
      </c>
      <c r="AG5">
        <v>79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전설</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나선형 단검</v>
      </c>
      <c r="AL5">
        <v>1</v>
      </c>
      <c r="AM5" t="str">
        <f ca="1">IF(ROW()=2,AN5,OFFSET(AM5,-1,0)&amp;IF(LEN(AN5)=0,"",","&amp;AN5))</f>
        <v>{"dy":1,"sl":0,"tp":"upn","vl":"45765","cn":14,"pt":"GO","pr":4200},{"dy":1,"sl":1,"tp":"fe","vl":"Equip4102","cn":1,"pt":"GO","pr":1100},{"dy":1,"sl":2,"tp":"upn","vl":"56326","cn":5,"pt":"GO","pr":1500},{"dy":1,"sl":3,"tp":"fe","vl":"Equip1402","cn":1,"pt":"DI","pp":199,"pr":79}</v>
      </c>
      <c r="AN5" t="str">
        <f ca="1">IF(AL5&lt;&gt;1,"",
"{"""&amp;A$1&amp;""":"&amp;A5
&amp;","""&amp;B$1&amp;""":"&amp;B5
&amp;IF(LEN(AA5)=0,"",","""&amp;AA$1&amp;""":"""&amp;AA5&amp;"""")
&amp;IF(LEN(AC5)=0,"",","""&amp;AC$1&amp;""":"""&amp;AC5&amp;"""")
&amp;IF(LEN(AD5)=0,"",","""&amp;AD$1&amp;""":"&amp;AD5)
&amp;IF(LEN(AE5)=0,"",","""&amp;AE$1&amp;""":"""&amp;AE5&amp;"""")
&amp;IF(LEN(AF5)=0,"",","""&amp;AF$1&amp;""":"&amp;AF5)
&amp;IF(LEN(AG5)=0,"",","""&amp;AG$1&amp;""":"&amp;AG5)&amp;"}")</f>
        <v>{"dy":1,"sl":3,"tp":"fe","vl":"Equip1402","cn":1,"pt":"DI","pp":199,"pr":79}</v>
      </c>
      <c r="AP5" t="s">
        <v>85</v>
      </c>
      <c r="AQ5" t="s">
        <v>73</v>
      </c>
      <c r="AR5">
        <v>8</v>
      </c>
      <c r="AS5">
        <v>11</v>
      </c>
      <c r="AT5">
        <f t="shared" ca="1" si="0"/>
        <v>0</v>
      </c>
      <c r="AU5">
        <f t="shared" si="1"/>
        <v>5</v>
      </c>
      <c r="AV5">
        <f t="shared" ca="1" si="3"/>
        <v>0</v>
      </c>
      <c r="AW5">
        <f t="shared" si="4"/>
        <v>0</v>
      </c>
      <c r="AZ5">
        <v>1</v>
      </c>
      <c r="BE5">
        <f ca="1">LEN(BE2)</f>
        <v>20813</v>
      </c>
      <c r="BG5">
        <v>1</v>
      </c>
      <c r="BH5">
        <v>1</v>
      </c>
      <c r="BI5">
        <f t="shared" si="2"/>
        <v>1</v>
      </c>
      <c r="BJ5">
        <f t="shared" ref="BJ5:BJ18" si="13">BJ4+BI4</f>
        <v>1</v>
      </c>
      <c r="BK5" t="s">
        <v>138</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1.3550135501355014E-2</v>
      </c>
      <c r="BQ5">
        <f t="shared" ca="1" si="6"/>
        <v>9.4517958412098316E-3</v>
      </c>
      <c r="BR5">
        <f t="shared" ca="1" si="7"/>
        <v>1.0224948875255624E-2</v>
      </c>
      <c r="BS5">
        <f t="shared" ca="1" si="8"/>
        <v>4.065040650406504E-2</v>
      </c>
      <c r="BT5">
        <f t="shared" ca="1" si="11"/>
        <v>2.8355387523629497E-2</v>
      </c>
      <c r="BU5">
        <f t="shared" ca="1" si="12"/>
        <v>3.0674846625766874E-2</v>
      </c>
      <c r="BV5" t="str">
        <f ca="1">OFFSET([1]EquipTable!$A$1,ROW()-1,0)</f>
        <v>Equip0102</v>
      </c>
      <c r="BX5">
        <f ca="1">IF(VLOOKUP($CA5,[2]ActorTable!$1:$1048576,MATCH("업데이트순번",[2]ActorTable!$1:$1,0),0)&lt;=$BY$1,1,0)
*IF(MID(CA5,7,1)="2",0.1,1)</f>
        <v>1</v>
      </c>
      <c r="BY5">
        <f t="shared" ca="1" si="9"/>
        <v>3.9215686274509796E-2</v>
      </c>
      <c r="BZ5">
        <f t="shared" ca="1" si="10"/>
        <v>8.2352941176470573E-2</v>
      </c>
      <c r="CA5" t="str">
        <f ca="1">OFFSET([2]ActorTable!$A$1,ROW()-1,0)</f>
        <v>Actor0104</v>
      </c>
      <c r="CB5" t="str">
        <f ca="1">VLOOKUP($CA5,[2]ActorTable!$1:$1048576,MATCH("이름참고",[2]ActorTable!$1:$1,0),0)</f>
        <v>베이</v>
      </c>
    </row>
    <row r="6" spans="1:82">
      <c r="A6">
        <v>1</v>
      </c>
      <c r="B6">
        <v>4</v>
      </c>
      <c r="C6">
        <f>IF(B6&lt;=9,0,
IF(B6=10,1,2))</f>
        <v>0</v>
      </c>
      <c r="D6">
        <f ca="1">RAND()</f>
        <v>0.97852906935338035</v>
      </c>
      <c r="E6">
        <f ca="1">RAND()</f>
        <v>0.51527198019899456</v>
      </c>
      <c r="F6">
        <f ca="1">RAND()</f>
        <v>0.68543968178817205</v>
      </c>
      <c r="G6">
        <f ca="1">RAND()</f>
        <v>0.92605052986841918</v>
      </c>
      <c r="H6">
        <f ca="1">RAND()</f>
        <v>0.25488593523760128</v>
      </c>
      <c r="I6">
        <f ca="1">RAND()</f>
        <v>0.71045267213545082</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51527</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9</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2700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5</v>
      </c>
      <c r="X6" t="s">
        <v>125</v>
      </c>
      <c r="Z6">
        <v>2700</v>
      </c>
      <c r="AA6" t="str">
        <f ca="1">IF(ISBLANK(AB6),"",
VLOOKUP(AB6,OFFSET(INDIRECT("$A:$B"),0,MATCH(AB$1&amp;"_Verify",INDIRECT("$1:$1"),0)-1),2,0)
)</f>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14,"pt":"GO","pr":4200},{"dy":1,"sl":1,"tp":"fe","vl":"Equip4102","cn":1,"pt":"GO","pr":1100},{"dy":1,"sl":2,"tp":"upn","vl":"56326","cn":5,"pt":"GO","pr":1500},{"dy":1,"sl":3,"tp":"fe","vl":"Equip1402","cn":1,"pt":"DI","pp":199,"pr":79},{"dy":1,"sl":4,"tp":"uph","vl":"71037","cn":10,"pt":"GO","pr":3000}</v>
      </c>
      <c r="AN6" t="str">
        <f ca="1">IF(AL6&lt;&gt;1,"",
"{"""&amp;A$1&amp;""":"&amp;A6
&amp;","""&amp;B$1&amp;""":"&amp;B6
&amp;IF(LEN(AA6)=0,"",","""&amp;AA$1&amp;""":"""&amp;AA6&amp;"""")
&amp;IF(LEN(AC6)=0,"",","""&amp;AC$1&amp;""":"""&amp;AC6&amp;"""")
&amp;IF(LEN(AD6)=0,"",","""&amp;AD$1&amp;""":"&amp;AD6)
&amp;IF(LEN(AE6)=0,"",","""&amp;AE$1&amp;""":"""&amp;AE6&amp;"""")
&amp;IF(LEN(AF6)=0,"",","""&amp;AF$1&amp;""":"&amp;AF6)
&amp;IF(LEN(AG6)=0,"",","""&amp;AG$1&amp;""":"&amp;AG6)&amp;"}")</f>
        <v>{"dy":1,"sl":4,"tp":"uph","vl":"71037","cn":10,"pt":"GO","pr":3000}</v>
      </c>
      <c r="AP6" t="s">
        <v>86</v>
      </c>
      <c r="AQ6" t="s">
        <v>75</v>
      </c>
      <c r="AR6">
        <v>8</v>
      </c>
      <c r="AS6">
        <v>11</v>
      </c>
      <c r="AT6">
        <f t="shared" ca="1" si="0"/>
        <v>0</v>
      </c>
      <c r="AU6">
        <f t="shared" si="1"/>
        <v>5</v>
      </c>
      <c r="AV6">
        <f t="shared" ca="1" si="3"/>
        <v>0</v>
      </c>
      <c r="AW6">
        <f t="shared" si="4"/>
        <v>0</v>
      </c>
      <c r="AX6">
        <v>45</v>
      </c>
      <c r="AY6">
        <v>175</v>
      </c>
      <c r="AZ6">
        <f>300*1/320</f>
        <v>0.9375</v>
      </c>
      <c r="BA6">
        <v>0.25</v>
      </c>
      <c r="BB6">
        <v>0.35</v>
      </c>
      <c r="BG6">
        <v>2</v>
      </c>
      <c r="BH6">
        <v>1</v>
      </c>
      <c r="BI6">
        <f t="shared" si="2"/>
        <v>1</v>
      </c>
      <c r="BJ6">
        <f t="shared" si="13"/>
        <v>2</v>
      </c>
      <c r="BK6" t="s">
        <v>142</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1.3550135501355014E-2</v>
      </c>
      <c r="BQ6">
        <f t="shared" ca="1" si="6"/>
        <v>9.4517958412098316E-3</v>
      </c>
      <c r="BR6">
        <f t="shared" ca="1" si="7"/>
        <v>1.0224948875255624E-2</v>
      </c>
      <c r="BS6">
        <f t="shared" ca="1" si="8"/>
        <v>5.4200542005420058E-2</v>
      </c>
      <c r="BT6">
        <f t="shared" ca="1" si="11"/>
        <v>3.7807183364839327E-2</v>
      </c>
      <c r="BU6">
        <f t="shared" ca="1" si="12"/>
        <v>4.0899795501022497E-2</v>
      </c>
      <c r="BV6" t="str">
        <f ca="1">OFFSET([1]EquipTable!$A$1,ROW()-1,0)</f>
        <v>Equip0201</v>
      </c>
      <c r="BX6">
        <f ca="1">IF(VLOOKUP($CA6,[2]ActorTable!$1:$1048576,MATCH("업데이트순번",[2]ActorTable!$1:$1,0),0)&lt;=$BY$1,1,0)
*IF(MID(CA6,7,1)="2",0.1,1)</f>
        <v>1</v>
      </c>
      <c r="BY6">
        <f t="shared" ca="1" si="9"/>
        <v>3.9215686274509796E-2</v>
      </c>
      <c r="BZ6">
        <f t="shared" ca="1" si="10"/>
        <v>0.12156862745098038</v>
      </c>
      <c r="CA6" t="str">
        <f ca="1">OFFSET([2]ActorTable!$A$1,ROW()-1,0)</f>
        <v>Actor1005</v>
      </c>
      <c r="CB6" t="str">
        <f ca="1">VLOOKUP($CA6,[2]ActorTable!$1:$1048576,MATCH("이름참고",[2]ActorTable!$1:$1,0),0)</f>
        <v>젤리아</v>
      </c>
    </row>
    <row r="7" spans="1:82">
      <c r="A7">
        <v>1</v>
      </c>
      <c r="B7">
        <v>5</v>
      </c>
      <c r="C7">
        <f>IF(B7&lt;=9,0,
IF(B7=10,1,2))</f>
        <v>0</v>
      </c>
      <c r="D7">
        <f ca="1">RAND()</f>
        <v>0.65205179069499464</v>
      </c>
      <c r="E7">
        <f ca="1">RAND()</f>
        <v>0.54960195283478619</v>
      </c>
      <c r="F7">
        <f ca="1">RAND()</f>
        <v>0.86199681845166443</v>
      </c>
      <c r="G7">
        <f ca="1">RAND()</f>
        <v>0.48549118923613133</v>
      </c>
      <c r="H7">
        <f ca="1">RAND()</f>
        <v>0.36845203194820775</v>
      </c>
      <c r="I7">
        <f ca="1">RAND()</f>
        <v>0.66559260089015959</v>
      </c>
      <c r="M7" t="str">
        <f ca="1">IF(LEN(J7)&lt;&gt;0,J7,VLOOKUP(D7+$B7,$BJ:$BK,MATCH($BK$1,$BJ$1:$BK$1,0),1))</f>
        <v>안 지정 캐릭터 PP 영웅등급</v>
      </c>
      <c r="N7">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54960</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9</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2700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246</v>
      </c>
      <c r="W7">
        <v>1</v>
      </c>
      <c r="X7" t="s">
        <v>125</v>
      </c>
      <c r="Z7">
        <v>700</v>
      </c>
      <c r="AA7" t="str">
        <f ca="1">IF(ISBLANK(AB7),"",
VLOOKUP(AB7,OFFSET(INDIRECT("$A:$B"),0,MATCH(AB$1&amp;"_Verify",INDIRECT("$1:$1"),0)-1),2,0)
)</f>
        <v>fe</v>
      </c>
      <c r="AB7" t="s">
        <v>82</v>
      </c>
      <c r="AC7" t="s">
        <v>521</v>
      </c>
      <c r="AD7">
        <v>1</v>
      </c>
      <c r="AE7" t="s">
        <v>125</v>
      </c>
      <c r="AG7">
        <v>2200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ca="1">IF(ROW()=2,AN7,OFFSET(AM7,-1,0)&amp;IF(LEN(AN7)=0,"",","&amp;AN7))</f>
        <v>{"dy":1,"sl":0,"tp":"upn","vl":"45765","cn":14,"pt":"GO","pr":4200},{"dy":1,"sl":1,"tp":"fe","vl":"Equip4102","cn":1,"pt":"GO","pr":1100},{"dy":1,"sl":2,"tp":"upn","vl":"56326","cn":5,"pt":"GO","pr":1500},{"dy":1,"sl":3,"tp":"fe","vl":"Equip1402","cn":1,"pt":"DI","pp":199,"pr":79},{"dy":1,"sl":4,"tp":"uph","vl":"71037","cn":10,"pt":"GO","pr":3000},{"dy":1,"sl":5,"tp":"fe","vl":"Equip6001","cn":1,"pt":"GO","pr":2200}</v>
      </c>
      <c r="AN7" t="str">
        <f ca="1">IF(AL7&lt;&gt;1,"",
"{"""&amp;A$1&amp;""":"&amp;A7
&amp;","""&amp;B$1&amp;""":"&amp;B7
&amp;IF(LEN(AA7)=0,"",","""&amp;AA$1&amp;""":"""&amp;AA7&amp;"""")
&amp;IF(LEN(AC7)=0,"",","""&amp;AC$1&amp;""":"""&amp;AC7&amp;"""")
&amp;IF(LEN(AD7)=0,"",","""&amp;AD$1&amp;""":"&amp;AD7)
&amp;IF(LEN(AE7)=0,"",","""&amp;AE$1&amp;""":"""&amp;AE7&amp;"""")
&amp;IF(LEN(AF7)=0,"",","""&amp;AF$1&amp;""":"&amp;AF7)
&amp;IF(LEN(AG7)=0,"",","""&amp;AG$1&amp;""":"&amp;AG7)&amp;"}")</f>
        <v>{"dy":1,"sl":5,"tp":"fe","vl":"Equip6001","cn":1,"pt":"GO","pr":2200}</v>
      </c>
      <c r="AP7" t="s">
        <v>87</v>
      </c>
      <c r="AQ7" t="s">
        <v>78</v>
      </c>
      <c r="AR7">
        <v>8</v>
      </c>
      <c r="AS7">
        <v>11</v>
      </c>
      <c r="AT7">
        <f t="shared" ca="1" si="0"/>
        <v>0</v>
      </c>
      <c r="AU7">
        <f t="shared" si="1"/>
        <v>1</v>
      </c>
      <c r="AV7">
        <f t="shared" ca="1" si="3"/>
        <v>0</v>
      </c>
      <c r="AW7">
        <f t="shared" si="4"/>
        <v>0</v>
      </c>
      <c r="AZ7">
        <v>1</v>
      </c>
      <c r="BG7">
        <v>3</v>
      </c>
      <c r="BH7">
        <v>1</v>
      </c>
      <c r="BI7">
        <f t="shared" si="2"/>
        <v>0.25</v>
      </c>
      <c r="BJ7">
        <f t="shared" si="13"/>
        <v>3</v>
      </c>
      <c r="BK7" t="s">
        <v>142</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1.3550135501355014E-2</v>
      </c>
      <c r="BQ7">
        <f t="shared" ca="1" si="6"/>
        <v>9.4517958412098316E-3</v>
      </c>
      <c r="BR7">
        <f t="shared" ca="1" si="7"/>
        <v>1.0224948875255624E-2</v>
      </c>
      <c r="BS7">
        <f t="shared" ca="1" si="8"/>
        <v>6.7750677506775075E-2</v>
      </c>
      <c r="BT7">
        <f t="shared" ca="1" si="11"/>
        <v>4.7258979206049156E-2</v>
      </c>
      <c r="BU7">
        <f t="shared" ca="1" si="12"/>
        <v>5.112474437627812E-2</v>
      </c>
      <c r="BV7" t="str">
        <f ca="1">OFFSET([1]EquipTable!$A$1,ROW()-1,0)</f>
        <v>Equip0202</v>
      </c>
      <c r="BX7">
        <f ca="1">IF(VLOOKUP($CA7,[2]ActorTable!$1:$1048576,MATCH("업데이트순번",[2]ActorTable!$1:$1,0),0)&lt;=$BY$1,1,0)
*IF(MID(CA7,7,1)="2",0.1,1)</f>
        <v>0</v>
      </c>
      <c r="BY7">
        <f t="shared" ca="1" si="9"/>
        <v>0</v>
      </c>
      <c r="BZ7">
        <f t="shared" ca="1" si="10"/>
        <v>0.16078431372549018</v>
      </c>
      <c r="CA7" t="str">
        <f ca="1">OFFSET([2]ActorTable!$A$1,ROW()-1,0)</f>
        <v>Actor9906</v>
      </c>
      <c r="CB7" t="str">
        <f ca="1">VLOOKUP($CA7,[2]ActorTable!$1:$1048576,MATCH("이름참고",[2]ActorTable!$1:$1,0),0)</f>
        <v>스트링없음</v>
      </c>
    </row>
    <row r="8" spans="1:82">
      <c r="A8">
        <v>1</v>
      </c>
      <c r="B8">
        <v>6</v>
      </c>
      <c r="C8">
        <f>IF(B8&lt;=9,0,
IF(B8=10,1,2))</f>
        <v>0</v>
      </c>
      <c r="D8">
        <f ca="1">RAND()</f>
        <v>1.835047284749336E-2</v>
      </c>
      <c r="E8">
        <f ca="1">RAND()</f>
        <v>5.9130986329808621E-2</v>
      </c>
      <c r="F8">
        <f ca="1">RAND()</f>
        <v>0.79628707352361616</v>
      </c>
      <c r="G8">
        <f ca="1">RAND()</f>
        <v>0.44774315097241613</v>
      </c>
      <c r="H8">
        <f ca="1">RAND()</f>
        <v>0.69015145582791437</v>
      </c>
      <c r="I8">
        <f ca="1">RAND()</f>
        <v>0.70647589345801476</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Equip0301</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7700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179</v>
      </c>
      <c r="W8">
        <v>1</v>
      </c>
      <c r="X8" t="s">
        <v>125</v>
      </c>
      <c r="Z8">
        <v>700</v>
      </c>
      <c r="AA8" t="str">
        <f ca="1">IF(ISBLANK(AB8),"",
VLOOKUP(AB8,OFFSET(INDIRECT("$A:$B"),0,MATCH(AB$1&amp;"_Verify",INDIRECT("$1:$1"),0)-1),2,0)
)</f>
        <v>fe</v>
      </c>
      <c r="AB8" t="s">
        <v>82</v>
      </c>
      <c r="AC8" t="s">
        <v>256</v>
      </c>
      <c r="AD8">
        <v>1</v>
      </c>
      <c r="AE8" t="s">
        <v>125</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ca="1">IF(ROW()=2,AN8,OFFSET(AM8,-1,0)&amp;IF(LEN(AN8)=0,"",","&amp;AN8))</f>
        <v>{"dy":1,"sl":0,"tp":"upn","vl":"45765","cn":14,"pt":"GO","pr":4200},{"dy":1,"sl":1,"tp":"fe","vl":"Equip4102","cn":1,"pt":"GO","pr":1100},{"dy":1,"sl":2,"tp":"upn","vl":"56326","cn":5,"pt":"GO","pr":1500},{"dy":1,"sl":3,"tp":"fe","vl":"Equip1402","cn":1,"pt":"DI","pp":199,"pr":79},{"dy":1,"sl":4,"tp":"uph","vl":"71037","cn":10,"pt":"GO","pr":3000},{"dy":1,"sl":5,"tp":"fe","vl":"Equip6001","cn":1,"pt":"GO","pr":2200},{"dy":1,"sl":6,"tp":"fe","vl":"Equip6002","cn":1,"pt":"GO","pr":1900}</v>
      </c>
      <c r="AN8" t="str">
        <f ca="1">IF(AL8&lt;&gt;1,"",
"{"""&amp;A$1&amp;""":"&amp;A8
&amp;","""&amp;B$1&amp;""":"&amp;B8
&amp;IF(LEN(AA8)=0,"",","""&amp;AA$1&amp;""":"""&amp;AA8&amp;"""")
&amp;IF(LEN(AC8)=0,"",","""&amp;AC$1&amp;""":"""&amp;AC8&amp;"""")
&amp;IF(LEN(AD8)=0,"",","""&amp;AD$1&amp;""":"&amp;AD8)
&amp;IF(LEN(AE8)=0,"",","""&amp;AE$1&amp;""":"""&amp;AE8&amp;"""")
&amp;IF(LEN(AF8)=0,"",","""&amp;AF$1&amp;""":"&amp;AF8)
&amp;IF(LEN(AG8)=0,"",","""&amp;AG$1&amp;""":"&amp;AG8)&amp;"}")</f>
        <v>{"dy":1,"sl":6,"tp":"fe","vl":"Equip6002","cn":1,"pt":"GO","pr":1900}</v>
      </c>
      <c r="AP8" t="s">
        <v>88</v>
      </c>
      <c r="AQ8" t="s">
        <v>79</v>
      </c>
      <c r="AR8">
        <v>8</v>
      </c>
      <c r="AS8">
        <v>11</v>
      </c>
      <c r="AT8">
        <f t="shared" ca="1" si="0"/>
        <v>0</v>
      </c>
      <c r="AU8">
        <f t="shared" si="1"/>
        <v>4</v>
      </c>
      <c r="AV8">
        <f t="shared" ca="1" si="3"/>
        <v>0</v>
      </c>
      <c r="AW8">
        <f t="shared" si="4"/>
        <v>0</v>
      </c>
      <c r="AZ8">
        <v>1</v>
      </c>
      <c r="BG8">
        <v>3</v>
      </c>
      <c r="BH8">
        <v>3</v>
      </c>
      <c r="BI8">
        <f t="shared" si="2"/>
        <v>0.75</v>
      </c>
      <c r="BJ8">
        <f t="shared" si="13"/>
        <v>3.25</v>
      </c>
      <c r="BK8" t="s">
        <v>143</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1.3550135501355014E-2</v>
      </c>
      <c r="BQ8">
        <f t="shared" ca="1" si="6"/>
        <v>9.4517958412098316E-3</v>
      </c>
      <c r="BR8">
        <f t="shared" ca="1" si="7"/>
        <v>1.0224948875255624E-2</v>
      </c>
      <c r="BS8">
        <f t="shared" ca="1" si="8"/>
        <v>8.1300813008130093E-2</v>
      </c>
      <c r="BT8">
        <f t="shared" ca="1" si="11"/>
        <v>5.6710775047258986E-2</v>
      </c>
      <c r="BU8">
        <f t="shared" ca="1" si="12"/>
        <v>6.1349693251533742E-2</v>
      </c>
      <c r="BV8" t="str">
        <f ca="1">OFFSET([1]EquipTable!$A$1,ROW()-1,0)</f>
        <v>Equip0301</v>
      </c>
      <c r="BX8">
        <f ca="1">IF(VLOOKUP($CA8,[2]ActorTable!$1:$1048576,MATCH("업데이트순번",[2]ActorTable!$1:$1,0),0)&lt;=$BY$1,1,0)
*IF(MID(CA8,7,1)="2",0.1,1)</f>
        <v>1</v>
      </c>
      <c r="BY8">
        <f t="shared" ca="1" si="9"/>
        <v>3.9215686274509796E-2</v>
      </c>
      <c r="BZ8">
        <f t="shared" ca="1" si="10"/>
        <v>0.16078431372549018</v>
      </c>
      <c r="CA8" t="str">
        <f ca="1">OFFSET([2]ActorTable!$A$1,ROW()-1,0)</f>
        <v>Actor0007</v>
      </c>
      <c r="CB8" t="str">
        <f ca="1">VLOOKUP($CA8,[2]ActorTable!$1:$1048576,MATCH("이름참고",[2]ActorTable!$1:$1,0),0)</f>
        <v>헤르윈</v>
      </c>
    </row>
    <row r="9" spans="1:82">
      <c r="A9">
        <v>1</v>
      </c>
      <c r="B9">
        <v>7</v>
      </c>
      <c r="C9">
        <f>IF(B9&lt;=9,0,
IF(B9=10,1,2))</f>
        <v>0</v>
      </c>
      <c r="D9">
        <f ca="1">RAND()</f>
        <v>0.66579720520799435</v>
      </c>
      <c r="E9">
        <f ca="1">RAND()</f>
        <v>5.0030083196503483E-2</v>
      </c>
      <c r="F9">
        <f ca="1">RAND()</f>
        <v>0.48713631600199747</v>
      </c>
      <c r="G9">
        <f ca="1">RAND()</f>
        <v>0.53722785975820997</v>
      </c>
      <c r="H9">
        <f ca="1">RAND()</f>
        <v>0.81398997092788372</v>
      </c>
      <c r="I9">
        <f ca="1">RAND()</f>
        <v>0.15080751759819588</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Equip0201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2600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238</v>
      </c>
      <c r="W9">
        <v>1</v>
      </c>
      <c r="X9" t="s">
        <v>125</v>
      </c>
      <c r="Z9">
        <v>7800</v>
      </c>
      <c r="AA9" t="str">
        <f ca="1">IF(ISBLANK(AB9),"",
VLOOKUP(AB9,OFFSET(INDIRECT("$A:$B"),0,MATCH(AB$1&amp;"_Verify",INDIRECT("$1:$1"),0)-1),2,0)
)</f>
        <v>fe</v>
      </c>
      <c r="AB9" t="s">
        <v>82</v>
      </c>
      <c r="AC9" t="s">
        <v>296</v>
      </c>
      <c r="AD9">
        <v>1</v>
      </c>
      <c r="AE9" t="s">
        <v>125</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ca="1">IF(ROW()=2,AN9,OFFSET(AM9,-1,0)&amp;IF(LEN(AN9)=0,"",","&amp;AN9))</f>
        <v>{"dy":1,"sl":0,"tp":"upn","vl":"45765","cn":14,"pt":"GO","pr":4200},{"dy":1,"sl":1,"tp":"fe","vl":"Equip4102","cn":1,"pt":"GO","pr":1100},{"dy":1,"sl":2,"tp":"upn","vl":"56326","cn":5,"pt":"GO","pr":1500},{"dy":1,"sl":3,"tp":"fe","vl":"Equip1402","cn":1,"pt":"DI","pp":199,"pr":79},{"dy":1,"sl":4,"tp":"uph","vl":"71037","cn":10,"pt":"GO","pr":3000},{"dy":1,"sl":5,"tp":"fe","vl":"Equip6001","cn":1,"pt":"GO","pr":2200},{"dy":1,"sl":6,"tp":"fe","vl":"Equip6002","cn":1,"pt":"GO","pr":1900},{"dy":1,"sl":7,"tp":"fe","vl":"Equip7001","cn":1,"pt":"GO","pr":2100}</v>
      </c>
      <c r="AN9" t="str">
        <f ca="1">IF(AL9&lt;&gt;1,"",
"{"""&amp;A$1&amp;""":"&amp;A9
&amp;","""&amp;B$1&amp;""":"&amp;B9
&amp;IF(LEN(AA9)=0,"",","""&amp;AA$1&amp;""":"""&amp;AA9&amp;"""")
&amp;IF(LEN(AC9)=0,"",","""&amp;AC$1&amp;""":"""&amp;AC9&amp;"""")
&amp;IF(LEN(AD9)=0,"",","""&amp;AD$1&amp;""":"&amp;AD9)
&amp;IF(LEN(AE9)=0,"",","""&amp;AE$1&amp;""":"""&amp;AE9&amp;"""")
&amp;IF(LEN(AF9)=0,"",","""&amp;AF$1&amp;""":"&amp;AF9)
&amp;IF(LEN(AG9)=0,"",","""&amp;AG$1&amp;""":"&amp;AG9)&amp;"}")</f>
        <v>{"dy":1,"sl":7,"tp":"fe","vl":"Equip7001","cn":1,"pt":"GO","pr":2100}</v>
      </c>
      <c r="AP9" t="s">
        <v>89</v>
      </c>
      <c r="AQ9" t="s">
        <v>80</v>
      </c>
      <c r="AR9">
        <v>8</v>
      </c>
      <c r="AS9">
        <v>11</v>
      </c>
      <c r="AT9">
        <f t="shared" ca="1" si="0"/>
        <v>0</v>
      </c>
      <c r="AU9">
        <f t="shared" si="1"/>
        <v>4</v>
      </c>
      <c r="AV9">
        <f t="shared" ca="1" si="3"/>
        <v>0</v>
      </c>
      <c r="AW9">
        <f t="shared" si="4"/>
        <v>0</v>
      </c>
      <c r="AZ9">
        <v>1.1000000000000001</v>
      </c>
      <c r="BG9">
        <v>4</v>
      </c>
      <c r="BH9">
        <v>1</v>
      </c>
      <c r="BI9">
        <f t="shared" si="2"/>
        <v>1</v>
      </c>
      <c r="BJ9">
        <f t="shared" si="13"/>
        <v>4</v>
      </c>
      <c r="BK9" t="s">
        <v>143</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1.3550135501355014E-2</v>
      </c>
      <c r="BQ9">
        <f t="shared" ca="1" si="6"/>
        <v>9.4517958412098316E-3</v>
      </c>
      <c r="BR9">
        <f t="shared" ca="1" si="7"/>
        <v>1.0224948875255624E-2</v>
      </c>
      <c r="BS9">
        <f t="shared" ca="1" si="8"/>
        <v>9.4850948509485111E-2</v>
      </c>
      <c r="BT9">
        <f t="shared" ca="1" si="11"/>
        <v>6.6162570888468816E-2</v>
      </c>
      <c r="BU9">
        <f t="shared" ca="1" si="12"/>
        <v>7.1574642126789365E-2</v>
      </c>
      <c r="BV9" t="str">
        <f ca="1">OFFSET([1]EquipTable!$A$1,ROW()-1,0)</f>
        <v>Equip0302</v>
      </c>
      <c r="BX9">
        <f ca="1">IF(VLOOKUP($CA9,[2]ActorTable!$1:$1048576,MATCH("업데이트순번",[2]ActorTable!$1:$1,0),0)&lt;=$BY$1,1,0)
*IF(MID(CA9,7,1)="2",0.1,1)</f>
        <v>1</v>
      </c>
      <c r="BY9">
        <f t="shared" ca="1" si="9"/>
        <v>3.9215686274509796E-2</v>
      </c>
      <c r="BZ9">
        <f t="shared" ca="1" si="10"/>
        <v>0.19999999999999998</v>
      </c>
      <c r="CA9" t="str">
        <f ca="1">OFFSET([2]ActorTable!$A$1,ROW()-1,0)</f>
        <v>Actor1108</v>
      </c>
      <c r="CB9" t="str">
        <f ca="1">VLOOKUP($CA9,[2]ActorTable!$1:$1048576,MATCH("이름참고",[2]ActorTable!$1:$1,0),0)</f>
        <v>테이슨</v>
      </c>
    </row>
    <row r="10" spans="1:82">
      <c r="A10">
        <v>1</v>
      </c>
      <c r="B10">
        <v>8</v>
      </c>
      <c r="C10">
        <f>IF(B10&lt;=9,0,
IF(B10=10,1,2))</f>
        <v>0</v>
      </c>
      <c r="D10">
        <f ca="1">RAND()</f>
        <v>0.1951115335136776</v>
      </c>
      <c r="E10">
        <f ca="1">RAND()</f>
        <v>0.28084837849448552</v>
      </c>
      <c r="F10">
        <f ca="1">RAND()</f>
        <v>0.83184671935847621</v>
      </c>
      <c r="G10">
        <f ca="1">RAND()</f>
        <v>2.3515505569514761E-2</v>
      </c>
      <c r="H10">
        <f ca="1">RAND()</f>
        <v>0.82524986699701919</v>
      </c>
      <c r="I10">
        <f ca="1">RAND()</f>
        <v>0.3653992139982839</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fl2</v>
      </c>
      <c r="AB10" t="s">
        <v>88</v>
      </c>
      <c r="AC10" t="s">
        <v>529</v>
      </c>
      <c r="AD10">
        <v>1</v>
      </c>
      <c r="AE10" t="s">
        <v>129</v>
      </c>
      <c r="AF10">
        <v>70</v>
      </c>
      <c r="AG10">
        <v>49</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튤린</v>
      </c>
      <c r="AL10">
        <v>1</v>
      </c>
      <c r="AM10" t="str">
        <f ca="1">IF(ROW()=2,AN10,OFFSET(AM10,-1,0)&amp;IF(LEN(AN10)=0,"",","&amp;AN10))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v>
      </c>
      <c r="AN10" t="str">
        <f ca="1">IF(AL10&lt;&gt;1,"",
"{"""&amp;A$1&amp;""":"&amp;A10
&amp;","""&amp;B$1&amp;""":"&amp;B10
&amp;IF(LEN(AA10)=0,"",","""&amp;AA$1&amp;""":"""&amp;AA10&amp;"""")
&amp;IF(LEN(AC10)=0,"",","""&amp;AC$1&amp;""":"""&amp;AC10&amp;"""")
&amp;IF(LEN(AD10)=0,"",","""&amp;AD$1&amp;""":"&amp;AD10)
&amp;IF(LEN(AE10)=0,"",","""&amp;AE$1&amp;""":"""&amp;AE10&amp;"""")
&amp;IF(LEN(AF10)=0,"",","""&amp;AF$1&amp;""":"&amp;AF10)
&amp;IF(LEN(AG10)=0,"",","""&amp;AG$1&amp;""":"&amp;AG10)&amp;"}")</f>
        <v>{"dy":1,"sl":8,"tp":"fl2","vl":"Actor0037","cn":1,"pt":"DI","pp":70,"pr":49}</v>
      </c>
      <c r="AP10" t="s">
        <v>286</v>
      </c>
      <c r="AQ10" t="s">
        <v>289</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138</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1.3550135501355016E-3</v>
      </c>
      <c r="BQ10">
        <f t="shared" ca="1" si="6"/>
        <v>9.4517958412098323E-4</v>
      </c>
      <c r="BR10">
        <f t="shared" ca="1" si="7"/>
        <v>1.0224948875255625E-3</v>
      </c>
      <c r="BS10">
        <f t="shared" ca="1" si="8"/>
        <v>0.10840108401084013</v>
      </c>
      <c r="BT10">
        <f t="shared" ca="1" si="11"/>
        <v>7.5614366729678653E-2</v>
      </c>
      <c r="BU10">
        <f t="shared" ca="1" si="12"/>
        <v>8.1799591002044994E-2</v>
      </c>
      <c r="BV10" t="str">
        <f ca="1">OFFSET([1]EquipTable!$A$1,ROW()-1,0)</f>
        <v>Equip0401</v>
      </c>
      <c r="BX10">
        <f ca="1">IF(VLOOKUP($CA10,[2]ActorTable!$1:$1048576,MATCH("업데이트순번",[2]ActorTable!$1:$1,0),0)&lt;=$BY$1,1,0)
*IF(MID(CA10,7,1)="2",0.1,1)</f>
        <v>1</v>
      </c>
      <c r="BY10">
        <f t="shared" ca="1" si="9"/>
        <v>3.9215686274509796E-2</v>
      </c>
      <c r="BZ10">
        <f t="shared" ca="1" si="10"/>
        <v>0.23921568627450979</v>
      </c>
      <c r="CA10" t="str">
        <f ca="1">OFFSET([2]ActorTable!$A$1,ROW()-1,0)</f>
        <v>Actor1109</v>
      </c>
      <c r="CB10" t="str">
        <f ca="1">VLOOKUP($CA10,[2]ActorTable!$1:$1048576,MATCH("이름참고",[2]ActorTable!$1:$1,0),0)</f>
        <v>닉스</v>
      </c>
    </row>
    <row r="11" spans="1:82">
      <c r="A11">
        <v>1</v>
      </c>
      <c r="B11">
        <v>9</v>
      </c>
      <c r="C11">
        <f>IF(B11&lt;=9,0,
IF(B11=10,1,2))</f>
        <v>0</v>
      </c>
      <c r="D11">
        <f ca="1">RAND()</f>
        <v>0.94869885678051336</v>
      </c>
      <c r="E11">
        <f ca="1">RAND()</f>
        <v>0.50171752743483156</v>
      </c>
      <c r="F11">
        <f ca="1">RAND()</f>
        <v>0.93420352074482638</v>
      </c>
      <c r="G11">
        <f ca="1">RAND()</f>
        <v>0.99220375012907724</v>
      </c>
      <c r="H11">
        <f ca="1">RAND()</f>
        <v>0.96896772192457847</v>
      </c>
      <c r="I11">
        <f ca="1">RAND()</f>
        <v>0.65888106567812765</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fl3</v>
      </c>
      <c r="AB11" t="s">
        <v>89</v>
      </c>
      <c r="AC11" t="s">
        <v>529</v>
      </c>
      <c r="AD11">
        <v>1</v>
      </c>
      <c r="AE11" t="s">
        <v>129</v>
      </c>
      <c r="AF11">
        <v>70</v>
      </c>
      <c r="AG11">
        <v>49</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튤린</v>
      </c>
      <c r="AL11">
        <v>1</v>
      </c>
      <c r="AM11" t="str">
        <f ca="1">IF(ROW()=2,AN11,OFFSET(AM11,-1,0)&amp;IF(LEN(AN11)=0,"",","&amp;AN11))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v>
      </c>
      <c r="AN11" t="str">
        <f ca="1">IF(AL11&lt;&gt;1,"",
"{"""&amp;A$1&amp;""":"&amp;A11
&amp;","""&amp;B$1&amp;""":"&amp;B11
&amp;IF(LEN(AA11)=0,"",","""&amp;AA$1&amp;""":"""&amp;AA11&amp;"""")
&amp;IF(LEN(AC11)=0,"",","""&amp;AC$1&amp;""":"""&amp;AC11&amp;"""")
&amp;IF(LEN(AD11)=0,"",","""&amp;AD$1&amp;""":"&amp;AD11)
&amp;IF(LEN(AE11)=0,"",","""&amp;AE$1&amp;""":"""&amp;AE11&amp;"""")
&amp;IF(LEN(AF11)=0,"",","""&amp;AF$1&amp;""":"&amp;AF11)
&amp;IF(LEN(AG11)=0,"",","""&amp;AG$1&amp;""":"&amp;AG11)&amp;"}")</f>
        <v>{"dy":1,"sl":9,"tp":"fl3","vl":"Actor0037","cn":1,"pt":"DI","pp":70,"pr":49}</v>
      </c>
      <c r="AP11" t="s">
        <v>287</v>
      </c>
      <c r="AQ11" t="s">
        <v>290</v>
      </c>
      <c r="AR11">
        <v>8</v>
      </c>
      <c r="AS11">
        <v>11</v>
      </c>
      <c r="AT11">
        <f t="shared" ca="1" si="14"/>
        <v>0</v>
      </c>
      <c r="AU11">
        <f t="shared" si="15"/>
        <v>2</v>
      </c>
      <c r="AV11">
        <f t="shared" ca="1" si="3"/>
        <v>0</v>
      </c>
      <c r="AW11">
        <f t="shared" si="4"/>
        <v>0</v>
      </c>
      <c r="AZ11">
        <v>1</v>
      </c>
      <c r="BG11">
        <v>5</v>
      </c>
      <c r="BH11">
        <v>1</v>
      </c>
      <c r="BI11">
        <f t="shared" si="2"/>
        <v>0.25</v>
      </c>
      <c r="BJ11">
        <f t="shared" si="13"/>
        <v>5.5</v>
      </c>
      <c r="BK11" t="s">
        <v>142</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1.3550135501355016E-3</v>
      </c>
      <c r="BQ11">
        <f t="shared" ca="1" si="6"/>
        <v>9.4517958412098323E-4</v>
      </c>
      <c r="BR11">
        <f t="shared" ca="1" si="7"/>
        <v>1.0224948875255625E-3</v>
      </c>
      <c r="BS11">
        <f t="shared" ca="1" si="8"/>
        <v>0.10975609756097562</v>
      </c>
      <c r="BT11">
        <f t="shared" ca="1" si="11"/>
        <v>7.6559546313799631E-2</v>
      </c>
      <c r="BU11">
        <f t="shared" ca="1" si="12"/>
        <v>8.282208588957056E-2</v>
      </c>
      <c r="BV11" t="str">
        <f ca="1">OFFSET([1]EquipTable!$A$1,ROW()-1,0)</f>
        <v>Equip0402</v>
      </c>
      <c r="BX11">
        <f ca="1">IF(VLOOKUP($CA11,[2]ActorTable!$1:$1048576,MATCH("업데이트순번",[2]ActorTable!$1:$1,0),0)&lt;=$BY$1,1,0)
*IF(MID(CA11,7,1)="2",0.1,1)</f>
        <v>1</v>
      </c>
      <c r="BY11">
        <f t="shared" ca="1" si="9"/>
        <v>3.9215686274509796E-2</v>
      </c>
      <c r="BZ11">
        <f t="shared" ca="1" si="10"/>
        <v>0.27843137254901956</v>
      </c>
      <c r="CA11" t="str">
        <f ca="1">OFFSET([2]ActorTable!$A$1,ROW()-1,0)</f>
        <v>Actor2010</v>
      </c>
      <c r="CB11" t="str">
        <f ca="1">VLOOKUP($CA11,[2]ActorTable!$1:$1048576,MATCH("이름참고",[2]ActorTable!$1:$1,0),0)</f>
        <v>그루퍼스</v>
      </c>
    </row>
    <row r="12" spans="1:82">
      <c r="A12">
        <v>2</v>
      </c>
      <c r="B12">
        <v>0</v>
      </c>
      <c r="C12">
        <f>IF(B12&lt;=9,0,
IF(B12=10,1,2))</f>
        <v>0</v>
      </c>
      <c r="D12">
        <f ca="1">RAND()</f>
        <v>0.43283689085717847</v>
      </c>
      <c r="E12">
        <f ca="1">RAND()</f>
        <v>0.3697761276712932</v>
      </c>
      <c r="F12">
        <f ca="1">RAND()</f>
        <v>0.56988699677033228</v>
      </c>
      <c r="G12">
        <f ca="1">RAND()</f>
        <v>0.10245407002257678</v>
      </c>
      <c r="H12">
        <f ca="1">RAND()</f>
        <v>0.19089671075188364</v>
      </c>
      <c r="I12">
        <f ca="1">RAND()</f>
        <v>0.78138114271645109</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Equip3101</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1400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202</v>
      </c>
      <c r="W12">
        <v>1</v>
      </c>
      <c r="X12" t="s">
        <v>125</v>
      </c>
      <c r="Z12">
        <v>2000</v>
      </c>
      <c r="AA12" t="str">
        <f ca="1">IF(ISBLANK(AB12),"",
VLOOKUP(AB12,OFFSET(INDIRECT("$A:$B"),0,MATCH(AB$1&amp;"_Verify",INDIRECT("$1:$1"),0)-1),2,0)
)</f>
        <v>fe</v>
      </c>
      <c r="AB12" t="s">
        <v>82</v>
      </c>
      <c r="AC12" t="s">
        <v>297</v>
      </c>
      <c r="AD12">
        <v>1</v>
      </c>
      <c r="AE12" t="s">
        <v>125</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ca="1">IF(ROW()=2,AN12,OFFSET(AM12,-1,0)&amp;IF(LEN(AN12)=0,"",","&amp;AN12))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{"dy":2,"sl":0,"tp":"fe","vl":"Equip0202","cn":1,"pt":"GO","pr":3300}</v>
      </c>
      <c r="AP12" t="s">
        <v>288</v>
      </c>
      <c r="AQ12" t="s">
        <v>291</v>
      </c>
      <c r="AR12">
        <v>8</v>
      </c>
      <c r="AS12">
        <v>11</v>
      </c>
      <c r="AT12">
        <f t="shared" ca="1" si="14"/>
        <v>0</v>
      </c>
      <c r="AU12">
        <f t="shared" si="15"/>
        <v>2</v>
      </c>
      <c r="AV12">
        <f t="shared" ca="1" si="3"/>
        <v>0</v>
      </c>
      <c r="AW12">
        <f t="shared" si="4"/>
        <v>0</v>
      </c>
      <c r="AZ12">
        <v>1.2</v>
      </c>
      <c r="BG12">
        <v>5</v>
      </c>
      <c r="BH12">
        <v>1</v>
      </c>
      <c r="BI12">
        <f t="shared" si="2"/>
        <v>0.25</v>
      </c>
      <c r="BJ12">
        <f t="shared" si="13"/>
        <v>5.75</v>
      </c>
      <c r="BK12" t="s">
        <v>143</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5"/>
        <v>0</v>
      </c>
      <c r="BQ12">
        <f t="shared" ca="1" si="6"/>
        <v>0</v>
      </c>
      <c r="BR12">
        <f t="shared" ca="1" si="7"/>
        <v>0</v>
      </c>
      <c r="BS12">
        <f t="shared" ca="1" si="8"/>
        <v>0.11111111111111112</v>
      </c>
      <c r="BT12">
        <f t="shared" ca="1" si="11"/>
        <v>7.7504725897920609E-2</v>
      </c>
      <c r="BU12">
        <f t="shared" ca="1" si="12"/>
        <v>8.3844580777096125E-2</v>
      </c>
      <c r="BV12" t="str">
        <f ca="1">OFFSET([1]EquipTable!$A$1,ROW()-1,0)</f>
        <v>Equip0403</v>
      </c>
      <c r="BX12">
        <f ca="1">IF(VLOOKUP($CA12,[2]ActorTable!$1:$1048576,MATCH("업데이트순번",[2]ActorTable!$1:$1,0),0)&lt;=$BY$1,1,0)
*IF(MID(CA12,7,1)="2",0.1,1)</f>
        <v>1</v>
      </c>
      <c r="BY12">
        <f t="shared" ca="1" si="9"/>
        <v>3.9215686274509796E-2</v>
      </c>
      <c r="BZ12">
        <f t="shared" ca="1" si="10"/>
        <v>0.31764705882352934</v>
      </c>
      <c r="CA12" t="str">
        <f ca="1">OFFSET([2]ActorTable!$A$1,ROW()-1,0)</f>
        <v>Actor2011</v>
      </c>
      <c r="CB12" t="str">
        <f ca="1">VLOOKUP($CA12,[2]ActorTable!$1:$1048576,MATCH("이름참고",[2]ActorTable!$1:$1,0),0)</f>
        <v>클라크</v>
      </c>
    </row>
    <row r="13" spans="1:82">
      <c r="A13">
        <v>2</v>
      </c>
      <c r="B13">
        <v>1</v>
      </c>
      <c r="C13">
        <f>IF(B13&lt;=9,0,
IF(B13=10,1,2))</f>
        <v>0</v>
      </c>
      <c r="D13">
        <f ca="1">RAND()</f>
        <v>0.98048031541922176</v>
      </c>
      <c r="E13">
        <f ca="1">RAND()</f>
        <v>0.95559026224082044</v>
      </c>
      <c r="F13">
        <f ca="1">RAND()</f>
        <v>0.77822508672522517</v>
      </c>
      <c r="G13">
        <f ca="1">RAND()</f>
        <v>0.8694387155059653</v>
      </c>
      <c r="H13">
        <f ca="1">RAND()</f>
        <v>6.0128435943843872E-2</v>
      </c>
      <c r="I13">
        <f ca="1">RAND()</f>
        <v>0.30868527646007626</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Equip8201</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29200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195</v>
      </c>
      <c r="W13">
        <v>1</v>
      </c>
      <c r="X13" t="s">
        <v>125</v>
      </c>
      <c r="Z13">
        <v>7700</v>
      </c>
      <c r="AA13" t="str">
        <f ca="1">IF(ISBLANK(AB13),"",
VLOOKUP(AB13,OFFSET(INDIRECT("$A:$B"),0,MATCH(AB$1&amp;"_Verify",INDIRECT("$1:$1"),0)-1),2,0)
)</f>
        <v>upn</v>
      </c>
      <c r="AB13" t="s">
        <v>92</v>
      </c>
      <c r="AC13">
        <v>29736</v>
      </c>
      <c r="AD13">
        <v>6</v>
      </c>
      <c r="AE13" t="s">
        <v>125</v>
      </c>
      <c r="AG13">
        <v>1800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v>
      </c>
      <c r="AN13" t="str">
        <f ca="1">IF(AL13&lt;&gt;1,"",
"{"""&amp;A$1&amp;""":"&amp;A13
&amp;","""&amp;B$1&amp;""":"&amp;B13
&amp;IF(LEN(AA13)=0,"",","""&amp;AA$1&amp;""":"""&amp;AA13&amp;"""")
&amp;IF(LEN(AC13)=0,"",","""&amp;AC$1&amp;""":"""&amp;AC13&amp;"""")
&amp;IF(LEN(AD13)=0,"",","""&amp;AD$1&amp;""":"&amp;AD13)
&amp;IF(LEN(AE13)=0,"",","""&amp;AE$1&amp;""":"""&amp;AE13&amp;"""")
&amp;IF(LEN(AF13)=0,"",","""&amp;AF$1&amp;""":"&amp;AF13)
&amp;IF(LEN(AG13)=0,"",","""&amp;AG$1&amp;""":"&amp;AG13)&amp;"}")</f>
        <v>{"dy":2,"sl":1,"tp":"upn","vl":"29736","cn":6,"pt":"GO","pr":1800}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5"/>
        <v>0</v>
      </c>
      <c r="BQ13">
        <f t="shared" ca="1" si="6"/>
        <v>0</v>
      </c>
      <c r="BR13">
        <f t="shared" ca="1" si="7"/>
        <v>0</v>
      </c>
      <c r="BS13">
        <f t="shared" ca="1" si="8"/>
        <v>0.11111111111111112</v>
      </c>
      <c r="BT13">
        <f t="shared" ca="1" si="11"/>
        <v>7.7504725897920609E-2</v>
      </c>
      <c r="BU13">
        <f t="shared" ca="1" si="12"/>
        <v>8.3844580777096125E-2</v>
      </c>
      <c r="BV13" t="str">
        <f ca="1">OFFSET([1]EquipTable!$A$1,ROW()-1,0)</f>
        <v>Equip0404</v>
      </c>
      <c r="BX13">
        <f ca="1">IF(VLOOKUP($CA13,[2]ActorTable!$1:$1048576,MATCH("업데이트순번",[2]ActorTable!$1:$1,0),0)&lt;=$BY$1,1,0)
*IF(MID(CA13,7,1)="2",0.1,1)</f>
        <v>0</v>
      </c>
      <c r="BY13">
        <f t="shared" ca="1" si="9"/>
        <v>0</v>
      </c>
      <c r="BZ13">
        <f t="shared" ca="1" si="10"/>
        <v>0.35686274509803911</v>
      </c>
      <c r="CA13" t="str">
        <f ca="1">OFFSET([2]ActorTable!$A$1,ROW()-1,0)</f>
        <v>Actor3212</v>
      </c>
      <c r="CB13" t="str">
        <f ca="1">VLOOKUP($CA13,[2]ActorTable!$1:$1048576,MATCH("이름참고",[2]ActorTable!$1:$1,0),0)</f>
        <v>메릴</v>
      </c>
    </row>
    <row r="14" spans="1:82">
      <c r="A14">
        <v>2</v>
      </c>
      <c r="B14">
        <v>2</v>
      </c>
      <c r="C14">
        <f>IF(B14&lt;=9,0,
IF(B14=10,1,2))</f>
        <v>0</v>
      </c>
      <c r="D14">
        <f ca="1">RAND()</f>
        <v>0.8750006449321942</v>
      </c>
      <c r="E14">
        <f ca="1">RAND()</f>
        <v>0.29972688746309784</v>
      </c>
      <c r="F14">
        <f ca="1">RAND()</f>
        <v>0.87675284875968751</v>
      </c>
      <c r="G14">
        <f ca="1">RAND()</f>
        <v>0.68347799196525083</v>
      </c>
      <c r="H14">
        <f ca="1">RAND()</f>
        <v>0.22955651743039696</v>
      </c>
      <c r="I14">
        <f ca="1">RAND()</f>
        <v>0.69838671385502027</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29972</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6</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1800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405</v>
      </c>
      <c r="AD14">
        <v>1</v>
      </c>
      <c r="AE14" t="s">
        <v>125</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석공의 망치</v>
      </c>
      <c r="AL14">
        <v>1</v>
      </c>
      <c r="AM14" t="str">
        <f ca="1">IF(ROW()=2,AN14,OFFSET(AM14,-1,0)&amp;IF(LEN(AN14)=0,"",","&amp;AN14))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{"dy":2,"sl":2,"tp":"fe","vl":"Equip4001","cn":1,"pt":"GO","pr":600}</v>
      </c>
      <c r="AP14" t="s">
        <v>92</v>
      </c>
      <c r="AQ14" t="s">
        <v>76</v>
      </c>
      <c r="AR14">
        <v>0</v>
      </c>
      <c r="AS14">
        <v>11</v>
      </c>
      <c r="AT14">
        <f t="shared" ca="1" si="0"/>
        <v>62</v>
      </c>
      <c r="AU14">
        <f t="shared" si="1"/>
        <v>55</v>
      </c>
      <c r="AV14">
        <f t="shared" ca="1" si="3"/>
        <v>0</v>
      </c>
      <c r="AW14">
        <f t="shared" si="4"/>
        <v>0</v>
      </c>
      <c r="AX14">
        <v>3</v>
      </c>
      <c r="AY14">
        <v>14</v>
      </c>
      <c r="AZ14">
        <v>300</v>
      </c>
      <c r="BG14">
        <v>7</v>
      </c>
      <c r="BH14">
        <v>1</v>
      </c>
      <c r="BI14">
        <f t="shared" si="2"/>
        <v>1</v>
      </c>
      <c r="BJ14">
        <f t="shared" si="13"/>
        <v>7</v>
      </c>
      <c r="BK14" t="s">
        <v>138</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0.11111111111111112</v>
      </c>
      <c r="BT14">
        <f t="shared" ca="1" si="11"/>
        <v>7.7504725897920609E-2</v>
      </c>
      <c r="BU14">
        <f t="shared" ca="1" si="12"/>
        <v>8.3844580777096125E-2</v>
      </c>
      <c r="BV14" t="str">
        <f ca="1">OFFSET([1]EquipTable!$A$1,ROW()-1,0)</f>
        <v>Equip0405</v>
      </c>
      <c r="BX14">
        <f ca="1">IF(VLOOKUP($CA14,[2]ActorTable!$1:$1048576,MATCH("업데이트순번",[2]ActorTable!$1:$1,0),0)&lt;=$BY$1,1,0)
*IF(MID(CA14,7,1)="2",0.1,1)</f>
        <v>1</v>
      </c>
      <c r="BY14">
        <f t="shared" ca="1" si="9"/>
        <v>3.9215686274509796E-2</v>
      </c>
      <c r="BZ14">
        <f t="shared" ca="1" si="10"/>
        <v>0.35686274509803911</v>
      </c>
      <c r="CA14" t="str">
        <f ca="1">OFFSET([2]ActorTable!$A$1,ROW()-1,0)</f>
        <v>Actor0113</v>
      </c>
      <c r="CB14" t="str">
        <f ca="1">VLOOKUP($CA14,[2]ActorTable!$1:$1048576,MATCH("이름참고",[2]ActorTable!$1:$1,0),0)</f>
        <v>케이저</v>
      </c>
    </row>
    <row r="15" spans="1:82">
      <c r="A15">
        <v>2</v>
      </c>
      <c r="B15">
        <v>3</v>
      </c>
      <c r="C15">
        <f>IF(B15&lt;=9,0,
IF(B15=10,1,2))</f>
        <v>0</v>
      </c>
      <c r="D15">
        <f ca="1">RAND()</f>
        <v>0.50843340261700221</v>
      </c>
      <c r="E15">
        <f ca="1">RAND()</f>
        <v>0.42088030929575904</v>
      </c>
      <c r="F15">
        <f ca="1">RAND()</f>
        <v>0.81255359796825377</v>
      </c>
      <c r="G15">
        <f ca="1">RAND()</f>
        <v>0.73343395071712003</v>
      </c>
      <c r="H15">
        <f ca="1">RAND()</f>
        <v>0.15304260311577178</v>
      </c>
      <c r="I15">
        <f ca="1">RAND()</f>
        <v>0.50060266341891912</v>
      </c>
      <c r="M15" t="str">
        <f ca="1">IF(LEN(J15)&lt;&gt;0,J15,VLOOKUP(D15+$B15,$BJ:$BK,MATCH($BK$1,$BJ$1:$BK$1,0),1))</f>
        <v>안 지정 캐릭터 PP 일반등급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42088</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8</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2400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upn</v>
      </c>
      <c r="AB15" t="s">
        <v>92</v>
      </c>
      <c r="AC15">
        <v>94285</v>
      </c>
      <c r="AD15">
        <v>9</v>
      </c>
      <c r="AE15" t="s">
        <v>125</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v>
      </c>
      <c r="AN15" t="str">
        <f ca="1">IF(AL15&lt;&gt;1,"",
"{"""&amp;A$1&amp;""":"&amp;A15
&amp;","""&amp;B$1&amp;""":"&amp;B15
&amp;IF(LEN(AA15)=0,"",","""&amp;AA$1&amp;""":"""&amp;AA15&amp;"""")
&amp;IF(LEN(AC15)=0,"",","""&amp;AC$1&amp;""":"""&amp;AC15&amp;"""")
&amp;IF(LEN(AD15)=0,"",","""&amp;AD$1&amp;""":"&amp;AD15)
&amp;IF(LEN(AE15)=0,"",","""&amp;AE$1&amp;""":"""&amp;AE15&amp;"""")
&amp;IF(LEN(AF15)=0,"",","""&amp;AF$1&amp;""":"&amp;AF15)
&amp;IF(LEN(AG15)=0,"",","""&amp;AG$1&amp;""":"&amp;AG15)&amp;"}")</f>
        <v>{"dy":2,"sl":3,"tp":"upn","vl":"94285","cn":9,"pt":"GO","pr":2700}</v>
      </c>
      <c r="AP15" t="s">
        <v>91</v>
      </c>
      <c r="AQ15" t="s">
        <v>77</v>
      </c>
      <c r="AR15">
        <v>0</v>
      </c>
      <c r="AS15">
        <v>11</v>
      </c>
      <c r="AT15">
        <f t="shared" ca="1" si="0"/>
        <v>51</v>
      </c>
      <c r="AU15">
        <f t="shared" si="1"/>
        <v>40</v>
      </c>
      <c r="AV15">
        <f t="shared" ca="1" si="3"/>
        <v>0</v>
      </c>
      <c r="AW15">
        <f t="shared" si="4"/>
        <v>0</v>
      </c>
      <c r="AX15">
        <v>3</v>
      </c>
      <c r="AY15">
        <v>14</v>
      </c>
      <c r="AZ15">
        <v>300</v>
      </c>
      <c r="BG15">
        <v>8</v>
      </c>
      <c r="BH15">
        <v>1</v>
      </c>
      <c r="BI15">
        <v>1</v>
      </c>
      <c r="BJ15">
        <f t="shared" si="13"/>
        <v>8</v>
      </c>
      <c r="BK15" t="s">
        <v>141</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1.3550135501355014E-2</v>
      </c>
      <c r="BQ15">
        <f t="shared" ca="1" si="6"/>
        <v>9.4517958412098316E-3</v>
      </c>
      <c r="BR15">
        <f t="shared" ca="1" si="7"/>
        <v>1.0224948875255624E-2</v>
      </c>
      <c r="BS15">
        <f t="shared" ca="1" si="8"/>
        <v>0.11111111111111112</v>
      </c>
      <c r="BT15">
        <f t="shared" ca="1" si="11"/>
        <v>7.7504725897920609E-2</v>
      </c>
      <c r="BU15">
        <f t="shared" ca="1" si="12"/>
        <v>8.3844580777096125E-2</v>
      </c>
      <c r="BV15" t="str">
        <f ca="1">OFFSET([1]EquipTable!$A$1,ROW()-1,0)</f>
        <v>Equip1001</v>
      </c>
      <c r="BX15">
        <f ca="1">IF(VLOOKUP($CA15,[2]ActorTable!$1:$1048576,MATCH("업데이트순번",[2]ActorTable!$1:$1,0),0)&lt;=$BY$1,1,0)
*IF(MID(CA15,7,1)="2",0.1,1)</f>
        <v>1</v>
      </c>
      <c r="BY15">
        <f t="shared" ca="1" si="9"/>
        <v>3.9215686274509796E-2</v>
      </c>
      <c r="BZ15">
        <f t="shared" ca="1" si="10"/>
        <v>0.39607843137254889</v>
      </c>
      <c r="CA15" t="str">
        <f ca="1">OFFSET([2]ActorTable!$A$1,ROW()-1,0)</f>
        <v>Actor3114</v>
      </c>
      <c r="CB15" t="str">
        <f ca="1">VLOOKUP($CA15,[2]ActorTable!$1:$1048576,MATCH("이름참고",[2]ActorTable!$1:$1,0),0)</f>
        <v>슬로니카</v>
      </c>
    </row>
    <row r="16" spans="1:82">
      <c r="A16">
        <v>2</v>
      </c>
      <c r="B16">
        <v>4</v>
      </c>
      <c r="C16">
        <f>IF(B16&lt;=9,0,
IF(B16=10,1,2))</f>
        <v>0</v>
      </c>
      <c r="D16">
        <f ca="1">RAND()</f>
        <v>0.29613150667589927</v>
      </c>
      <c r="E16">
        <f ca="1">RAND()</f>
        <v>0.59751525224407354</v>
      </c>
      <c r="F16">
        <f ca="1">RAND()</f>
        <v>0.57376776845017019</v>
      </c>
      <c r="G16">
        <f ca="1">RAND()</f>
        <v>0.56278433182099963</v>
      </c>
      <c r="H16">
        <f ca="1">RAND()</f>
        <v>0.54351325517313143</v>
      </c>
      <c r="I16">
        <f ca="1">RAND()</f>
        <v>0.42722138486330341</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59751</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10</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3000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195</v>
      </c>
      <c r="AD16">
        <v>1</v>
      </c>
      <c r="AE16" t="s">
        <v>125</v>
      </c>
      <c r="AG16">
        <v>7600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전투마법사의 지팡이</v>
      </c>
      <c r="AL16">
        <v>1</v>
      </c>
      <c r="AM16" t="str">
        <f ca="1">IF(ROW()=2,AN16,OFFSET(AM16,-1,0)&amp;IF(LEN(AN16)=0,"",","&amp;AN16))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{"dy":2,"sl":4,"tp":"fe","vl":"Equip3301","cn":1,"pt":"GO","pr":7600}</v>
      </c>
      <c r="BG16">
        <v>9</v>
      </c>
      <c r="BH16">
        <v>1</v>
      </c>
      <c r="BI16">
        <v>1</v>
      </c>
      <c r="BJ16">
        <f t="shared" si="13"/>
        <v>9</v>
      </c>
      <c r="BK16" t="s">
        <v>141</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1.3550135501355014E-2</v>
      </c>
      <c r="BQ16">
        <f t="shared" ca="1" si="6"/>
        <v>9.4517958412098316E-3</v>
      </c>
      <c r="BR16">
        <f t="shared" ca="1" si="7"/>
        <v>1.0224948875255624E-2</v>
      </c>
      <c r="BS16">
        <f t="shared" ca="1" si="8"/>
        <v>0.12466124661246614</v>
      </c>
      <c r="BT16">
        <f t="shared" ca="1" si="11"/>
        <v>8.6956521739130446E-2</v>
      </c>
      <c r="BU16">
        <f t="shared" ca="1" si="12"/>
        <v>9.4069529652351755E-2</v>
      </c>
      <c r="BV16" t="str">
        <f ca="1">OFFSET([1]EquipTable!$A$1,ROW()-1,0)</f>
        <v>Equip1002</v>
      </c>
      <c r="BX16">
        <f ca="1">IF(VLOOKUP($CA16,[2]ActorTable!$1:$1048576,MATCH("업데이트순번",[2]ActorTable!$1:$1,0),0)&lt;=$BY$1,1,0)
*IF(MID(CA16,7,1)="2",0.1,1)</f>
        <v>1</v>
      </c>
      <c r="BY16">
        <f t="shared" ca="1" si="9"/>
        <v>3.9215686274509796E-2</v>
      </c>
      <c r="BZ16">
        <f t="shared" ca="1" si="10"/>
        <v>0.43529411764705866</v>
      </c>
      <c r="CA16" t="str">
        <f ca="1">OFFSET([2]ActorTable!$A$1,ROW()-1,0)</f>
        <v>Actor2015</v>
      </c>
      <c r="CB16" t="str">
        <f ca="1">VLOOKUP($CA16,[2]ActorTable!$1:$1048576,MATCH("이름참고",[2]ActorTable!$1:$1,0),0)</f>
        <v>솔</v>
      </c>
    </row>
    <row r="17" spans="1:80">
      <c r="A17">
        <v>2</v>
      </c>
      <c r="B17">
        <v>5</v>
      </c>
      <c r="C17">
        <f>IF(B17&lt;=9,0,
IF(B17=10,1,2))</f>
        <v>0</v>
      </c>
      <c r="D17">
        <f ca="1">RAND()</f>
        <v>0.71394870134595756</v>
      </c>
      <c r="E17">
        <f ca="1">RAND()</f>
        <v>7.7427224937024253E-2</v>
      </c>
      <c r="F17">
        <f ca="1">RAND()</f>
        <v>0.51042047869333451</v>
      </c>
      <c r="G17">
        <f ca="1">RAND()</f>
        <v>0.61428446992743602</v>
      </c>
      <c r="H17">
        <f ca="1">RAND()</f>
        <v>0.83939806272785022</v>
      </c>
      <c r="I17">
        <f ca="1">RAND()</f>
        <v>0.31960438265350888</v>
      </c>
      <c r="M17" t="str">
        <f ca="1">IF(LEN(J17)&lt;&gt;0,J17,VLOOKUP(D17+$B17,$BJ:$BK,MATCH($BK$1,$BJ$1:$BK$1,0),1))</f>
        <v>안 지정 캐릭터 PP 영웅등급</v>
      </c>
      <c r="N17">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7742</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3</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900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125</v>
      </c>
      <c r="Z17">
        <v>3600</v>
      </c>
      <c r="AA17" t="str">
        <f ca="1">IF(ISBLANK(AB17),"",
VLOOKUP(AB17,OFFSET(INDIRECT("$A:$B"),0,MATCH(AB$1&amp;"_Verify",INDIRECT("$1:$1"),0)-1),2,0)
)</f>
        <v>upn</v>
      </c>
      <c r="AB17" t="s">
        <v>92</v>
      </c>
      <c r="AC17">
        <v>80223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{"dy":2,"sl":5,"tp":"upn","vl":"80223","cn":12,"pt":"GO","pr":3600}</v>
      </c>
      <c r="AQ17" t="s">
        <v>271</v>
      </c>
      <c r="AS17" t="s">
        <v>270</v>
      </c>
      <c r="AT17">
        <f ca="1">(COUNTIFS(B:B,$AQ$18,N:N,"Equip????")-AT19-AT20-AT21)/6</f>
        <v>14.166666666666666</v>
      </c>
      <c r="AU17">
        <f>(COUNTIFS(B:B,$AQ$18,AC:AC,"Equip????")-AU19-AU20-AU21)/6</f>
        <v>16.5</v>
      </c>
      <c r="BG17">
        <v>10</v>
      </c>
      <c r="BH17">
        <v>1</v>
      </c>
      <c r="BI17">
        <v>1</v>
      </c>
      <c r="BJ17">
        <f t="shared" si="13"/>
        <v>10</v>
      </c>
      <c r="BK17" t="s">
        <v>141</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1.3550135501355014E-2</v>
      </c>
      <c r="BQ17">
        <f t="shared" ca="1" si="6"/>
        <v>9.4517958412098316E-3</v>
      </c>
      <c r="BR17">
        <f t="shared" ca="1" si="7"/>
        <v>1.0224948875255624E-2</v>
      </c>
      <c r="BS17">
        <f t="shared" ca="1" si="8"/>
        <v>0.13821138211382114</v>
      </c>
      <c r="BT17">
        <f t="shared" ca="1" si="11"/>
        <v>9.6408317580340283E-2</v>
      </c>
      <c r="BU17">
        <f t="shared" ca="1" si="12"/>
        <v>0.10429447852760738</v>
      </c>
      <c r="BV17" t="str">
        <f ca="1">OFFSET([1]EquipTable!$A$1,ROW()-1,0)</f>
        <v>Equip1101</v>
      </c>
      <c r="BX17">
        <f ca="1">IF(VLOOKUP($CA17,[2]ActorTable!$1:$1048576,MATCH("업데이트순번",[2]ActorTable!$1:$1,0),0)&lt;=$BY$1,1,0)
*IF(MID(CA17,7,1)="2",0.1,1)</f>
        <v>0.1</v>
      </c>
      <c r="BY17">
        <f t="shared" ca="1" si="9"/>
        <v>3.9215686274509803E-3</v>
      </c>
      <c r="BZ17">
        <f t="shared" ca="1" si="10"/>
        <v>0.47450980392156844</v>
      </c>
      <c r="CA17" t="str">
        <f ca="1">OFFSET([2]ActorTable!$A$1,ROW()-1,0)</f>
        <v>Actor1216</v>
      </c>
      <c r="CB17" t="str">
        <f ca="1">VLOOKUP($CA17,[2]ActorTable!$1:$1048576,MATCH("이름참고",[2]ActorTable!$1:$1,0),0)</f>
        <v>프로토27</v>
      </c>
    </row>
    <row r="18" spans="1:80">
      <c r="A18">
        <v>2</v>
      </c>
      <c r="B18">
        <v>6</v>
      </c>
      <c r="C18">
        <f>IF(B18&lt;=9,0,
IF(B18=10,1,2))</f>
        <v>0</v>
      </c>
      <c r="D18">
        <f ca="1">RAND()</f>
        <v>0.39494258286158734</v>
      </c>
      <c r="E18">
        <f ca="1">RAND()</f>
        <v>0.16406288333145314</v>
      </c>
      <c r="F18">
        <f ca="1">RAND()</f>
        <v>0.83071255595106552</v>
      </c>
      <c r="G18">
        <f ca="1">RAND()</f>
        <v>0.24820241178578772</v>
      </c>
      <c r="H18">
        <f ca="1">RAND()</f>
        <v>0.25581873823189794</v>
      </c>
      <c r="I18">
        <f ca="1">RAND()</f>
        <v>0.18492888305068045</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Equip2001</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600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203</v>
      </c>
      <c r="W18">
        <v>1</v>
      </c>
      <c r="X18" t="s">
        <v>125</v>
      </c>
      <c r="Z18">
        <v>9500</v>
      </c>
      <c r="AA18" t="str">
        <f ca="1">IF(ISBLANK(AB18),"",
VLOOKUP(AB18,OFFSET(INDIRECT("$A:$B"),0,MATCH(AB$1&amp;"_Verify",INDIRECT("$1:$1"),0)-1),2,0)
)</f>
        <v>fe</v>
      </c>
      <c r="AB18" t="s">
        <v>82</v>
      </c>
      <c r="AC18" t="s">
        <v>203</v>
      </c>
      <c r="AD18">
        <v>1</v>
      </c>
      <c r="AE18" t="s">
        <v>125</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더블 이퀄라이저</v>
      </c>
      <c r="AL18">
        <v>1</v>
      </c>
      <c r="AM18" t="str">
        <f ca="1">IF(ROW()=2,AN18,OFFSET(AM18,-1,0)&amp;IF(LEN(AN18)=0,"",","&amp;AN18))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{"dy":2,"sl":6,"tp":"fe","vl":"Equip6201","cn":1,"pt":"GO","pr":9900}</v>
      </c>
      <c r="AQ18" t="s">
        <v>272</v>
      </c>
      <c r="AS18" t="s">
        <v>267</v>
      </c>
      <c r="AT18">
        <f ca="1">COUNTIFS(B:B,$AQ$18,N:N,"Equip????")-AT19-AT20-AT21</f>
        <v>85</v>
      </c>
      <c r="AU18">
        <f>COUNTIFS(B:B,$AQ$18,AC:AC,"Equip????")-AU19-AU20-AU21</f>
        <v>99</v>
      </c>
      <c r="BG18">
        <v>11</v>
      </c>
      <c r="BH18">
        <v>1</v>
      </c>
      <c r="BI18">
        <v>1</v>
      </c>
      <c r="BJ18">
        <f t="shared" si="13"/>
        <v>11</v>
      </c>
      <c r="BK18" t="s">
        <v>141</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1.3550135501355014E-2</v>
      </c>
      <c r="BQ18">
        <f t="shared" ca="1" si="6"/>
        <v>9.4517958412098316E-3</v>
      </c>
      <c r="BR18">
        <f t="shared" ca="1" si="7"/>
        <v>1.0224948875255624E-2</v>
      </c>
      <c r="BS18">
        <f t="shared" ca="1" si="8"/>
        <v>0.15176151761517614</v>
      </c>
      <c r="BT18">
        <f t="shared" ca="1" si="11"/>
        <v>0.10586011342155012</v>
      </c>
      <c r="BU18">
        <f t="shared" ca="1" si="12"/>
        <v>0.11451942740286301</v>
      </c>
      <c r="BV18" t="str">
        <f ca="1">OFFSET([1]EquipTable!$A$1,ROW()-1,0)</f>
        <v>Equip1102</v>
      </c>
      <c r="BX18">
        <f ca="1">IF(VLOOKUP($CA18,[2]ActorTable!$1:$1048576,MATCH("업데이트순번",[2]ActorTable!$1:$1,0),0)&lt;=$BY$1,1,0)
*IF(MID(CA18,7,1)="2",0.1,1)</f>
        <v>1</v>
      </c>
      <c r="BY18">
        <f t="shared" ca="1" si="9"/>
        <v>3.9215686274509796E-2</v>
      </c>
      <c r="BZ18">
        <f t="shared" ca="1" si="10"/>
        <v>0.47843137254901941</v>
      </c>
      <c r="CA18" t="str">
        <f ca="1">OFFSET([2]ActorTable!$A$1,ROW()-1,0)</f>
        <v>Actor3117</v>
      </c>
      <c r="CB18" t="str">
        <f ca="1">VLOOKUP($CA18,[2]ActorTable!$1:$1048576,MATCH("이름참고",[2]ActorTable!$1:$1,0),0)</f>
        <v>카츄진</v>
      </c>
    </row>
    <row r="19" spans="1:80">
      <c r="A19">
        <v>2</v>
      </c>
      <c r="B19">
        <v>7</v>
      </c>
      <c r="C19">
        <f>IF(B19&lt;=9,0,
IF(B19=10,1,2))</f>
        <v>0</v>
      </c>
      <c r="D19">
        <f ca="1">RAND()</f>
        <v>0.48882745564349694</v>
      </c>
      <c r="E19">
        <f ca="1">RAND()</f>
        <v>0.43471757849688641</v>
      </c>
      <c r="F19">
        <f ca="1">RAND()</f>
        <v>0.96094625119071553</v>
      </c>
      <c r="G19">
        <f ca="1">RAND()</f>
        <v>0.15621132653296044</v>
      </c>
      <c r="H19">
        <f ca="1">RAND()</f>
        <v>0.40204692864224534</v>
      </c>
      <c r="I19">
        <f ca="1">RAND()</f>
        <v>0.5074980908417982</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Equip5002</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800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195</v>
      </c>
      <c r="W19">
        <v>1</v>
      </c>
      <c r="X19" t="s">
        <v>125</v>
      </c>
      <c r="Z19">
        <v>7600</v>
      </c>
      <c r="AA19" t="str">
        <f ca="1">IF(ISBLANK(AB19),"",
VLOOKUP(AB19,OFFSET(INDIRECT("$A:$B"),0,MATCH(AB$1&amp;"_Verify",INDIRECT("$1:$1"),0)-1),2,0)
)</f>
        <v>fe</v>
      </c>
      <c r="AB19" t="s">
        <v>82</v>
      </c>
      <c r="AC19" t="s">
        <v>206</v>
      </c>
      <c r="AD19">
        <v>1</v>
      </c>
      <c r="AE19" t="s">
        <v>125</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268</v>
      </c>
      <c r="AT19">
        <f ca="1">COUNTIFS(B:B,$AQ$18,N:N,"Equip6???")</f>
        <v>18</v>
      </c>
      <c r="AU19">
        <f>COUNTIFS(B:B,$AQ$18,AC:AC,"Equip6???")</f>
        <v>18</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1.3550135501355014E-2</v>
      </c>
      <c r="BQ19">
        <f t="shared" ca="1" si="6"/>
        <v>9.4517958412098316E-3</v>
      </c>
      <c r="BR19">
        <f t="shared" ca="1" si="7"/>
        <v>1.0224948875255624E-2</v>
      </c>
      <c r="BS19">
        <f t="shared" ca="1" si="8"/>
        <v>0.16531165311653115</v>
      </c>
      <c r="BT19">
        <f t="shared" ca="1" si="11"/>
        <v>0.11531190926275996</v>
      </c>
      <c r="BU19">
        <f t="shared" ca="1" si="12"/>
        <v>0.12474437627811864</v>
      </c>
      <c r="BV19" t="str">
        <f ca="1">OFFSET([1]EquipTable!$A$1,ROW()-1,0)</f>
        <v>Equip1201</v>
      </c>
      <c r="BX19">
        <f ca="1">IF(VLOOKUP($CA19,[2]ActorTable!$1:$1048576,MATCH("업데이트순번",[2]ActorTable!$1:$1,0),0)&lt;=$BY$1,1,0)
*IF(MID(CA19,7,1)="2",0.1,1)</f>
        <v>0</v>
      </c>
      <c r="BY19">
        <f t="shared" ca="1" si="9"/>
        <v>0</v>
      </c>
      <c r="BZ19">
        <f t="shared" ca="1" si="10"/>
        <v>0.51764705882352924</v>
      </c>
      <c r="CA19" t="str">
        <f ca="1">OFFSET([2]ActorTable!$A$1,ROW()-1,0)</f>
        <v>Actor1218</v>
      </c>
      <c r="CB19" t="str">
        <f ca="1">VLOOKUP($CA19,[2]ActorTable!$1:$1048576,MATCH("이름참고",[2]ActorTable!$1:$1,0),0)</f>
        <v>메디아</v>
      </c>
    </row>
    <row r="20" spans="1:80">
      <c r="A20">
        <v>2</v>
      </c>
      <c r="B20">
        <v>8</v>
      </c>
      <c r="C20">
        <f>IF(B20&lt;=9,0,
IF(B20=10,1,2))</f>
        <v>0</v>
      </c>
      <c r="D20">
        <f ca="1">RAND()</f>
        <v>0.51765822447952758</v>
      </c>
      <c r="E20">
        <f ca="1">RAND()</f>
        <v>0.88601145749034693</v>
      </c>
      <c r="F20">
        <f ca="1">RAND()</f>
        <v>0.84733081375841357</v>
      </c>
      <c r="G20">
        <f ca="1">RAND()</f>
        <v>0.53606760464660086</v>
      </c>
      <c r="H20">
        <f ca="1">RAND()</f>
        <v>0.96553377531379359</v>
      </c>
      <c r="I20">
        <f ca="1">RAND()</f>
        <v>0.69806014630367885</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ca="1">IF(ROW()=2,AN20,OFFSET(AM20,-1,0)&amp;IF(LEN(AN20)=0,"",","&amp;AN20))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v>
      </c>
      <c r="AN20" t="str">
        <f ca="1">IF(AL20&lt;&gt;1,"",
"{"""&amp;A$1&amp;""":"&amp;A20
&amp;","""&amp;B$1&amp;""":"&amp;B20
&amp;IF(LEN(AA20)=0,"",","""&amp;AA$1&amp;""":"""&amp;AA20&amp;"""")
&amp;IF(LEN(AC20)=0,"",","""&amp;AC$1&amp;""":"""&amp;AC20&amp;"""")
&amp;IF(LEN(AD20)=0,"",","""&amp;AD$1&amp;""":"&amp;AD20)
&amp;IF(LEN(AE20)=0,"",","""&amp;AE$1&amp;""":"""&amp;AE20&amp;"""")
&amp;IF(LEN(AF20)=0,"",","""&amp;AF$1&amp;""":"&amp;AF20)
&amp;IF(LEN(AG20)=0,"",","""&amp;AG$1&amp;""":"&amp;AG20)&amp;"}")</f>
        <v>{"dy":2,"sl":8}</v>
      </c>
      <c r="AS20" t="s">
        <v>269</v>
      </c>
      <c r="AT20">
        <f ca="1">COUNTIFS(B:B,$AQ$18,N:N,"Equip7???")</f>
        <v>15</v>
      </c>
      <c r="AU20">
        <f>COUNTIFS(B:B,$AQ$18,AC:AC,"Equip7???")</f>
        <v>20</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1.3550135501355014E-2</v>
      </c>
      <c r="BQ20">
        <f t="shared" ca="1" si="6"/>
        <v>9.4517958412098316E-3</v>
      </c>
      <c r="BR20">
        <f t="shared" ca="1" si="7"/>
        <v>1.0224948875255624E-2</v>
      </c>
      <c r="BS20">
        <f t="shared" ca="1" si="8"/>
        <v>0.17886178861788615</v>
      </c>
      <c r="BT20">
        <f t="shared" ca="1" si="11"/>
        <v>0.12476370510396979</v>
      </c>
      <c r="BU20">
        <f t="shared" ca="1" si="12"/>
        <v>0.13496932515337426</v>
      </c>
      <c r="BV20" t="str">
        <f ca="1">OFFSET([1]EquipTable!$A$1,ROW()-1,0)</f>
        <v>Equip1202</v>
      </c>
      <c r="BX20">
        <f ca="1">IF(VLOOKUP($CA20,[2]ActorTable!$1:$1048576,MATCH("업데이트순번",[2]ActorTable!$1:$1,0),0)&lt;=$BY$1,1,0)
*IF(MID(CA20,7,1)="2",0.1,1)</f>
        <v>1</v>
      </c>
      <c r="BY20">
        <f t="shared" ca="1" si="9"/>
        <v>3.9215686274509796E-2</v>
      </c>
      <c r="BZ20">
        <f t="shared" ca="1" si="10"/>
        <v>0.51764705882352924</v>
      </c>
      <c r="CA20" t="str">
        <f ca="1">OFFSET([2]ActorTable!$A$1,ROW()-1,0)</f>
        <v>Actor3019</v>
      </c>
      <c r="CB20" t="str">
        <f ca="1">VLOOKUP($CA20,[2]ActorTable!$1:$1048576,MATCH("이름참고",[2]ActorTable!$1:$1,0),0)</f>
        <v>롤라</v>
      </c>
    </row>
    <row r="21" spans="1:80">
      <c r="A21">
        <v>2</v>
      </c>
      <c r="B21">
        <v>9</v>
      </c>
      <c r="C21">
        <f>IF(B21&lt;=9,0,
IF(B21=10,1,2))</f>
        <v>0</v>
      </c>
      <c r="D21">
        <f ca="1">RAND()</f>
        <v>0.3978557941111488</v>
      </c>
      <c r="E21">
        <f ca="1">RAND()</f>
        <v>0.89602267088829202</v>
      </c>
      <c r="F21">
        <f ca="1">RAND()</f>
        <v>0.32114706021485184</v>
      </c>
      <c r="G21">
        <f ca="1">RAND()</f>
        <v>0.16752805051783859</v>
      </c>
      <c r="H21">
        <f ca="1">RAND()</f>
        <v>4.3723481904705652E-2</v>
      </c>
      <c r="I21">
        <f ca="1">RAND()</f>
        <v>0.67377188215308792</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ca="1">IF(ROW()=2,AN21,OFFSET(AM21,-1,0)&amp;IF(LEN(AN21)=0,"",","&amp;AN21))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v>
      </c>
      <c r="AN21" t="str">
        <f ca="1">IF(AL21&lt;&gt;1,"",
"{"""&amp;A$1&amp;""":"&amp;A21
&amp;","""&amp;B$1&amp;""":"&amp;B21
&amp;IF(LEN(AA21)=0,"",","""&amp;AA$1&amp;""":"""&amp;AA21&amp;"""")
&amp;IF(LEN(AC21)=0,"",","""&amp;AC$1&amp;""":"""&amp;AC21&amp;"""")
&amp;IF(LEN(AD21)=0,"",","""&amp;AD$1&amp;""":"&amp;AD21)
&amp;IF(LEN(AE21)=0,"",","""&amp;AE$1&amp;""":"""&amp;AE21&amp;"""")
&amp;IF(LEN(AF21)=0,"",","""&amp;AF$1&amp;""":"&amp;AF21)
&amp;IF(LEN(AG21)=0,"",","""&amp;AG$1&amp;""":"&amp;AG21)&amp;"}")</f>
        <v>{"dy":2,"sl":9}</v>
      </c>
      <c r="AS21" t="s">
        <v>266</v>
      </c>
      <c r="AT21">
        <f ca="1">COUNTIFS(B:B,$AQ$18,N:N,"Equip8???")</f>
        <v>14</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1.3550135501355014E-2</v>
      </c>
      <c r="BQ21">
        <f t="shared" ca="1" si="6"/>
        <v>9.4517958412098316E-3</v>
      </c>
      <c r="BR21">
        <f t="shared" ca="1" si="7"/>
        <v>1.0224948875255624E-2</v>
      </c>
      <c r="BS21">
        <f t="shared" ca="1" si="8"/>
        <v>0.19241192411924116</v>
      </c>
      <c r="BT21">
        <f t="shared" ca="1" si="11"/>
        <v>0.13421550094517962</v>
      </c>
      <c r="BU21">
        <f t="shared" ca="1" si="12"/>
        <v>0.14519427402862989</v>
      </c>
      <c r="BV21" t="str">
        <f ca="1">OFFSET([1]EquipTable!$A$1,ROW()-1,0)</f>
        <v>Equip1301</v>
      </c>
      <c r="BX21">
        <f ca="1">IF(VLOOKUP($CA21,[2]ActorTable!$1:$1048576,MATCH("업데이트순번",[2]ActorTable!$1:$1,0),0)&lt;=$BY$1,1,0)
*IF(MID(CA21,7,1)="2",0.1,1)</f>
        <v>1</v>
      </c>
      <c r="BY21">
        <f t="shared" ca="1" si="9"/>
        <v>3.9215686274509796E-2</v>
      </c>
      <c r="BZ21">
        <f t="shared" ca="1" si="10"/>
        <v>0.55686274509803901</v>
      </c>
      <c r="CA21" t="str">
        <f ca="1">OFFSET([2]ActorTable!$A$1,ROW()-1,0)</f>
        <v>Actor2120</v>
      </c>
      <c r="CB21" t="str">
        <f ca="1">VLOOKUP($CA21,[2]ActorTable!$1:$1048576,MATCH("이름참고",[2]ActorTable!$1:$1,0),0)</f>
        <v>미네락</v>
      </c>
    </row>
    <row r="22" spans="1:80">
      <c r="A22">
        <v>3</v>
      </c>
      <c r="B22">
        <v>0</v>
      </c>
      <c r="C22">
        <f>IF(B22&lt;=9,0,
IF(B22=10,1,2))</f>
        <v>0</v>
      </c>
      <c r="D22">
        <f ca="1">RAND()</f>
        <v>0.30581067026433595</v>
      </c>
      <c r="E22">
        <f ca="1">RAND()</f>
        <v>0.46760750953515495</v>
      </c>
      <c r="F22">
        <f ca="1">RAND()</f>
        <v>0.3919202395247684</v>
      </c>
      <c r="G22">
        <f ca="1">RAND()</f>
        <v>0.19038336214426932</v>
      </c>
      <c r="H22">
        <f ca="1">RAND()</f>
        <v>0.16342129032241559</v>
      </c>
      <c r="I22">
        <f ca="1">RAND()</f>
        <v>0.33595518408509162</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Equip4002</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700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181</v>
      </c>
      <c r="W22">
        <v>1</v>
      </c>
      <c r="X22" t="s">
        <v>125</v>
      </c>
      <c r="Z22">
        <v>9400</v>
      </c>
      <c r="AA22" t="str">
        <f ca="1">IF(ISBLANK(AB22),"",
VLOOKUP(AB22,OFFSET(INDIRECT("$A:$B"),0,MATCH(AB$1&amp;"_Verify",INDIRECT("$1:$1"),0)-1),2,0)
)</f>
        <v>uph</v>
      </c>
      <c r="AB22" t="s">
        <v>91</v>
      </c>
      <c r="AC22">
        <v>73751</v>
      </c>
      <c r="AD22">
        <v>8</v>
      </c>
      <c r="AE22" t="s">
        <v>125</v>
      </c>
      <c r="AG22">
        <v>2400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v>
      </c>
      <c r="AN22" t="str">
        <f ca="1">IF(AL22&lt;&gt;1,"",
"{"""&amp;A$1&amp;""":"&amp;A22
&amp;","""&amp;B$1&amp;""":"&amp;B22
&amp;IF(LEN(AA22)=0,"",","""&amp;AA$1&amp;""":"""&amp;AA22&amp;"""")
&amp;IF(LEN(AC22)=0,"",","""&amp;AC$1&amp;""":"""&amp;AC22&amp;"""")
&amp;IF(LEN(AD22)=0,"",","""&amp;AD$1&amp;""":"&amp;AD22)
&amp;IF(LEN(AE22)=0,"",","""&amp;AE$1&amp;""":"""&amp;AE22&amp;"""")
&amp;IF(LEN(AF22)=0,"",","""&amp;AF$1&amp;""":"&amp;AF22)
&amp;IF(LEN(AG22)=0,"",","""&amp;AG$1&amp;""":"&amp;AG22)&amp;"}")</f>
        <v>{"dy":3,"sl":0,"tp":"uph","vl":"73751","cn":8,"pt":"GO","pr":2400}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1.3550135501355014E-2</v>
      </c>
      <c r="BQ22">
        <f t="shared" ca="1" si="6"/>
        <v>9.4517958412098316E-3</v>
      </c>
      <c r="BR22">
        <f t="shared" ca="1" si="7"/>
        <v>1.0224948875255624E-2</v>
      </c>
      <c r="BS22">
        <f t="shared" ca="1" si="8"/>
        <v>0.20596205962059616</v>
      </c>
      <c r="BT22">
        <f t="shared" ca="1" si="11"/>
        <v>0.14366729678638945</v>
      </c>
      <c r="BU22">
        <f t="shared" ca="1" si="12"/>
        <v>0.15541922290388552</v>
      </c>
      <c r="BV22" t="str">
        <f ca="1">OFFSET([1]EquipTable!$A$1,ROW()-1,0)</f>
        <v>Equip1302</v>
      </c>
      <c r="BX22">
        <f ca="1">IF(VLOOKUP($CA22,[2]ActorTable!$1:$1048576,MATCH("업데이트순번",[2]ActorTable!$1:$1,0),0)&lt;=$BY$1,1,0)
*IF(MID(CA22,7,1)="2",0.1,1)</f>
        <v>1</v>
      </c>
      <c r="BY22">
        <f t="shared" ca="1" si="9"/>
        <v>3.9215686274509796E-2</v>
      </c>
      <c r="BZ22">
        <f t="shared" ca="1" si="10"/>
        <v>0.59607843137254879</v>
      </c>
      <c r="CA22" t="str">
        <f ca="1">OFFSET([2]ActorTable!$A$1,ROW()-1,0)</f>
        <v>Actor3021</v>
      </c>
      <c r="CB22" t="str">
        <f ca="1">VLOOKUP($CA22,[2]ActorTable!$1:$1048576,MATCH("이름참고",[2]ActorTable!$1:$1,0),0)</f>
        <v>무테이</v>
      </c>
    </row>
    <row r="23" spans="1:80">
      <c r="A23">
        <v>3</v>
      </c>
      <c r="B23">
        <v>1</v>
      </c>
      <c r="C23">
        <f>IF(B23&lt;=9,0,
IF(B23=10,1,2))</f>
        <v>0</v>
      </c>
      <c r="D23">
        <f ca="1">RAND()</f>
        <v>0.43214984319826044</v>
      </c>
      <c r="E23">
        <f ca="1">RAND()</f>
        <v>3.8167015717938124E-4</v>
      </c>
      <c r="F23">
        <f ca="1">RAND()</f>
        <v>0.49663475936567714</v>
      </c>
      <c r="G23">
        <f ca="1">RAND()</f>
        <v>0.96999727739418284</v>
      </c>
      <c r="H23">
        <f ca="1">RAND()</f>
        <v>0.91887940410340063</v>
      </c>
      <c r="I23">
        <f ca="1">RAND()</f>
        <v>0.12296891252828734</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Equip0001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600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259</v>
      </c>
      <c r="W23">
        <v>1</v>
      </c>
      <c r="X23" t="s">
        <v>125</v>
      </c>
      <c r="Z23">
        <v>1100</v>
      </c>
      <c r="AA23" t="str">
        <f ca="1">IF(ISBLANK(AB23),"",
VLOOKUP(AB23,OFFSET(INDIRECT("$A:$B"),0,MATCH(AB$1&amp;"_Verify",INDIRECT("$1:$1"),0)-1),2,0)
)</f>
        <v>fe</v>
      </c>
      <c r="AB23" t="s">
        <v>82</v>
      </c>
      <c r="AC23" t="s">
        <v>295</v>
      </c>
      <c r="AD23">
        <v>1</v>
      </c>
      <c r="AE23" t="s">
        <v>125</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그림자 단검</v>
      </c>
      <c r="AL23">
        <v>1</v>
      </c>
      <c r="AM23" t="str">
        <f ca="1">IF(ROW()=2,AN23,OFFSET(AM23,-1,0)&amp;IF(LEN(AN23)=0,"",","&amp;AN23))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{"dy":3,"sl":1,"tp":"fe","vl":"Equip1102","cn":1,"pt":"GO","pr":1400}</v>
      </c>
      <c r="AS23" t="s">
        <v>276</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1.3550135501355016E-3</v>
      </c>
      <c r="BQ23">
        <f t="shared" ca="1" si="6"/>
        <v>9.4517958412098323E-4</v>
      </c>
      <c r="BR23">
        <f t="shared" ca="1" si="7"/>
        <v>1.0224948875255625E-3</v>
      </c>
      <c r="BS23">
        <f t="shared" ca="1" si="8"/>
        <v>0.21951219512195116</v>
      </c>
      <c r="BT23">
        <f t="shared" ca="1" si="11"/>
        <v>0.15311909262759929</v>
      </c>
      <c r="BU23">
        <f t="shared" ca="1" si="12"/>
        <v>0.16564417177914115</v>
      </c>
      <c r="BV23" t="str">
        <f ca="1">OFFSET([1]EquipTable!$A$1,ROW()-1,0)</f>
        <v>Equip1401</v>
      </c>
      <c r="BX23">
        <f ca="1">IF(VLOOKUP($CA23,[2]ActorTable!$1:$1048576,MATCH("업데이트순번",[2]ActorTable!$1:$1,0),0)&lt;=$BY$1,1,0)
*IF(MID(CA23,7,1)="2",0.1,1)</f>
        <v>1</v>
      </c>
      <c r="BY23">
        <f t="shared" ca="1" si="9"/>
        <v>3.9215686274509796E-2</v>
      </c>
      <c r="BZ23">
        <f t="shared" ca="1" si="10"/>
        <v>0.63529411764705856</v>
      </c>
      <c r="CA23" t="str">
        <f ca="1">OFFSET([2]ActorTable!$A$1,ROW()-1,0)</f>
        <v>Actor3022</v>
      </c>
      <c r="CB23" t="str">
        <f ca="1">VLOOKUP($CA23,[2]ActorTable!$1:$1048576,MATCH("이름참고",[2]ActorTable!$1:$1,0),0)</f>
        <v>딘즈</v>
      </c>
    </row>
    <row r="24" spans="1:80">
      <c r="A24">
        <v>3</v>
      </c>
      <c r="B24">
        <v>2</v>
      </c>
      <c r="C24">
        <f>IF(B24&lt;=9,0,
IF(B24=10,1,2))</f>
        <v>0</v>
      </c>
      <c r="D24">
        <f ca="1">RAND()</f>
        <v>0.46941856687820538</v>
      </c>
      <c r="E24">
        <f ca="1">RAND()</f>
        <v>4.629047552370591E-3</v>
      </c>
      <c r="F24">
        <f ca="1">RAND()</f>
        <v>0.53261004080090824</v>
      </c>
      <c r="G24">
        <f ca="1">RAND()</f>
        <v>0.61179446538072868</v>
      </c>
      <c r="H24">
        <f ca="1">RAND()</f>
        <v>0.97175165395575458</v>
      </c>
      <c r="I24">
        <f ca="1">RAND()</f>
        <v>0.90581912133059606</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462</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3</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900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197</v>
      </c>
      <c r="AD24">
        <v>1</v>
      </c>
      <c r="AE24" t="s">
        <v>129</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ca="1">IF(ROW()=2,AN24,OFFSET(AM24,-1,0)&amp;IF(LEN(AN24)=0,"",","&amp;AN24))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{"dy":3,"sl":2,"tp":"fe","vl":"Equip4302","cn":1,"pt":"DI","pr":10}</v>
      </c>
      <c r="AS24" t="s">
        <v>273</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1.3550135501355016E-3</v>
      </c>
      <c r="BQ24">
        <f t="shared" ca="1" si="6"/>
        <v>9.4517958412098323E-4</v>
      </c>
      <c r="BR24">
        <f t="shared" ca="1" si="7"/>
        <v>1.0224948875255625E-3</v>
      </c>
      <c r="BS24">
        <f t="shared" ca="1" si="8"/>
        <v>0.22086720867208667</v>
      </c>
      <c r="BT24">
        <f t="shared" ca="1" si="11"/>
        <v>0.15406427221172028</v>
      </c>
      <c r="BU24">
        <f t="shared" ca="1" si="12"/>
        <v>0.16666666666666671</v>
      </c>
      <c r="BV24" t="str">
        <f ca="1">OFFSET([1]EquipTable!$A$1,ROW()-1,0)</f>
        <v>Equip1402</v>
      </c>
      <c r="BX24">
        <f ca="1">IF(VLOOKUP($CA24,[2]ActorTable!$1:$1048576,MATCH("업데이트순번",[2]ActorTable!$1:$1,0),0)&lt;=$BY$1,1,0)
*IF(MID(CA24,7,1)="2",0.1,1)</f>
        <v>0</v>
      </c>
      <c r="BY24">
        <f t="shared" ca="1" si="9"/>
        <v>0</v>
      </c>
      <c r="BZ24">
        <f t="shared" ca="1" si="10"/>
        <v>0.67450980392156834</v>
      </c>
      <c r="CA24" t="str">
        <f ca="1">OFFSET([2]ActorTable!$A$1,ROW()-1,0)</f>
        <v>Actor9923</v>
      </c>
      <c r="CB24" t="str">
        <f ca="1">VLOOKUP($CA24,[2]ActorTable!$1:$1048576,MATCH("이름참고",[2]ActorTable!$1:$1,0),0)</f>
        <v>스트링없음</v>
      </c>
    </row>
    <row r="25" spans="1:80">
      <c r="A25">
        <v>3</v>
      </c>
      <c r="B25">
        <v>3</v>
      </c>
      <c r="C25">
        <f>IF(B25&lt;=9,0,
IF(B25=10,1,2))</f>
        <v>0</v>
      </c>
      <c r="D25">
        <f ca="1">RAND()</f>
        <v>0.96199794653152448</v>
      </c>
      <c r="E25">
        <f ca="1">RAND()</f>
        <v>0.9176212080721714</v>
      </c>
      <c r="F25">
        <f ca="1">RAND()</f>
        <v>0.50850301608208626</v>
      </c>
      <c r="G25">
        <f ca="1">RAND()</f>
        <v>0.68232604902410654</v>
      </c>
      <c r="H25">
        <f ca="1">RAND()</f>
        <v>0.58602819820491947</v>
      </c>
      <c r="I25">
        <f ca="1">RAND()</f>
        <v>9.9677422152795958E-2</v>
      </c>
      <c r="M25" t="str">
        <f ca="1">IF(LEN(J25)&lt;&gt;0,J25,VLOOKUP(D25+$B25,$BJ:$BK,MATCH($BK$1,$BJ$1:$BK$1,0),1))</f>
        <v>안 지정 캐릭터 PP 일반등급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91762</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14</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4200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404</v>
      </c>
      <c r="AD25">
        <v>1</v>
      </c>
      <c r="AE25" t="s">
        <v>125</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블레이드 보우</v>
      </c>
      <c r="AL25">
        <v>1</v>
      </c>
      <c r="AM25" t="str">
        <f ca="1">IF(ROW()=2,AN25,OFFSET(AM25,-1,0)&amp;IF(LEN(AN25)=0,"",","&amp;AN25))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{"dy":3,"sl":3,"tp":"fe","vl":"Equip2002","cn":1,"pt":"GO","pr":800}</v>
      </c>
      <c r="AS25" t="s">
        <v>274</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5"/>
        <v>0</v>
      </c>
      <c r="BQ25">
        <f t="shared" ca="1" si="6"/>
        <v>0</v>
      </c>
      <c r="BR25">
        <f t="shared" ca="1" si="7"/>
        <v>0</v>
      </c>
      <c r="BS25">
        <f t="shared" ca="1" si="8"/>
        <v>0.22222222222222218</v>
      </c>
      <c r="BT25">
        <f t="shared" ca="1" si="11"/>
        <v>0.15500945179584127</v>
      </c>
      <c r="BU25">
        <f t="shared" ca="1" si="12"/>
        <v>0.16768916155419228</v>
      </c>
      <c r="BV25" t="str">
        <f ca="1">OFFSET([1]EquipTable!$A$1,ROW()-1,0)</f>
        <v>Equip1403</v>
      </c>
      <c r="BX25">
        <f ca="1">IF(VLOOKUP($CA25,[2]ActorTable!$1:$1048576,MATCH("업데이트순번",[2]ActorTable!$1:$1,0),0)&lt;=$BY$1,1,0)
*IF(MID(CA25,7,1)="2",0.1,1)</f>
        <v>1</v>
      </c>
      <c r="BY25">
        <f t="shared" ca="1" si="9"/>
        <v>3.9215686274509796E-2</v>
      </c>
      <c r="BZ25">
        <f t="shared" ca="1" si="10"/>
        <v>0.67450980392156834</v>
      </c>
      <c r="CA25" t="str">
        <f ca="1">OFFSET([2]ActorTable!$A$1,ROW()-1,0)</f>
        <v>Actor0024</v>
      </c>
      <c r="CB25" t="str">
        <f ca="1">VLOOKUP($CA25,[2]ActorTable!$1:$1048576,MATCH("이름참고",[2]ActorTable!$1:$1,0),0)</f>
        <v>러센트</v>
      </c>
    </row>
    <row r="26" spans="1:80">
      <c r="A26">
        <v>3</v>
      </c>
      <c r="B26">
        <v>4</v>
      </c>
      <c r="C26">
        <f>IF(B26&lt;=9,0,
IF(B26=10,1,2))</f>
        <v>0</v>
      </c>
      <c r="D26">
        <f ca="1">RAND()</f>
        <v>0.57296782940856339</v>
      </c>
      <c r="E26">
        <f ca="1">RAND()</f>
        <v>0.13037268927796963</v>
      </c>
      <c r="F26">
        <f ca="1">RAND()</f>
        <v>0.78381665615613993</v>
      </c>
      <c r="G26">
        <f ca="1">RAND()</f>
        <v>0.66108411626070074</v>
      </c>
      <c r="H26">
        <f ca="1">RAND()</f>
        <v>0.41917100241959848</v>
      </c>
      <c r="I26">
        <f ca="1">RAND()</f>
        <v>0.87280380068516472</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13037</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4</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1200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94568</v>
      </c>
      <c r="AD26">
        <v>14</v>
      </c>
      <c r="AE26" t="s">
        <v>129</v>
      </c>
      <c r="AG26">
        <v>4</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v>
      </c>
      <c r="AN26" t="str">
        <f ca="1">IF(AL26&lt;&gt;1,"",
"{"""&amp;A$1&amp;""":"&amp;A26
&amp;","""&amp;B$1&amp;""":"&amp;B26
&amp;IF(LEN(AA26)=0,"",","""&amp;AA$1&amp;""":"""&amp;AA26&amp;"""")
&amp;IF(LEN(AC26)=0,"",","""&amp;AC$1&amp;""":"""&amp;AC26&amp;"""")
&amp;IF(LEN(AD26)=0,"",","""&amp;AD$1&amp;""":"&amp;AD26)
&amp;IF(LEN(AE26)=0,"",","""&amp;AE$1&amp;""":"""&amp;AE26&amp;"""")
&amp;IF(LEN(AF26)=0,"",","""&amp;AF$1&amp;""":"&amp;AF26)
&amp;IF(LEN(AG26)=0,"",","""&amp;AG$1&amp;""":"&amp;AG26)&amp;"}")</f>
        <v>{"dy":3,"sl":4,"tp":"upn","vl":"94568","cn":14,"pt":"DI","pr":4}</v>
      </c>
      <c r="AS26" t="s">
        <v>275</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0.22222222222222218</v>
      </c>
      <c r="BT26">
        <f t="shared" ca="1" si="11"/>
        <v>0.15500945179584127</v>
      </c>
      <c r="BU26">
        <f t="shared" ca="1" si="12"/>
        <v>0.16768916155419228</v>
      </c>
      <c r="BV26" t="str">
        <f ca="1">OFFSET([1]EquipTable!$A$1,ROW()-1,0)</f>
        <v>Equip1404</v>
      </c>
      <c r="BX26">
        <f ca="1">IF(VLOOKUP($CA26,[2]ActorTable!$1:$1048576,MATCH("업데이트순번",[2]ActorTable!$1:$1,0),0)&lt;=$BY$1,1,0)
*IF(MID(CA26,7,1)="2",0.1,1)</f>
        <v>1</v>
      </c>
      <c r="BY26">
        <f t="shared" ca="1" si="9"/>
        <v>3.9215686274509796E-2</v>
      </c>
      <c r="BZ26">
        <f t="shared" ca="1" si="10"/>
        <v>0.71372549019607812</v>
      </c>
      <c r="CA26" t="str">
        <f ca="1">OFFSET([2]ActorTable!$A$1,ROW()-1,0)</f>
        <v>Actor0125</v>
      </c>
      <c r="CB26" t="str">
        <f ca="1">VLOOKUP($CA26,[2]ActorTable!$1:$1048576,MATCH("이름참고",[2]ActorTable!$1:$1,0),0)</f>
        <v>프리스</v>
      </c>
    </row>
    <row r="27" spans="1:80">
      <c r="A27">
        <v>3</v>
      </c>
      <c r="B27">
        <v>5</v>
      </c>
      <c r="C27">
        <f>IF(B27&lt;=9,0,
IF(B27=10,1,2))</f>
        <v>0</v>
      </c>
      <c r="D27">
        <f ca="1">RAND()</f>
        <v>0.65738831612908133</v>
      </c>
      <c r="E27">
        <f ca="1">RAND()</f>
        <v>0.42313414024623708</v>
      </c>
      <c r="F27">
        <f ca="1">RAND()</f>
        <v>9.4919175784994536E-2</v>
      </c>
      <c r="G27">
        <f ca="1">RAND()</f>
        <v>9.5750010567584143E-2</v>
      </c>
      <c r="H27">
        <f ca="1">RAND()</f>
        <v>0.3946441844270635</v>
      </c>
      <c r="I27">
        <f ca="1">RAND()</f>
        <v>0.40231246803965326</v>
      </c>
      <c r="M27" t="str">
        <f ca="1">IF(LEN(J27)&lt;&gt;0,J27,VLOOKUP(D27+$B27,$BJ:$BK,MATCH($BK$1,$BJ$1:$BK$1,0),1))</f>
        <v>안 지정 캐릭터 PP 영웅등급</v>
      </c>
      <c r="N27">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42313</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8</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2400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194</v>
      </c>
      <c r="W27">
        <v>1</v>
      </c>
      <c r="X27" t="s">
        <v>125</v>
      </c>
      <c r="Z27">
        <v>800</v>
      </c>
      <c r="AA27" t="str">
        <f ca="1">IF(ISBLANK(AB27),"",
VLOOKUP(AB27,OFFSET(INDIRECT("$A:$B"),0,MATCH(AB$1&amp;"_Verify",INDIRECT("$1:$1"),0)-1),2,0)
)</f>
        <v>fe</v>
      </c>
      <c r="AB27" t="s">
        <v>82</v>
      </c>
      <c r="AC27" t="s">
        <v>403</v>
      </c>
      <c r="AD27">
        <v>1</v>
      </c>
      <c r="AE27" t="s">
        <v>125</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까마귀 리볼버</v>
      </c>
      <c r="AL27">
        <v>1</v>
      </c>
      <c r="AM27" t="str">
        <f ca="1">IF(ROW()=2,AN27,OFFSET(AM27,-1,0)&amp;IF(LEN(AN27)=0,"",","&amp;AN27))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{"dy":3,"sl":5,"tp":"fe","vl":"Equip6001","cn":1,"pt":"GO","pr":2000}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0.22222222222222218</v>
      </c>
      <c r="BT27">
        <f t="shared" ca="1" si="11"/>
        <v>0.15500945179584127</v>
      </c>
      <c r="BU27">
        <f t="shared" ca="1" si="12"/>
        <v>0.16768916155419228</v>
      </c>
      <c r="BV27" t="str">
        <f ca="1">OFFSET([1]EquipTable!$A$1,ROW()-1,0)</f>
        <v>Equip1405</v>
      </c>
      <c r="BX27">
        <f ca="1">IF(VLOOKUP($CA27,[2]ActorTable!$1:$1048576,MATCH("업데이트순번",[2]ActorTable!$1:$1,0),0)&lt;=$BY$1,1,0)
*IF(MID(CA27,7,1)="2",0.1,1)</f>
        <v>0</v>
      </c>
      <c r="BY27">
        <f t="shared" ca="1" si="9"/>
        <v>0</v>
      </c>
      <c r="BZ27">
        <f t="shared" ca="1" si="10"/>
        <v>0.75294117647058789</v>
      </c>
      <c r="CA27" t="str">
        <f ca="1">OFFSET([2]ActorTable!$A$1,ROW()-1,0)</f>
        <v>Actor1226</v>
      </c>
      <c r="CB27" t="str">
        <f ca="1">VLOOKUP($CA27,[2]ActorTable!$1:$1048576,MATCH("이름참고",[2]ActorTable!$1:$1,0),0)</f>
        <v>엘리미나</v>
      </c>
    </row>
    <row r="28" spans="1:80">
      <c r="A28">
        <v>3</v>
      </c>
      <c r="B28">
        <v>6</v>
      </c>
      <c r="C28">
        <f>IF(B28&lt;=9,0,
IF(B28=10,1,2))</f>
        <v>0</v>
      </c>
      <c r="D28">
        <f ca="1">RAND()</f>
        <v>3.9657793285309606E-2</v>
      </c>
      <c r="E28">
        <f ca="1">RAND()</f>
        <v>0.48925122344912486</v>
      </c>
      <c r="F28">
        <f ca="1">RAND()</f>
        <v>0.52186903934561657</v>
      </c>
      <c r="G28">
        <f ca="1">RAND()</f>
        <v>0.40787544373734685</v>
      </c>
      <c r="H28">
        <f ca="1">RAND()</f>
        <v>0.29738918750650378</v>
      </c>
      <c r="I28">
        <f ca="1">RAND()</f>
        <v>0.58452703206088741</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Equip6001</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2100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253</v>
      </c>
      <c r="W28">
        <v>1</v>
      </c>
      <c r="X28" t="s">
        <v>125</v>
      </c>
      <c r="Z28">
        <v>7800</v>
      </c>
      <c r="AA28" t="str">
        <f ca="1">IF(ISBLANK(AB28),"",
VLOOKUP(AB28,OFFSET(INDIRECT("$A:$B"),0,MATCH(AB$1&amp;"_Verify",INDIRECT("$1:$1"),0)-1),2,0)
)</f>
        <v>uph</v>
      </c>
      <c r="AB28" t="s">
        <v>91</v>
      </c>
      <c r="AC28">
        <v>20136</v>
      </c>
      <c r="AD28">
        <v>5</v>
      </c>
      <c r="AE28" t="s">
        <v>125</v>
      </c>
      <c r="AG28">
        <v>1500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v>
      </c>
      <c r="AN28" t="str">
        <f ca="1">IF(AL28&lt;&gt;1,"",
"{"""&amp;A$1&amp;""":"&amp;A28
&amp;","""&amp;B$1&amp;""":"&amp;B28
&amp;IF(LEN(AA28)=0,"",","""&amp;AA$1&amp;""":"""&amp;AA28&amp;"""")
&amp;IF(LEN(AC28)=0,"",","""&amp;AC$1&amp;""":"""&amp;AC28&amp;"""")
&amp;IF(LEN(AD28)=0,"",","""&amp;AD$1&amp;""":"&amp;AD28)
&amp;IF(LEN(AE28)=0,"",","""&amp;AE$1&amp;""":"""&amp;AE28&amp;"""")
&amp;IF(LEN(AF28)=0,"",","""&amp;AF$1&amp;""":"&amp;AF28)
&amp;IF(LEN(AG28)=0,"",","""&amp;AG$1&amp;""":"&amp;AG28)&amp;"}")</f>
        <v>{"dy":3,"sl":6,"tp":"uph","vl":"20136","cn":5,"pt":"GO","pr":1500}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1.3550135501355014E-2</v>
      </c>
      <c r="BQ28">
        <f t="shared" ca="1" si="6"/>
        <v>9.4517958412098316E-3</v>
      </c>
      <c r="BR28">
        <f t="shared" ca="1" si="7"/>
        <v>1.0224948875255624E-2</v>
      </c>
      <c r="BS28">
        <f t="shared" ca="1" si="8"/>
        <v>0.22222222222222218</v>
      </c>
      <c r="BT28">
        <f t="shared" ca="1" si="11"/>
        <v>0.15500945179584127</v>
      </c>
      <c r="BU28">
        <f t="shared" ca="1" si="12"/>
        <v>0.16768916155419228</v>
      </c>
      <c r="BV28" t="str">
        <f ca="1">OFFSET([1]EquipTable!$A$1,ROW()-1,0)</f>
        <v>Equip2001</v>
      </c>
      <c r="BX28">
        <f ca="1">IF(VLOOKUP($CA28,[2]ActorTable!$1:$1048576,MATCH("업데이트순번",[2]ActorTable!$1:$1,0),0)&lt;=$BY$1,1,0)
*IF(MID(CA28,7,1)="2",0.1,1)</f>
        <v>0</v>
      </c>
      <c r="BY28">
        <f t="shared" ca="1" si="9"/>
        <v>0</v>
      </c>
      <c r="BZ28">
        <f t="shared" ca="1" si="10"/>
        <v>0.75294117647058789</v>
      </c>
      <c r="CA28" t="str">
        <f ca="1">OFFSET([2]ActorTable!$A$1,ROW()-1,0)</f>
        <v>Actor9927</v>
      </c>
      <c r="CB28" t="str">
        <f ca="1">VLOOKUP($CA28,[2]ActorTable!$1:$1048576,MATCH("이름참고",[2]ActorTable!$1:$1,0),0)</f>
        <v>스트링없음</v>
      </c>
    </row>
    <row r="29" spans="1:80">
      <c r="A29">
        <v>3</v>
      </c>
      <c r="B29">
        <v>7</v>
      </c>
      <c r="C29">
        <f>IF(B29&lt;=9,0,
IF(B29=10,1,2))</f>
        <v>0</v>
      </c>
      <c r="D29">
        <f ca="1">RAND()</f>
        <v>0.51617492517007113</v>
      </c>
      <c r="E29">
        <f ca="1">RAND()</f>
        <v>0.52520871863811935</v>
      </c>
      <c r="F29">
        <f ca="1">RAND()</f>
        <v>0.4988915260977157</v>
      </c>
      <c r="G29">
        <f ca="1">RAND()</f>
        <v>0.5485546193993821</v>
      </c>
      <c r="H29">
        <f ca="1">RAND()</f>
        <v>0.68846235235621689</v>
      </c>
      <c r="I29">
        <f ca="1">RAND()</f>
        <v>0.40546475964436979</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Equip6101</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3400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254</v>
      </c>
      <c r="W29">
        <v>1</v>
      </c>
      <c r="X29" t="s">
        <v>125</v>
      </c>
      <c r="Z29">
        <v>3200</v>
      </c>
      <c r="AA29" t="str">
        <f ca="1">IF(ISBLANK(AB29),"",
VLOOKUP(AB29,OFFSET(INDIRECT("$A:$B"),0,MATCH(AB$1&amp;"_Verify",INDIRECT("$1:$1"),0)-1),2,0)
)</f>
        <v>fe</v>
      </c>
      <c r="AB29" t="s">
        <v>82</v>
      </c>
      <c r="AC29" t="s">
        <v>254</v>
      </c>
      <c r="AD29">
        <v>1</v>
      </c>
      <c r="AE29" t="s">
        <v>125</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ca="1">IF(ROW()=2,AN29,OFFSET(AM29,-1,0)&amp;IF(LEN(AN29)=0,"",","&amp;AN29))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1.3550135501355014E-2</v>
      </c>
      <c r="BQ29">
        <f t="shared" ca="1" si="6"/>
        <v>9.4517958412098316E-3</v>
      </c>
      <c r="BR29">
        <f t="shared" ca="1" si="7"/>
        <v>1.0224948875255624E-2</v>
      </c>
      <c r="BS29">
        <f t="shared" ca="1" si="8"/>
        <v>0.23577235772357719</v>
      </c>
      <c r="BT29">
        <f t="shared" ca="1" si="11"/>
        <v>0.16446124763705111</v>
      </c>
      <c r="BU29">
        <f t="shared" ca="1" si="12"/>
        <v>0.17791411042944791</v>
      </c>
      <c r="BV29" t="str">
        <f ca="1">OFFSET([1]EquipTable!$A$1,ROW()-1,0)</f>
        <v>Equip2002</v>
      </c>
      <c r="BX29">
        <f ca="1">IF(VLOOKUP($CA29,[2]ActorTable!$1:$1048576,MATCH("업데이트순번",[2]ActorTable!$1:$1,0),0)&lt;=$BY$1,1,0)
*IF(MID(CA29,7,1)="2",0.1,1)</f>
        <v>1</v>
      </c>
      <c r="BY29">
        <f t="shared" ca="1" si="9"/>
        <v>3.9215686274509796E-2</v>
      </c>
      <c r="BZ29">
        <f t="shared" ca="1" si="10"/>
        <v>0.75294117647058789</v>
      </c>
      <c r="CA29" t="str">
        <f ca="1">OFFSET([2]ActorTable!$A$1,ROW()-1,0)</f>
        <v>Actor2128</v>
      </c>
      <c r="CB29" t="str">
        <f ca="1">VLOOKUP($CA29,[2]ActorTable!$1:$1048576,MATCH("이름참고",[2]ActorTable!$1:$1,0),0)</f>
        <v>원더</v>
      </c>
    </row>
    <row r="30" spans="1:80">
      <c r="A30">
        <v>3</v>
      </c>
      <c r="B30">
        <v>8</v>
      </c>
      <c r="C30">
        <f>IF(B30&lt;=9,0,
IF(B30=10,1,2))</f>
        <v>0</v>
      </c>
      <c r="D30">
        <f ca="1">RAND()</f>
        <v>0.30479669645897789</v>
      </c>
      <c r="E30">
        <f ca="1">RAND()</f>
        <v>0.88822689595945636</v>
      </c>
      <c r="F30">
        <f ca="1">RAND()</f>
        <v>0.95541536649464298</v>
      </c>
      <c r="G30">
        <f ca="1">RAND()</f>
        <v>0.58685109724597995</v>
      </c>
      <c r="H30">
        <f ca="1">RAND()</f>
        <v>0.81858086936226993</v>
      </c>
      <c r="I30">
        <f ca="1">RAND()</f>
        <v>0.3447047180899212</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1.3550135501355014E-2</v>
      </c>
      <c r="BQ30">
        <f t="shared" ca="1" si="6"/>
        <v>9.4517958412098316E-3</v>
      </c>
      <c r="BR30">
        <f t="shared" ca="1" si="7"/>
        <v>1.0224948875255624E-2</v>
      </c>
      <c r="BS30">
        <f t="shared" ca="1" si="8"/>
        <v>0.24932249322493219</v>
      </c>
      <c r="BT30">
        <f t="shared" ca="1" si="11"/>
        <v>0.17391304347826095</v>
      </c>
      <c r="BU30">
        <f t="shared" ca="1" si="12"/>
        <v>0.18813905930470354</v>
      </c>
      <c r="BV30" t="str">
        <f ca="1">OFFSET([1]EquipTable!$A$1,ROW()-1,0)</f>
        <v>Equip2101</v>
      </c>
      <c r="BX30">
        <f ca="1">IF(VLOOKUP($CA30,[2]ActorTable!$1:$1048576,MATCH("업데이트순번",[2]ActorTable!$1:$1,0),0)&lt;=$BY$1,1,0)
*IF(MID(CA30,7,1)="2",0.1,1)</f>
        <v>1</v>
      </c>
      <c r="BY30">
        <f t="shared" ca="1" si="9"/>
        <v>3.9215686274509796E-2</v>
      </c>
      <c r="BZ30">
        <f t="shared" ca="1" si="10"/>
        <v>0.79215686274509767</v>
      </c>
      <c r="CA30" t="str">
        <f ca="1">OFFSET([2]ActorTable!$A$1,ROW()-1,0)</f>
        <v>Actor1029</v>
      </c>
      <c r="CB30" t="str">
        <f ca="1">VLOOKUP($CA30,[2]ActorTable!$1:$1048576,MATCH("이름참고",[2]ActorTable!$1:$1,0),0)</f>
        <v>에이잭</v>
      </c>
    </row>
    <row r="31" spans="1:80">
      <c r="A31">
        <v>3</v>
      </c>
      <c r="B31">
        <v>9</v>
      </c>
      <c r="C31">
        <f>IF(B31&lt;=9,0,
IF(B31=10,1,2))</f>
        <v>0</v>
      </c>
      <c r="D31">
        <f ca="1">RAND()</f>
        <v>6.7407057917562963E-2</v>
      </c>
      <c r="E31">
        <f ca="1">RAND()</f>
        <v>0.98317762320729096</v>
      </c>
      <c r="F31">
        <f ca="1">RAND()</f>
        <v>0.1891244937062857</v>
      </c>
      <c r="G31">
        <f ca="1">RAND()</f>
        <v>0.845421685731226</v>
      </c>
      <c r="H31">
        <f ca="1">RAND()</f>
        <v>0.63027479925402063</v>
      </c>
      <c r="I31">
        <f ca="1">RAND()</f>
        <v>0.12229050118473206</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1.3550135501355014E-2</v>
      </c>
      <c r="BQ31">
        <f t="shared" ca="1" si="6"/>
        <v>9.4517958412098316E-3</v>
      </c>
      <c r="BR31">
        <f t="shared" ca="1" si="7"/>
        <v>1.0224948875255624E-2</v>
      </c>
      <c r="BS31">
        <f t="shared" ca="1" si="8"/>
        <v>0.26287262872628719</v>
      </c>
      <c r="BT31">
        <f t="shared" ca="1" si="11"/>
        <v>0.18336483931947078</v>
      </c>
      <c r="BU31">
        <f t="shared" ca="1" si="12"/>
        <v>0.19836400817995917</v>
      </c>
      <c r="BV31" t="str">
        <f ca="1">OFFSET([1]EquipTable!$A$1,ROW()-1,0)</f>
        <v>Equip2102</v>
      </c>
      <c r="BX31">
        <f ca="1">IF(VLOOKUP($CA31,[2]ActorTable!$1:$1048576,MATCH("업데이트순번",[2]ActorTable!$1:$1,0),0)&lt;=$BY$1,1,0)
*IF(MID(CA31,7,1)="2",0.1,1)</f>
        <v>1</v>
      </c>
      <c r="BY31">
        <f t="shared" ca="1" si="9"/>
        <v>3.9215686274509796E-2</v>
      </c>
      <c r="BZ31">
        <f t="shared" ca="1" si="10"/>
        <v>0.83137254901960744</v>
      </c>
      <c r="CA31" t="str">
        <f ca="1">OFFSET([2]ActorTable!$A$1,ROW()-1,0)</f>
        <v>Actor0030</v>
      </c>
      <c r="CB31" t="str">
        <f ca="1">VLOOKUP($CA31,[2]ActorTable!$1:$1048576,MATCH("이름참고",[2]ActorTable!$1:$1,0),0)</f>
        <v>도스로프</v>
      </c>
    </row>
    <row r="32" spans="1:80">
      <c r="A32">
        <v>4</v>
      </c>
      <c r="B32">
        <v>0</v>
      </c>
      <c r="C32">
        <f>IF(B32&lt;=9,0,
IF(B32=10,1,2))</f>
        <v>0</v>
      </c>
      <c r="D32">
        <f ca="1">RAND()</f>
        <v>0.71225289321891072</v>
      </c>
      <c r="E32">
        <f ca="1">RAND()</f>
        <v>0.56335894932557951</v>
      </c>
      <c r="F32">
        <f ca="1">RAND()</f>
        <v>0.14640394038945603</v>
      </c>
      <c r="G32">
        <f ca="1">RAND()</f>
        <v>0.25202156492910566</v>
      </c>
      <c r="H32">
        <f ca="1">RAND()</f>
        <v>0.26084405499380903</v>
      </c>
      <c r="I32">
        <f ca="1">RAND()</f>
        <v>0.29743306669814851</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Equip5001</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700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191</v>
      </c>
      <c r="W32">
        <v>1</v>
      </c>
      <c r="X32" t="s">
        <v>125</v>
      </c>
      <c r="Z32">
        <v>1100</v>
      </c>
      <c r="AA32" t="str">
        <f ca="1">IF(ISBLANK(AB32),"",
VLOOKUP(AB32,OFFSET(INDIRECT("$A:$B"),0,MATCH(AB$1&amp;"_Verify",INDIRECT("$1:$1"),0)-1),2,0)
)</f>
        <v>fe</v>
      </c>
      <c r="AB32" t="s">
        <v>82</v>
      </c>
      <c r="AC32" t="s">
        <v>201</v>
      </c>
      <c r="AD32">
        <v>1</v>
      </c>
      <c r="AE32" t="s">
        <v>125</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용기의 도끼</v>
      </c>
      <c r="AL32">
        <v>1</v>
      </c>
      <c r="AM32" t="str">
        <f ca="1">IF(ROW()=2,AN32,OFFSET(AM32,-1,0)&amp;IF(LEN(AN32)=0,"",","&amp;AN32))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{"dy":4,"sl":0,"tp":"fe","vl":"Equip0001","cn":1,"pt":"GO","pr":700}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1.3550135501355014E-2</v>
      </c>
      <c r="BQ32">
        <f t="shared" ca="1" si="6"/>
        <v>9.4517958412098316E-3</v>
      </c>
      <c r="BR32">
        <f t="shared" ca="1" si="7"/>
        <v>1.0224948875255624E-2</v>
      </c>
      <c r="BS32">
        <f t="shared" ca="1" si="8"/>
        <v>0.27642276422764223</v>
      </c>
      <c r="BT32">
        <f t="shared" ca="1" si="11"/>
        <v>0.19281663516068062</v>
      </c>
      <c r="BU32">
        <f t="shared" ca="1" si="12"/>
        <v>0.2085889570552148</v>
      </c>
      <c r="BV32" t="str">
        <f ca="1">OFFSET([1]EquipTable!$A$1,ROW()-1,0)</f>
        <v>Equip2201</v>
      </c>
      <c r="BX32">
        <f ca="1">IF(VLOOKUP($CA32,[2]ActorTable!$1:$1048576,MATCH("업데이트순번",[2]ActorTable!$1:$1,0),0)&lt;=$BY$1,1,0)
*IF(MID(CA32,7,1)="2",0.1,1)</f>
        <v>0.1</v>
      </c>
      <c r="BY32">
        <f t="shared" ca="1" si="9"/>
        <v>3.9215686274509803E-3</v>
      </c>
      <c r="BZ32">
        <f t="shared" ca="1" si="10"/>
        <v>0.87058823529411722</v>
      </c>
      <c r="CA32" t="str">
        <f ca="1">OFFSET([2]ActorTable!$A$1,ROW()-1,0)</f>
        <v>Actor3231</v>
      </c>
      <c r="CB32" t="str">
        <f ca="1">VLOOKUP($CA32,[2]ActorTable!$1:$1048576,MATCH("이름참고",[2]ActorTable!$1:$1,0),0)</f>
        <v>라무무</v>
      </c>
    </row>
    <row r="33" spans="1:80">
      <c r="A33">
        <v>4</v>
      </c>
      <c r="B33">
        <v>1</v>
      </c>
      <c r="C33">
        <f>IF(B33&lt;=9,0,
IF(B33=10,1,2))</f>
        <v>0</v>
      </c>
      <c r="D33">
        <f ca="1">RAND()</f>
        <v>0.35379456276022436</v>
      </c>
      <c r="E33">
        <f ca="1">RAND()</f>
        <v>0.76977406714841956</v>
      </c>
      <c r="F33">
        <f ca="1">RAND()</f>
        <v>0.4722261465561115</v>
      </c>
      <c r="G33">
        <f ca="1">RAND()</f>
        <v>0.48143690568690645</v>
      </c>
      <c r="H33">
        <f ca="1">RAND()</f>
        <v>0.61949676262140152</v>
      </c>
      <c r="I33">
        <f ca="1">RAND()</f>
        <v>0.329677692044129</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Equip6302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34</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260</v>
      </c>
      <c r="W33">
        <v>1</v>
      </c>
      <c r="X33" t="s">
        <v>125</v>
      </c>
      <c r="Z33">
        <v>7600</v>
      </c>
      <c r="AA33" t="str">
        <f ca="1">IF(ISBLANK(AB33),"",
VLOOKUP(AB33,OFFSET(INDIRECT("$A:$B"),0,MATCH(AB$1&amp;"_Verify",INDIRECT("$1:$1"),0)-1),2,0)
)</f>
        <v>upn</v>
      </c>
      <c r="AB33" t="s">
        <v>92</v>
      </c>
      <c r="AC33">
        <v>7107</v>
      </c>
      <c r="AD33">
        <v>3</v>
      </c>
      <c r="AE33" t="s">
        <v>68</v>
      </c>
      <c r="AG33">
        <v>900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v>
      </c>
      <c r="AN33" t="str">
        <f ca="1">IF(AL33&lt;&gt;1,"",
"{"""&amp;A$1&amp;""":"&amp;A33
&amp;","""&amp;B$1&amp;""":"&amp;B33
&amp;IF(LEN(AA33)=0,"",","""&amp;AA$1&amp;""":"""&amp;AA33&amp;"""")
&amp;IF(LEN(AC33)=0,"",","""&amp;AC$1&amp;""":"""&amp;AC33&amp;"""")
&amp;IF(LEN(AD33)=0,"",","""&amp;AD$1&amp;""":"&amp;AD33)
&amp;IF(LEN(AE33)=0,"",","""&amp;AE$1&amp;""":"""&amp;AE33&amp;"""")
&amp;IF(LEN(AF33)=0,"",","""&amp;AF$1&amp;""":"&amp;AF33)
&amp;IF(LEN(AG33)=0,"",","""&amp;AG$1&amp;""":"&amp;AG33)&amp;"}")</f>
        <v>{"dy":4,"sl":1,"tp":"upn","vl":"7107","cn":3,"pt":"GO","pr":900}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1.3550135501355014E-2</v>
      </c>
      <c r="BQ33">
        <f t="shared" ca="1" si="6"/>
        <v>9.4517958412098316E-3</v>
      </c>
      <c r="BR33">
        <f t="shared" ca="1" si="7"/>
        <v>1.0224948875255624E-2</v>
      </c>
      <c r="BS33">
        <f t="shared" ca="1" si="8"/>
        <v>0.28997289972899726</v>
      </c>
      <c r="BT33">
        <f t="shared" ca="1" si="11"/>
        <v>0.20226843100189046</v>
      </c>
      <c r="BU33">
        <f t="shared" ca="1" si="12"/>
        <v>0.21881390593047043</v>
      </c>
      <c r="BV33" t="str">
        <f ca="1">OFFSET([1]EquipTable!$A$1,ROW()-1,0)</f>
        <v>Equip2202</v>
      </c>
      <c r="BX33">
        <f ca="1">IF(VLOOKUP($CA33,[2]ActorTable!$1:$1048576,MATCH("업데이트순번",[2]ActorTable!$1:$1,0),0)&lt;=$BY$1,1,0)
*IF(MID(CA33,7,1)="2",0.1,1)</f>
        <v>0</v>
      </c>
      <c r="BY33">
        <f t="shared" ca="1" si="9"/>
        <v>0</v>
      </c>
      <c r="BZ33">
        <f t="shared" ca="1" si="10"/>
        <v>0.87450980392156819</v>
      </c>
      <c r="CA33" t="str">
        <f ca="1">OFFSET([2]ActorTable!$A$1,ROW()-1,0)</f>
        <v>Actor9932</v>
      </c>
      <c r="CB33" t="str">
        <f ca="1">VLOOKUP($CA33,[2]ActorTable!$1:$1048576,MATCH("이름참고",[2]ActorTable!$1:$1,0),0)</f>
        <v>스트링없음</v>
      </c>
    </row>
    <row r="34" spans="1:80">
      <c r="A34">
        <v>4</v>
      </c>
      <c r="B34">
        <v>2</v>
      </c>
      <c r="C34">
        <f>IF(B34&lt;=9,0,
IF(B34=10,1,2))</f>
        <v>0</v>
      </c>
      <c r="D34">
        <f ca="1">RAND()</f>
        <v>0.92743082135574129</v>
      </c>
      <c r="E34">
        <f ca="1">RAND()</f>
        <v>0.61169539107846194</v>
      </c>
      <c r="F34">
        <f ca="1">RAND()</f>
        <v>0.94466604950207733</v>
      </c>
      <c r="G34">
        <f ca="1">RAND()</f>
        <v>0.52819813638224666</v>
      </c>
      <c r="H34">
        <f ca="1">RAND()</f>
        <v>0.2551096233419321</v>
      </c>
      <c r="I34">
        <f ca="1">RAND()</f>
        <v>0.31355654068908467</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61169</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10</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3000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414</v>
      </c>
      <c r="AD34">
        <v>1</v>
      </c>
      <c r="AE34" t="s">
        <v>125</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울려퍼지는 여명</v>
      </c>
      <c r="AL34">
        <v>1</v>
      </c>
      <c r="AM34" t="str">
        <f ca="1">IF(ROW()=2,AN34,OFFSET(AM34,-1,0)&amp;IF(LEN(AN34)=0,"",","&amp;AN34))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1.3550135501355014E-2</v>
      </c>
      <c r="BQ34">
        <f t="shared" ca="1" si="6"/>
        <v>9.4517958412098316E-3</v>
      </c>
      <c r="BR34">
        <f t="shared" ca="1" si="7"/>
        <v>1.0224948875255624E-2</v>
      </c>
      <c r="BS34">
        <f t="shared" ca="1" si="8"/>
        <v>0.30352303523035229</v>
      </c>
      <c r="BT34">
        <f t="shared" ca="1" si="11"/>
        <v>0.2117202268431003</v>
      </c>
      <c r="BU34">
        <f t="shared" ca="1" si="12"/>
        <v>0.22903885480572606</v>
      </c>
      <c r="BV34" t="str">
        <f ca="1">OFFSET([1]EquipTable!$A$1,ROW()-1,0)</f>
        <v>Equip2301</v>
      </c>
      <c r="BX34">
        <f ca="1">IF(VLOOKUP($CA34,[2]ActorTable!$1:$1048576,MATCH("업데이트순번",[2]ActorTable!$1:$1,0),0)&lt;=$BY$1,1,0)
*IF(MID(CA34,7,1)="2",0.1,1)</f>
        <v>0</v>
      </c>
      <c r="BY34">
        <f t="shared" ca="1" si="9"/>
        <v>0</v>
      </c>
      <c r="BZ34">
        <f t="shared" ca="1" si="10"/>
        <v>0.87450980392156819</v>
      </c>
      <c r="CA34" t="str">
        <f ca="1">OFFSET([2]ActorTable!$A$1,ROW()-1,0)</f>
        <v>Actor0233</v>
      </c>
      <c r="CB34" t="str">
        <f ca="1">VLOOKUP($CA34,[2]ActorTable!$1:$1048576,MATCH("이름참고",[2]ActorTable!$1:$1,0),0)</f>
        <v>시리아</v>
      </c>
    </row>
    <row r="35" spans="1:80">
      <c r="A35">
        <v>4</v>
      </c>
      <c r="B35">
        <v>3</v>
      </c>
      <c r="C35">
        <f>IF(B35&lt;=9,0,
IF(B35=10,1,2))</f>
        <v>0</v>
      </c>
      <c r="D35">
        <f ca="1">RAND()</f>
        <v>2.0595133675890165E-2</v>
      </c>
      <c r="E35">
        <f ca="1">RAND()</f>
        <v>0.52820758672060231</v>
      </c>
      <c r="F35">
        <f ca="1">RAND()</f>
        <v>0.96564833460156718</v>
      </c>
      <c r="G35">
        <f ca="1">RAND()</f>
        <v>0.34743419345327808</v>
      </c>
      <c r="H35">
        <f ca="1">RAND()</f>
        <v>0.83651435866230905</v>
      </c>
      <c r="I35">
        <f ca="1">RAND()</f>
        <v>4.6499454345746649E-2</v>
      </c>
      <c r="M35" t="str">
        <f ca="1">IF(LEN(J35)&lt;&gt;0,J35,VLOOKUP(D35+$B35,$BJ:$BK,MATCH($BK$1,$BJ$1:$BK$1,0),1))</f>
        <v>안 지정 캐릭터 PP 영웅등급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52820</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9</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2700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upn</v>
      </c>
      <c r="AB35" t="s">
        <v>92</v>
      </c>
      <c r="AC35">
        <v>33231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{"dy":4,"sl":3,"tp":"upn","vl":"33231","cn":6,"pt":"GO","pr":1800}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1.3550135501355014E-2</v>
      </c>
      <c r="BQ35">
        <f t="shared" ca="1" si="6"/>
        <v>9.4517958412098316E-3</v>
      </c>
      <c r="BR35">
        <f t="shared" ca="1" si="7"/>
        <v>1.0224948875255624E-2</v>
      </c>
      <c r="BS35">
        <f t="shared" ca="1" si="8"/>
        <v>0.31707317073170732</v>
      </c>
      <c r="BT35">
        <f t="shared" ca="1" si="11"/>
        <v>0.22117202268431013</v>
      </c>
      <c r="BU35">
        <f t="shared" ca="1" si="12"/>
        <v>0.23926380368098168</v>
      </c>
      <c r="BV35" t="str">
        <f ca="1">OFFSET([1]EquipTable!$A$1,ROW()-1,0)</f>
        <v>Equip2302</v>
      </c>
      <c r="BX35">
        <f ca="1">IF(VLOOKUP($CA35,[2]ActorTable!$1:$1048576,MATCH("업데이트순번",[2]ActorTable!$1:$1,0),0)&lt;=$BY$1,1,0)
*IF(MID(CA35,7,1)="2",0.1,1)</f>
        <v>0</v>
      </c>
      <c r="BY35">
        <f t="shared" ca="1" si="9"/>
        <v>0</v>
      </c>
      <c r="BZ35">
        <f t="shared" ca="1" si="10"/>
        <v>0.87450980392156819</v>
      </c>
      <c r="CA35" t="str">
        <f ca="1">OFFSET([2]ActorTable!$A$1,ROW()-1,0)</f>
        <v>Actor9934</v>
      </c>
      <c r="CB35" t="str">
        <f ca="1">VLOOKUP($CA35,[2]ActorTable!$1:$1048576,MATCH("이름참고",[2]ActorTable!$1:$1,0),0)</f>
        <v>스트링없음</v>
      </c>
    </row>
    <row r="36" spans="1:80">
      <c r="A36">
        <v>4</v>
      </c>
      <c r="B36">
        <v>4</v>
      </c>
      <c r="C36">
        <f>IF(B36&lt;=9,0,
IF(B36=10,1,2))</f>
        <v>0</v>
      </c>
      <c r="D36">
        <f ca="1">RAND()</f>
        <v>0.68612577732910429</v>
      </c>
      <c r="E36">
        <f ca="1">RAND()</f>
        <v>0.69292126197557813</v>
      </c>
      <c r="F36">
        <f ca="1">RAND()</f>
        <v>0.53886780740102358</v>
      </c>
      <c r="G36">
        <f ca="1">RAND()</f>
        <v>0.88260903283192871</v>
      </c>
      <c r="H36">
        <f ca="1">RAND()</f>
        <v>5.1697539850559027E-2</v>
      </c>
      <c r="I36">
        <f ca="1">RAND()</f>
        <v>0.89308176870057088</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69292</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11</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3300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278</v>
      </c>
      <c r="AD36">
        <v>1</v>
      </c>
      <c r="AE36" t="s">
        <v>125</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T75식 레이피어</v>
      </c>
      <c r="AL36">
        <v>1</v>
      </c>
      <c r="AM36" t="str">
        <f ca="1">IF(ROW()=2,AN36,OFFSET(AM36,-1,0)&amp;IF(LEN(AN36)=0,"",","&amp;AN36))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{"dy":4,"sl":4,"tp":"fe","vl":"Equip5202","cn":1,"pt":"GO","pr":2900}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1.3550135501355016E-3</v>
      </c>
      <c r="BQ36">
        <f t="shared" ca="1" si="6"/>
        <v>9.4517958412098323E-4</v>
      </c>
      <c r="BR36">
        <f t="shared" ca="1" si="7"/>
        <v>1.0224948875255625E-3</v>
      </c>
      <c r="BS36">
        <f t="shared" ca="1" si="8"/>
        <v>0.33062330623306235</v>
      </c>
      <c r="BT36">
        <f t="shared" ca="1" si="11"/>
        <v>0.23062381852551997</v>
      </c>
      <c r="BU36">
        <f t="shared" ca="1" si="12"/>
        <v>0.24948875255623731</v>
      </c>
      <c r="BV36" t="str">
        <f ca="1">OFFSET([1]EquipTable!$A$1,ROW()-1,0)</f>
        <v>Equip2401</v>
      </c>
      <c r="BX36">
        <f ca="1">IF(VLOOKUP($CA36,[2]ActorTable!$1:$1048576,MATCH("업데이트순번",[2]ActorTable!$1:$1,0),0)&lt;=$BY$1,1,0)
*IF(MID(CA36,7,1)="2",0.1,1)</f>
        <v>0</v>
      </c>
      <c r="BY36">
        <f t="shared" ca="1" si="9"/>
        <v>0</v>
      </c>
      <c r="BZ36">
        <f t="shared" ca="1" si="10"/>
        <v>0.87450980392156819</v>
      </c>
      <c r="CA36" t="str">
        <f ca="1">OFFSET([2]ActorTable!$A$1,ROW()-1,0)</f>
        <v>Actor2235</v>
      </c>
      <c r="CB36" t="str">
        <f ca="1">VLOOKUP($CA36,[2]ActorTable!$1:$1048576,MATCH("이름참고",[2]ActorTable!$1:$1,0),0)</f>
        <v>린하이</v>
      </c>
    </row>
    <row r="37" spans="1:80">
      <c r="A37">
        <v>4</v>
      </c>
      <c r="B37">
        <v>5</v>
      </c>
      <c r="C37">
        <f>IF(B37&lt;=9,0,
IF(B37=10,1,2))</f>
        <v>0</v>
      </c>
      <c r="D37">
        <f ca="1">RAND()</f>
        <v>0.28994039185787923</v>
      </c>
      <c r="E37">
        <f ca="1">RAND()</f>
        <v>0.91206049744787221</v>
      </c>
      <c r="F37">
        <f ca="1">RAND()</f>
        <v>0.32347366433640679</v>
      </c>
      <c r="G37">
        <f ca="1">RAND()</f>
        <v>0.96313881496337561</v>
      </c>
      <c r="H37">
        <f ca="1">RAND()</f>
        <v>0.88117141060579363</v>
      </c>
      <c r="I37">
        <f ca="1">RAND()</f>
        <v>0.43823766018775401</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Equip8002</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4900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204</v>
      </c>
      <c r="W37">
        <v>1</v>
      </c>
      <c r="X37" t="s">
        <v>125</v>
      </c>
      <c r="Z37">
        <v>2900</v>
      </c>
      <c r="AA37" t="str">
        <f ca="1">IF(ISBLANK(AB37),"",
VLOOKUP(AB37,OFFSET(INDIRECT("$A:$B"),0,MATCH(AB$1&amp;"_Verify",INDIRECT("$1:$1"),0)-1),2,0)
)</f>
        <v>uph</v>
      </c>
      <c r="AB37" t="s">
        <v>91</v>
      </c>
      <c r="AC37">
        <v>265</v>
      </c>
      <c r="AD37">
        <v>10</v>
      </c>
      <c r="AE37" t="s">
        <v>298</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1.3550135501355016E-3</v>
      </c>
      <c r="BQ37">
        <f t="shared" ca="1" si="6"/>
        <v>9.4517958412098323E-4</v>
      </c>
      <c r="BR37">
        <f t="shared" ca="1" si="7"/>
        <v>1.0224948875255625E-3</v>
      </c>
      <c r="BS37">
        <f t="shared" ca="1" si="8"/>
        <v>0.33197831978319786</v>
      </c>
      <c r="BT37">
        <f t="shared" ca="1" si="11"/>
        <v>0.23156899810964096</v>
      </c>
      <c r="BU37">
        <f t="shared" ca="1" si="12"/>
        <v>0.25051124744376285</v>
      </c>
      <c r="BV37" t="str">
        <f ca="1">OFFSET([1]EquipTable!$A$1,ROW()-1,0)</f>
        <v>Equip2402</v>
      </c>
      <c r="BX37">
        <f ca="1">IF(VLOOKUP($CA37,[2]ActorTable!$1:$1048576,MATCH("업데이트순번",[2]ActorTable!$1:$1,0),0)&lt;=$BY$1,1,0)
*IF(MID(CA37,7,1)="2",0.1,1)</f>
        <v>0</v>
      </c>
      <c r="BY37">
        <f t="shared" ca="1" si="9"/>
        <v>0</v>
      </c>
      <c r="BZ37">
        <f t="shared" ca="1" si="10"/>
        <v>0.87450980392156819</v>
      </c>
      <c r="CA37" t="str">
        <f ca="1">OFFSET([2]ActorTable!$A$1,ROW()-1,0)</f>
        <v>Actor0236</v>
      </c>
      <c r="CB37" t="str">
        <f ca="1">VLOOKUP($CA37,[2]ActorTable!$1:$1048576,MATCH("이름참고",[2]ActorTable!$1:$1,0),0)</f>
        <v>나인</v>
      </c>
    </row>
    <row r="38" spans="1:80">
      <c r="A38">
        <v>4</v>
      </c>
      <c r="B38">
        <v>6</v>
      </c>
      <c r="C38">
        <f>IF(B38&lt;=9,0,
IF(B38=10,1,2))</f>
        <v>0</v>
      </c>
      <c r="D38">
        <f ca="1">RAND()</f>
        <v>0.77388929000600304</v>
      </c>
      <c r="E38">
        <f ca="1">RAND()</f>
        <v>0.55511674708503711</v>
      </c>
      <c r="F38">
        <f ca="1">RAND()</f>
        <v>0.7524226355636372</v>
      </c>
      <c r="G38">
        <f ca="1">RAND()</f>
        <v>0.19533961088799945</v>
      </c>
      <c r="H38">
        <f ca="1">RAND()</f>
        <v>0.68015572195978524</v>
      </c>
      <c r="I38">
        <f ca="1">RAND()</f>
        <v>0.66862905407458351</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Equip6102</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3700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245</v>
      </c>
      <c r="W38">
        <v>1</v>
      </c>
      <c r="X38" t="s">
        <v>129</v>
      </c>
      <c r="Z38">
        <v>15</v>
      </c>
      <c r="AA38" t="str">
        <f ca="1">IF(ISBLANK(AB38),"",
VLOOKUP(AB38,OFFSET(INDIRECT("$A:$B"),0,MATCH(AB$1&amp;"_Verify",INDIRECT("$1:$1"),0)-1),2,0)
)</f>
        <v>fe</v>
      </c>
      <c r="AB38" t="s">
        <v>82</v>
      </c>
      <c r="AC38" t="s">
        <v>206</v>
      </c>
      <c r="AD38">
        <v>1</v>
      </c>
      <c r="AE38" t="s">
        <v>125</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스켈레톤 쉴드</v>
      </c>
      <c r="AL38">
        <v>1</v>
      </c>
      <c r="AM38" t="str">
        <f ca="1">IF(ROW()=2,AN38,OFFSET(AM38,-1,0)&amp;IF(LEN(AN38)=0,"",","&amp;AN38))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{"dy":4,"sl":6,"tp":"fe","vl":"Equip7102","cn":1,"pt":"GO","pr":3200}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0.33333333333333337</v>
      </c>
      <c r="BT38">
        <f t="shared" ca="1" si="11"/>
        <v>0.23251417769376195</v>
      </c>
      <c r="BU38">
        <f t="shared" ca="1" si="12"/>
        <v>0.25153374233128839</v>
      </c>
      <c r="BV38" t="str">
        <f ca="1">OFFSET([1]EquipTable!$A$1,ROW()-1,0)</f>
        <v>Equip2403</v>
      </c>
      <c r="BX38">
        <f ca="1">IF(VLOOKUP($CA38,[2]ActorTable!$1:$1048576,MATCH("업데이트순번",[2]ActorTable!$1:$1,0),0)&lt;=$BY$1,1,0)
*IF(MID(CA38,7,1)="2",0.1,1)</f>
        <v>1</v>
      </c>
      <c r="BY38">
        <f t="shared" ca="1" si="9"/>
        <v>3.9215686274509796E-2</v>
      </c>
      <c r="BZ38">
        <f t="shared" ca="1" si="10"/>
        <v>0.87450980392156819</v>
      </c>
      <c r="CA38" t="str">
        <f ca="1">OFFSET([2]ActorTable!$A$1,ROW()-1,0)</f>
        <v>Actor0037</v>
      </c>
      <c r="CB38" t="str">
        <f ca="1">VLOOKUP($CA38,[2]ActorTable!$1:$1048576,MATCH("이름참고",[2]ActorTable!$1:$1,0),0)</f>
        <v>튤린</v>
      </c>
    </row>
    <row r="39" spans="1:80">
      <c r="A39">
        <v>4</v>
      </c>
      <c r="B39">
        <v>7</v>
      </c>
      <c r="C39">
        <f>IF(B39&lt;=9,0,
IF(B39=10,1,2))</f>
        <v>0</v>
      </c>
      <c r="D39">
        <f ca="1">RAND()</f>
        <v>0.29916141990411516</v>
      </c>
      <c r="E39">
        <f ca="1">RAND()</f>
        <v>0.31695166532540953</v>
      </c>
      <c r="F39">
        <f ca="1">RAND()</f>
        <v>0.66923719751573774</v>
      </c>
      <c r="G39">
        <f ca="1">RAND()</f>
        <v>0.74192807053180998</v>
      </c>
      <c r="H39">
        <f ca="1">RAND()</f>
        <v>0.3538300353688264</v>
      </c>
      <c r="I39">
        <f ca="1">RAND()</f>
        <v>0.5176063342398195</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Equip3301</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7500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238</v>
      </c>
      <c r="W39">
        <v>1</v>
      </c>
      <c r="X39" t="s">
        <v>125</v>
      </c>
      <c r="Z39">
        <v>7800</v>
      </c>
      <c r="AA39" t="str">
        <f ca="1">IF(ISBLANK(AB39),"",
VLOOKUP(AB39,OFFSET(INDIRECT("$A:$B"),0,MATCH(AB$1&amp;"_Verify",INDIRECT("$1:$1"),0)-1),2,0)
)</f>
        <v>fe</v>
      </c>
      <c r="AB39" t="s">
        <v>82</v>
      </c>
      <c r="AC39" t="s">
        <v>256</v>
      </c>
      <c r="AD39">
        <v>1</v>
      </c>
      <c r="AE39" t="s">
        <v>125</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ca="1">IF(ROW()=2,AN39,OFFSET(AM39,-1,0)&amp;IF(LEN(AN39)=0,"",","&amp;AN39))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{"dy":4,"sl":7,"tp":"fe","vl":"Equip6002","cn":1,"pt":"GO","pr":1900}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0.33333333333333337</v>
      </c>
      <c r="BT39">
        <f t="shared" ca="1" si="11"/>
        <v>0.23251417769376195</v>
      </c>
      <c r="BU39">
        <f t="shared" ca="1" si="12"/>
        <v>0.25153374233128839</v>
      </c>
      <c r="BV39" t="str">
        <f ca="1">OFFSET([1]EquipTable!$A$1,ROW()-1,0)</f>
        <v>Equip2404</v>
      </c>
      <c r="BX39">
        <f ca="1">IF(VLOOKUP($CA39,[2]ActorTable!$1:$1048576,MATCH("업데이트순번",[2]ActorTable!$1:$1,0),0)&lt;=$BY$1,1,0)
*IF(MID(CA39,7,1)="2",0.1,1)</f>
        <v>0.1</v>
      </c>
      <c r="BY39">
        <f t="shared" ca="1" si="9"/>
        <v>3.9215686274509803E-3</v>
      </c>
      <c r="BZ39">
        <f t="shared" ca="1" si="10"/>
        <v>0.91372549019607796</v>
      </c>
      <c r="CA39" t="str">
        <f ca="1">OFFSET([2]ActorTable!$A$1,ROW()-1,0)</f>
        <v>Actor2238</v>
      </c>
      <c r="CB39" t="str">
        <f ca="1">VLOOKUP($CA39,[2]ActorTable!$1:$1048576,MATCH("이름참고",[2]ActorTable!$1:$1,0),0)</f>
        <v>니엘</v>
      </c>
    </row>
    <row r="40" spans="1:80">
      <c r="A40">
        <v>4</v>
      </c>
      <c r="B40">
        <v>8</v>
      </c>
      <c r="C40">
        <f>IF(B40&lt;=9,0,
IF(B40=10,1,2))</f>
        <v>0</v>
      </c>
      <c r="D40">
        <f ca="1">RAND()</f>
        <v>0.24368735529174046</v>
      </c>
      <c r="E40">
        <f ca="1">RAND()</f>
        <v>0.15856498368792982</v>
      </c>
      <c r="F40">
        <f ca="1">RAND()</f>
        <v>0.97341952654641017</v>
      </c>
      <c r="G40">
        <f ca="1">RAND()</f>
        <v>0.5476650147562504</v>
      </c>
      <c r="H40">
        <f ca="1">RAND()</f>
        <v>0.73068947186416866</v>
      </c>
      <c r="I40">
        <f ca="1">RAND()</f>
        <v>0.68205972687666017</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0.33333333333333337</v>
      </c>
      <c r="BT40">
        <f t="shared" ca="1" si="11"/>
        <v>0.23251417769376195</v>
      </c>
      <c r="BU40">
        <f t="shared" ca="1" si="12"/>
        <v>0.25153374233128839</v>
      </c>
      <c r="BV40" t="str">
        <f ca="1">OFFSET([1]EquipTable!$A$1,ROW()-1,0)</f>
        <v>Equip2405</v>
      </c>
      <c r="BX40">
        <f ca="1">IF(VLOOKUP($CA40,[2]ActorTable!$1:$1048576,MATCH("업데이트순번",[2]ActorTable!$1:$1,0),0)&lt;=$BY$1,1,0)
*IF(MID(CA40,7,1)="2",0.1,1)</f>
        <v>1</v>
      </c>
      <c r="BY40">
        <f t="shared" ca="1" si="9"/>
        <v>3.9215686274509796E-2</v>
      </c>
      <c r="BZ40">
        <f t="shared" ca="1" si="10"/>
        <v>0.91764705882352893</v>
      </c>
      <c r="CA40" t="str">
        <f ca="1">OFFSET([2]ActorTable!$A$1,ROW()-1,0)</f>
        <v>Actor1039</v>
      </c>
      <c r="CB40" t="str">
        <f ca="1">VLOOKUP($CA40,[2]ActorTable!$1:$1048576,MATCH("이름참고",[2]ActorTable!$1:$1,0),0)</f>
        <v>플랜도</v>
      </c>
    </row>
    <row r="41" spans="1:80">
      <c r="A41">
        <v>4</v>
      </c>
      <c r="B41">
        <v>9</v>
      </c>
      <c r="C41">
        <f>IF(B41&lt;=9,0,
IF(B41=10,1,2))</f>
        <v>0</v>
      </c>
      <c r="D41">
        <f ca="1">RAND()</f>
        <v>0.87316208853265131</v>
      </c>
      <c r="E41">
        <f ca="1">RAND()</f>
        <v>0.55844472797879852</v>
      </c>
      <c r="F41">
        <f ca="1">RAND()</f>
        <v>0.1298678907320836</v>
      </c>
      <c r="G41">
        <f ca="1">RAND()</f>
        <v>0.90878917219050404</v>
      </c>
      <c r="H41">
        <f ca="1">RAND()</f>
        <v>0.76973308279219077</v>
      </c>
      <c r="I41">
        <f ca="1">RAND()</f>
        <v>0.3383658759523247</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1.3550135501355014E-2</v>
      </c>
      <c r="BQ41">
        <f t="shared" ca="1" si="6"/>
        <v>9.4517958412098316E-3</v>
      </c>
      <c r="BR41">
        <f t="shared" ca="1" si="7"/>
        <v>1.0224948875255624E-2</v>
      </c>
      <c r="BS41">
        <f t="shared" ca="1" si="8"/>
        <v>0.33333333333333337</v>
      </c>
      <c r="BT41">
        <f t="shared" ca="1" si="11"/>
        <v>0.23251417769376195</v>
      </c>
      <c r="BU41">
        <f t="shared" ca="1" si="12"/>
        <v>0.25153374233128839</v>
      </c>
      <c r="BV41" t="str">
        <f ca="1">OFFSET([1]EquipTable!$A$1,ROW()-1,0)</f>
        <v>Equip3001</v>
      </c>
      <c r="BX41">
        <f ca="1">IF(VLOOKUP($CA41,[2]ActorTable!$1:$1048576,MATCH("업데이트순번",[2]ActorTable!$1:$1,0),0)&lt;=$BY$1,1,0)
*IF(MID(CA41,7,1)="2",0.1,1)</f>
        <v>0.1</v>
      </c>
      <c r="BY41">
        <f t="shared" ca="1" si="9"/>
        <v>3.9215686274509803E-3</v>
      </c>
      <c r="BZ41">
        <f t="shared" ca="1" si="10"/>
        <v>0.9568627450980387</v>
      </c>
      <c r="CA41" t="str">
        <f ca="1">OFFSET([2]ActorTable!$A$1,ROW()-1,0)</f>
        <v>Actor0240</v>
      </c>
      <c r="CB41" t="str">
        <f ca="1">VLOOKUP($CA41,[2]ActorTable!$1:$1048576,MATCH("이름참고",[2]ActorTable!$1:$1,0),0)</f>
        <v>클레타</v>
      </c>
    </row>
    <row r="42" spans="1:80">
      <c r="A42">
        <v>5</v>
      </c>
      <c r="B42">
        <v>0</v>
      </c>
      <c r="C42">
        <f>IF(B42&lt;=9,0,
IF(B42=10,1,2))</f>
        <v>0</v>
      </c>
      <c r="D42">
        <f ca="1">RAND()</f>
        <v>0.45548113588007044</v>
      </c>
      <c r="E42">
        <f ca="1">RAND()</f>
        <v>0.11435103910135191</v>
      </c>
      <c r="F42">
        <f ca="1">RAND()</f>
        <v>0.61316065794898267</v>
      </c>
      <c r="G42">
        <f ca="1">RAND()</f>
        <v>0.71198350345709993</v>
      </c>
      <c r="H42">
        <f ca="1">RAND()</f>
        <v>0.90789002238550931</v>
      </c>
      <c r="I42">
        <f ca="1">RAND()</f>
        <v>0.39687134662366164</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Equip1001</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700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206</v>
      </c>
      <c r="W42">
        <v>1</v>
      </c>
      <c r="X42" t="s">
        <v>125</v>
      </c>
      <c r="Z42">
        <v>3800</v>
      </c>
      <c r="AA42" t="str">
        <f ca="1">IF(ISBLANK(AB42),"",
VLOOKUP(AB42,OFFSET(INDIRECT("$A:$B"),0,MATCH(AB$1&amp;"_Verify",INDIRECT("$1:$1"),0)-1),2,0)
)</f>
        <v>fe</v>
      </c>
      <c r="AB42" t="s">
        <v>82</v>
      </c>
      <c r="AC42" t="s">
        <v>443</v>
      </c>
      <c r="AD42">
        <v>1</v>
      </c>
      <c r="AE42" t="s">
        <v>125</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떠오르는 태양</v>
      </c>
      <c r="AL42">
        <v>1</v>
      </c>
      <c r="AM42" t="str">
        <f ca="1">IF(ROW()=2,AN42,OFFSET(AM42,-1,0)&amp;IF(LEN(AN42)=0,"",","&amp;AN42))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{"dy":5,"sl":0,"tp":"fe","vl":"Equip3002","cn":1,"pt":"GO","pr":700}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1.3550135501355014E-2</v>
      </c>
      <c r="BQ42">
        <f t="shared" ca="1" si="6"/>
        <v>9.4517958412098316E-3</v>
      </c>
      <c r="BR42">
        <f t="shared" ca="1" si="7"/>
        <v>1.0224948875255624E-2</v>
      </c>
      <c r="BS42">
        <f t="shared" ca="1" si="8"/>
        <v>0.3468834688346884</v>
      </c>
      <c r="BT42">
        <f t="shared" ca="1" si="11"/>
        <v>0.24196597353497179</v>
      </c>
      <c r="BU42">
        <f t="shared" ca="1" si="12"/>
        <v>0.26175869120654399</v>
      </c>
      <c r="BV42" t="str">
        <f ca="1">OFFSET([1]EquipTable!$A$1,ROW()-1,0)</f>
        <v>Equip3002</v>
      </c>
      <c r="BX42">
        <f ca="1">IF(VLOOKUP($CA42,[2]ActorTable!$1:$1048576,MATCH("업데이트순번",[2]ActorTable!$1:$1,0),0)&lt;=$BY$1,1,0)
*IF(MID(CA42,7,1)="2",0.1,1)</f>
        <v>1</v>
      </c>
      <c r="BY42">
        <f t="shared" ca="1" si="9"/>
        <v>3.9215686274509796E-2</v>
      </c>
      <c r="BZ42">
        <f t="shared" ca="1" si="10"/>
        <v>0.96078431372548967</v>
      </c>
      <c r="CA42" t="str">
        <f ca="1">OFFSET([2]ActorTable!$A$1,ROW()-1,0)</f>
        <v>Actor1141</v>
      </c>
      <c r="CB42" t="str">
        <f ca="1">VLOOKUP($CA42,[2]ActorTable!$1:$1048576,MATCH("이름참고",[2]ActorTable!$1:$1,0),0)</f>
        <v>오비우스</v>
      </c>
    </row>
    <row r="43" spans="1:80">
      <c r="A43">
        <v>5</v>
      </c>
      <c r="B43">
        <v>1</v>
      </c>
      <c r="C43">
        <f>IF(B43&lt;=9,0,
IF(B43=10,1,2))</f>
        <v>0</v>
      </c>
      <c r="D43">
        <f ca="1">RAND()</f>
        <v>7.1135939951659344E-2</v>
      </c>
      <c r="E43">
        <f ca="1">RAND()</f>
        <v>7.8985461224653331E-2</v>
      </c>
      <c r="F43">
        <f ca="1">RAND()</f>
        <v>0.89838730957427093</v>
      </c>
      <c r="G43">
        <f ca="1">RAND()</f>
        <v>0.82719992397665254</v>
      </c>
      <c r="H43">
        <f ca="1">RAND()</f>
        <v>0.14036423355226302</v>
      </c>
      <c r="I43">
        <f ca="1">RAND()</f>
        <v>0.53925041913420435</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Equip0202</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3000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113</v>
      </c>
      <c r="W43">
        <v>1</v>
      </c>
      <c r="X43" t="s">
        <v>125</v>
      </c>
      <c r="Z43">
        <v>1400</v>
      </c>
      <c r="AA43" t="str">
        <f ca="1">IF(ISBLANK(AB43),"",
VLOOKUP(AB43,OFFSET(INDIRECT("$A:$B"),0,MATCH(AB$1&amp;"_Verify",INDIRECT("$1:$1"),0)-1),2,0)
)</f>
        <v>fe</v>
      </c>
      <c r="AB43" t="s">
        <v>82</v>
      </c>
      <c r="AC43" t="s">
        <v>444</v>
      </c>
      <c r="AD43">
        <v>1</v>
      </c>
      <c r="AE43" t="s">
        <v>125</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미스틱 해머</v>
      </c>
      <c r="AL43">
        <v>1</v>
      </c>
      <c r="AM43" t="str">
        <f ca="1">IF(ROW()=2,AN43,OFFSET(AM43,-1,0)&amp;IF(LEN(AN43)=0,"",","&amp;AN43))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{"dy":5,"sl":1,"tp":"fe","vl":"Equip4202","cn":1,"pt":"GO","pr":3100}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1.3550135501355014E-2</v>
      </c>
      <c r="BQ43">
        <f t="shared" ca="1" si="6"/>
        <v>9.4517958412098316E-3</v>
      </c>
      <c r="BR43">
        <f t="shared" ca="1" si="7"/>
        <v>1.0224948875255624E-2</v>
      </c>
      <c r="BS43">
        <f t="shared" ca="1" si="8"/>
        <v>0.36043360433604343</v>
      </c>
      <c r="BT43">
        <f t="shared" ca="1" si="11"/>
        <v>0.2514177693761816</v>
      </c>
      <c r="BU43">
        <f t="shared" ca="1" si="12"/>
        <v>0.27198364008179959</v>
      </c>
      <c r="BV43" t="str">
        <f ca="1">OFFSET([1]EquipTable!$A$1,ROW()-1,0)</f>
        <v>Equip3101</v>
      </c>
      <c r="BX43">
        <f ca="1">IF(VLOOKUP($CA43,[2]ActorTable!$1:$1048576,MATCH("업데이트순번",[2]ActorTable!$1:$1,0),0)&lt;=$BY$1,1,0)
*IF(MID(CA43,7,1)="2",0.1,1)</f>
        <v>0</v>
      </c>
      <c r="BY43">
        <f t="shared" ca="1" si="9"/>
        <v>0</v>
      </c>
      <c r="BZ43">
        <f t="shared" ca="1" si="10"/>
        <v>0.99999999999999944</v>
      </c>
      <c r="CA43" t="str">
        <f ca="1">OFFSET([2]ActorTable!$A$1,ROW()-1,0)</f>
        <v>Actor3242</v>
      </c>
      <c r="CB43" t="str">
        <f ca="1">VLOOKUP($CA43,[2]ActorTable!$1:$1048576,MATCH("이름참고",[2]ActorTable!$1:$1,0),0)</f>
        <v>앰비엘라</v>
      </c>
    </row>
    <row r="44" spans="1:80">
      <c r="A44">
        <v>5</v>
      </c>
      <c r="B44">
        <v>2</v>
      </c>
      <c r="C44">
        <f>IF(B44&lt;=9,0,
IF(B44=10,1,2))</f>
        <v>0</v>
      </c>
      <c r="D44">
        <f ca="1">RAND()</f>
        <v>0.80375690025297708</v>
      </c>
      <c r="E44">
        <f ca="1">RAND()</f>
        <v>0.6286050459409841</v>
      </c>
      <c r="F44">
        <f ca="1">RAND()</f>
        <v>0.60001751861374908</v>
      </c>
      <c r="G44">
        <f ca="1">RAND()</f>
        <v>0.94117025411280275</v>
      </c>
      <c r="H44">
        <f ca="1">RAND()</f>
        <v>0.47714143780054452</v>
      </c>
      <c r="I44">
        <f ca="1">RAND()</f>
        <v>0.81945761545396079</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62860</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10</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3000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uph</v>
      </c>
      <c r="AB44" t="s">
        <v>91</v>
      </c>
      <c r="AC44">
        <v>37314</v>
      </c>
      <c r="AD44">
        <v>4</v>
      </c>
      <c r="AE44" t="s">
        <v>68</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v>
      </c>
      <c r="AN44" t="str">
        <f ca="1">IF(AL44&lt;&gt;1,"",
"{"""&amp;A$1&amp;""":"&amp;A44
&amp;","""&amp;B$1&amp;""":"&amp;B44
&amp;IF(LEN(AA44)=0,"",","""&amp;AA$1&amp;""":"""&amp;AA44&amp;"""")
&amp;IF(LEN(AC44)=0,"",","""&amp;AC$1&amp;""":"""&amp;AC44&amp;"""")
&amp;IF(LEN(AD44)=0,"",","""&amp;AD$1&amp;""":"&amp;AD44)
&amp;IF(LEN(AE44)=0,"",","""&amp;AE$1&amp;""":"""&amp;AE44&amp;"""")
&amp;IF(LEN(AF44)=0,"",","""&amp;AF$1&amp;""":"&amp;AF44)
&amp;IF(LEN(AG44)=0,"",","""&amp;AG$1&amp;""":"&amp;AG44)&amp;"}")</f>
        <v>{"dy":5,"sl":2,"tp":"uph","vl":"37314","cn":4,"pt":"GO","pr":1200}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1.3550135501355014E-2</v>
      </c>
      <c r="BQ44">
        <f t="shared" ca="1" si="6"/>
        <v>9.4517958412098316E-3</v>
      </c>
      <c r="BR44">
        <f t="shared" ca="1" si="7"/>
        <v>1.0224948875255624E-2</v>
      </c>
      <c r="BS44">
        <f t="shared" ca="1" si="8"/>
        <v>0.37398373983739847</v>
      </c>
      <c r="BT44">
        <f t="shared" ca="1" si="11"/>
        <v>0.26086956521739141</v>
      </c>
      <c r="BU44">
        <f t="shared" ca="1" si="12"/>
        <v>0.2822085889570552</v>
      </c>
      <c r="BV44" t="str">
        <f ca="1">OFFSET([1]EquipTable!$A$1,ROW()-1,0)</f>
        <v>Equip3102</v>
      </c>
      <c r="BX44">
        <f>IF(VLOOKUP($CA44,[2]ActorTable!$1:$1048576,MATCH("업데이트순번",[2]ActorTable!$1:$1,0),0)&lt;=$BY$1,1,0)
*IF(MID(CA44,7,1)="2",0.1,1)</f>
        <v>0</v>
      </c>
      <c r="BY44">
        <f t="shared" ca="1" si="9"/>
        <v>0</v>
      </c>
      <c r="BZ44">
        <f t="shared" ca="1" si="10"/>
        <v>0.99999999999999944</v>
      </c>
      <c r="CA44" t="s">
        <v>207</v>
      </c>
      <c r="CB44" t="str">
        <f>VLOOKUP($CA44,[2]ActorTable!$1:$1048576,MATCH("이름참고",[2]ActorTable!$1:$1,0),0)</f>
        <v>레나</v>
      </c>
    </row>
    <row r="45" spans="1:80">
      <c r="A45">
        <v>5</v>
      </c>
      <c r="B45">
        <v>3</v>
      </c>
      <c r="C45">
        <f>IF(B45&lt;=9,0,
IF(B45=10,1,2))</f>
        <v>0</v>
      </c>
      <c r="D45">
        <f ca="1">RAND()</f>
        <v>0.15724395941123137</v>
      </c>
      <c r="E45">
        <f ca="1">RAND()</f>
        <v>0.82384474292201904</v>
      </c>
      <c r="F45">
        <f ca="1">RAND()</f>
        <v>0.8057176482296039</v>
      </c>
      <c r="G45">
        <f ca="1">RAND()</f>
        <v>0.22171695623824283</v>
      </c>
      <c r="H45">
        <f ca="1">RAND()</f>
        <v>0.25585419782339802</v>
      </c>
      <c r="I45">
        <f ca="1">RAND()</f>
        <v>0.26614420387352455</v>
      </c>
      <c r="M45" t="str">
        <f ca="1">IF(LEN(J45)&lt;&gt;0,J45,VLOOKUP(D45+$B45,$BJ:$BK,MATCH($BK$1,$BJ$1:$BK$1,0),1))</f>
        <v>안 지정 캐릭터 PP 영웅등급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82384</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12</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3600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427</v>
      </c>
      <c r="AD45">
        <v>1</v>
      </c>
      <c r="AE45" t="s">
        <v>425</v>
      </c>
      <c r="AF45">
        <v>169</v>
      </c>
      <c r="AG45">
        <v>109</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전설</v>
      </c>
      <c r="AJ45" t="str">
        <f>IF(ISBLANK($AB45),"",
IF(AND($B45&gt;=VLOOKUP($AB45,$AP:$AS,3,0),$B45&lt;=VLOOKUP($AB45,$AP:$AS,4,0)),"","슬롯타입이상"))</f>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고대인의 의식</v>
      </c>
      <c r="AL45">
        <v>1</v>
      </c>
      <c r="AM45" t="str">
        <f ca="1">IF(ROW()=2,AN45,OFFSET(AM45,-1,0)&amp;IF(LEN(AN45)=0,"",","&amp;AN45))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v>
      </c>
      <c r="AN45" t="str">
        <f ca="1">IF(AL45&lt;&gt;1,"",
"{"""&amp;A$1&amp;""":"&amp;A45
&amp;","""&amp;B$1&amp;""":"&amp;B45
&amp;IF(LEN(AA45)=0,"",","""&amp;AA$1&amp;""":"""&amp;AA45&amp;"""")
&amp;IF(LEN(AC45)=0,"",","""&amp;AC$1&amp;""":"""&amp;AC45&amp;"""")
&amp;IF(LEN(AD45)=0,"",","""&amp;AD$1&amp;""":"&amp;AD45)
&amp;IF(LEN(AE45)=0,"",","""&amp;AE$1&amp;""":"""&amp;AE45&amp;"""")
&amp;IF(LEN(AF45)=0,"",","""&amp;AF$1&amp;""":"&amp;AF45)
&amp;IF(LEN(AG45)=0,"",","""&amp;AG$1&amp;""":"&amp;AG45)&amp;"}")</f>
        <v>{"dy":5,"sl":3,"tp":"fe","vl":"Equip2401","cn":1,"pt":"DI","pp":169,"pr":109}</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1.3550135501355014E-2</v>
      </c>
      <c r="BQ45">
        <f t="shared" ca="1" si="6"/>
        <v>9.4517958412098316E-3</v>
      </c>
      <c r="BR45">
        <f t="shared" ca="1" si="7"/>
        <v>1.0224948875255624E-2</v>
      </c>
      <c r="BS45">
        <f t="shared" ca="1" si="8"/>
        <v>0.3875338753387535</v>
      </c>
      <c r="BT45">
        <f t="shared" ca="1" si="11"/>
        <v>0.27032136105860122</v>
      </c>
      <c r="BU45">
        <f t="shared" ca="1" si="12"/>
        <v>0.2924335378323108</v>
      </c>
      <c r="BV45" t="str">
        <f ca="1">OFFSET([1]EquipTable!$A$1,ROW()-1,0)</f>
        <v>Equip3201</v>
      </c>
      <c r="BX45">
        <f>IF(VLOOKUP($CA45,[2]ActorTable!$1:$1048576,MATCH("업데이트순번",[2]ActorTable!$1:$1,0),0)&lt;=$BY$1,1,0)
*IF(MID(CA45,7,1)="2",0.1,1)</f>
        <v>0</v>
      </c>
      <c r="BY45">
        <f t="shared" ca="1" si="9"/>
        <v>0</v>
      </c>
      <c r="BZ45">
        <f t="shared" ca="1" si="10"/>
        <v>0.99999999999999944</v>
      </c>
      <c r="CA45" t="s">
        <v>208</v>
      </c>
      <c r="CB45" t="str">
        <f>VLOOKUP($CA45,[2]ActorTable!$1:$1048576,MATCH("이름참고",[2]ActorTable!$1:$1,0),0)</f>
        <v>서린</v>
      </c>
    </row>
    <row r="46" spans="1:80">
      <c r="A46">
        <v>5</v>
      </c>
      <c r="B46">
        <v>4</v>
      </c>
      <c r="C46">
        <f>IF(B46&lt;=9,0,
IF(B46=10,1,2))</f>
        <v>0</v>
      </c>
      <c r="D46">
        <f ca="1">RAND()</f>
        <v>0.87517921304970081</v>
      </c>
      <c r="E46">
        <f ca="1">RAND()</f>
        <v>7.3254804620370373E-2</v>
      </c>
      <c r="F46">
        <f ca="1">RAND()</f>
        <v>0.20840896619477545</v>
      </c>
      <c r="G46">
        <f ca="1">RAND()</f>
        <v>0.38501083344609344</v>
      </c>
      <c r="H46">
        <f ca="1">RAND()</f>
        <v>0.4644035917717575</v>
      </c>
      <c r="I46">
        <f ca="1">RAND()</f>
        <v>0.91836096304266623</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7325</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3</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900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424</v>
      </c>
      <c r="AD46">
        <v>1</v>
      </c>
      <c r="AE46" t="s">
        <v>125</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ca="1">IF(ROW()=2,AN46,OFFSET(AM46,-1,0)&amp;IF(LEN(AN46)=0,"",","&amp;AN46))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{"dy":5,"sl":4,"tp":"fe","vl":"Equip0301","cn":1,"pt":"GO","pr":800}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1.3550135501355014E-2</v>
      </c>
      <c r="BQ46">
        <f t="shared" ca="1" si="6"/>
        <v>9.4517958412098316E-3</v>
      </c>
      <c r="BR46">
        <f t="shared" ca="1" si="7"/>
        <v>1.0224948875255624E-2</v>
      </c>
      <c r="BS46">
        <f t="shared" ca="1" si="8"/>
        <v>0.40108401084010853</v>
      </c>
      <c r="BT46">
        <f t="shared" ca="1" si="11"/>
        <v>0.27977315689981103</v>
      </c>
      <c r="BU46">
        <f t="shared" ca="1" si="12"/>
        <v>0.3026584867075664</v>
      </c>
      <c r="BV46" t="str">
        <f ca="1">OFFSET([1]EquipTable!$A$1,ROW()-1,0)</f>
        <v>Equip3202</v>
      </c>
    </row>
    <row r="47" spans="1:80">
      <c r="A47">
        <v>5</v>
      </c>
      <c r="B47">
        <v>5</v>
      </c>
      <c r="C47">
        <f>IF(B47&lt;=9,0,
IF(B47=10,1,2))</f>
        <v>0</v>
      </c>
      <c r="D47">
        <f ca="1">RAND()</f>
        <v>0.50958405242009219</v>
      </c>
      <c r="E47">
        <f ca="1">RAND()</f>
        <v>0.71389819873321392</v>
      </c>
      <c r="F47">
        <f ca="1">RAND()</f>
        <v>0.22391208773266102</v>
      </c>
      <c r="G47">
        <f ca="1">RAND()</f>
        <v>0.26984041425917715</v>
      </c>
      <c r="H47">
        <f ca="1">RAND()</f>
        <v>0.11958459059906812</v>
      </c>
      <c r="I47">
        <f ca="1">RAND()</f>
        <v>0.82828274890314779</v>
      </c>
      <c r="M47" t="str">
        <f ca="1">IF(LEN(J47)&lt;&gt;0,J47,VLOOKUP(D47+$B47,$BJ:$BK,MATCH($BK$1,$BJ$1:$BK$1,0),1))</f>
        <v>안 지정 캐릭터 PP 영웅등급</v>
      </c>
      <c r="N47">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71389</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3300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upn</v>
      </c>
      <c r="AB47" t="s">
        <v>92</v>
      </c>
      <c r="AC47">
        <v>88860</v>
      </c>
      <c r="AD47">
        <v>9</v>
      </c>
      <c r="AE47" t="s">
        <v>299</v>
      </c>
      <c r="AG47">
        <v>2700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v>
      </c>
      <c r="AN47" t="str">
        <f ca="1">IF(AL47&lt;&gt;1,"",
"{"""&amp;A$1&amp;""":"&amp;A47
&amp;","""&amp;B$1&amp;""":"&amp;B47
&amp;IF(LEN(AA47)=0,"",","""&amp;AA$1&amp;""":"""&amp;AA47&amp;"""")
&amp;IF(LEN(AC47)=0,"",","""&amp;AC$1&amp;""":"""&amp;AC47&amp;"""")
&amp;IF(LEN(AD47)=0,"",","""&amp;AD$1&amp;""":"&amp;AD47)
&amp;IF(LEN(AE47)=0,"",","""&amp;AE$1&amp;""":"""&amp;AE47&amp;"""")
&amp;IF(LEN(AF47)=0,"",","""&amp;AF$1&amp;""":"&amp;AF47)
&amp;IF(LEN(AG47)=0,"",","""&amp;AG$1&amp;""":"&amp;AG47)&amp;"}")</f>
        <v>{"dy":5,"sl":5,"tp":"upn","vl":"88860","cn":9,"pt":"GO","pr":2700}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1.3550135501355014E-2</v>
      </c>
      <c r="BQ47">
        <f t="shared" ca="1" si="6"/>
        <v>9.4517958412098316E-3</v>
      </c>
      <c r="BR47">
        <f t="shared" ca="1" si="7"/>
        <v>1.0224948875255624E-2</v>
      </c>
      <c r="BS47">
        <f t="shared" ca="1" si="8"/>
        <v>0.41463414634146356</v>
      </c>
      <c r="BT47">
        <f t="shared" ca="1" si="11"/>
        <v>0.28922495274102084</v>
      </c>
      <c r="BU47">
        <f t="shared" ca="1" si="12"/>
        <v>0.312883435582822</v>
      </c>
      <c r="BV47" t="str">
        <f ca="1">OFFSET([1]EquipTable!$A$1,ROW()-1,0)</f>
        <v>Equip3301</v>
      </c>
    </row>
    <row r="48" spans="1:80">
      <c r="A48">
        <v>5</v>
      </c>
      <c r="B48">
        <v>6</v>
      </c>
      <c r="C48">
        <f>IF(B48&lt;=9,0,
IF(B48=10,1,2))</f>
        <v>0</v>
      </c>
      <c r="D48">
        <f ca="1">RAND()</f>
        <v>0.18204162099373422</v>
      </c>
      <c r="E48">
        <f ca="1">RAND()</f>
        <v>0.58050290462489973</v>
      </c>
      <c r="F48">
        <f ca="1">RAND()</f>
        <v>0.39082364720760188</v>
      </c>
      <c r="G48">
        <f ca="1">RAND()</f>
        <v>0.27212733833000902</v>
      </c>
      <c r="H48">
        <f ca="1">RAND()</f>
        <v>0.42857929814962203</v>
      </c>
      <c r="I48">
        <f ca="1">RAND()</f>
        <v>0.70291491182700638</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Equip6201</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9600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
      </c>
      <c r="U48" t="s">
        <v>82</v>
      </c>
      <c r="V48" t="s">
        <v>193</v>
      </c>
      <c r="W48">
        <v>1</v>
      </c>
      <c r="X48" t="s">
        <v>125</v>
      </c>
      <c r="Z48">
        <v>800</v>
      </c>
      <c r="AA48" t="str">
        <f ca="1">IF(ISBLANK(AB48),"",
VLOOKUP(AB48,OFFSET(INDIRECT("$A:$B"),0,MATCH(AB$1&amp;"_Verify",INDIRECT("$1:$1"),0)-1),2,0)
)</f>
        <v>uph</v>
      </c>
      <c r="AB48" t="s">
        <v>91</v>
      </c>
      <c r="AC48">
        <v>78754</v>
      </c>
      <c r="AD48">
        <v>13</v>
      </c>
      <c r="AE48" t="s">
        <v>425</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{"dy":5,"sl":6,"tp":"uph","vl":"78754","cn":13,"pt":"DI","pr":3}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1.3550135501355014E-2</v>
      </c>
      <c r="BQ48">
        <f t="shared" ca="1" si="6"/>
        <v>9.4517958412098316E-3</v>
      </c>
      <c r="BR48">
        <f t="shared" ca="1" si="7"/>
        <v>1.0224948875255624E-2</v>
      </c>
      <c r="BS48">
        <f t="shared" ca="1" si="8"/>
        <v>0.42818428184281859</v>
      </c>
      <c r="BT48">
        <f t="shared" ca="1" si="11"/>
        <v>0.29867674858223064</v>
      </c>
      <c r="BU48">
        <f t="shared" ca="1" si="12"/>
        <v>0.3231083844580776</v>
      </c>
      <c r="BV48" t="str">
        <f ca="1">OFFSET([1]EquipTable!$A$1,ROW()-1,0)</f>
        <v>Equip3302</v>
      </c>
    </row>
    <row r="49" spans="1:74">
      <c r="A49">
        <v>5</v>
      </c>
      <c r="B49">
        <v>7</v>
      </c>
      <c r="C49">
        <f>IF(B49&lt;=9,0,
IF(B49=10,1,2))</f>
        <v>0</v>
      </c>
      <c r="D49">
        <f ca="1">RAND()</f>
        <v>0.42481554191278581</v>
      </c>
      <c r="E49">
        <f ca="1">RAND()</f>
        <v>0.12568621021163595</v>
      </c>
      <c r="F49">
        <f ca="1">RAND()</f>
        <v>0.58417677715520278</v>
      </c>
      <c r="G49">
        <f ca="1">RAND()</f>
        <v>0.71421338050793959</v>
      </c>
      <c r="H49">
        <f ca="1">RAND()</f>
        <v>0.58454663816878472</v>
      </c>
      <c r="I49">
        <f ca="1">RAND()</f>
        <v>0.95033608471538789</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Equip1201</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3500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251</v>
      </c>
      <c r="W49">
        <v>1</v>
      </c>
      <c r="X49" t="s">
        <v>125</v>
      </c>
      <c r="Z49">
        <v>700</v>
      </c>
      <c r="AA49" t="str">
        <f ca="1">IF(ISBLANK(AB49),"",
VLOOKUP(AB49,OFFSET(INDIRECT("$A:$B"),0,MATCH(AB$1&amp;"_Verify",INDIRECT("$1:$1"),0)-1),2,0)
)</f>
        <v>fe</v>
      </c>
      <c r="AB49" t="s">
        <v>82</v>
      </c>
      <c r="AC49" t="s">
        <v>428</v>
      </c>
      <c r="AD49">
        <v>1</v>
      </c>
      <c r="AE49" t="s">
        <v>125</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빅 바디</v>
      </c>
      <c r="AL49">
        <v>1</v>
      </c>
      <c r="AM49" t="str">
        <f ca="1">IF(ROW()=2,AN49,OFFSET(AM49,-1,0)&amp;IF(LEN(AN49)=0,"",","&amp;AN49))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{"dy":5,"sl":7,"tp":"fe","vl":"Equip6101","cn":1,"pt":"GO","pr":3800}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1.3550135501355016E-3</v>
      </c>
      <c r="BQ49">
        <f t="shared" ca="1" si="6"/>
        <v>9.4517958412098323E-4</v>
      </c>
      <c r="BR49">
        <f t="shared" ca="1" si="7"/>
        <v>1.0224948875255625E-3</v>
      </c>
      <c r="BS49">
        <f t="shared" ca="1" si="8"/>
        <v>0.44173441734417362</v>
      </c>
      <c r="BT49">
        <f t="shared" ca="1" si="11"/>
        <v>0.30812854442344045</v>
      </c>
      <c r="BU49">
        <f t="shared" ca="1" si="12"/>
        <v>0.3333333333333332</v>
      </c>
      <c r="BV49" t="str">
        <f ca="1">OFFSET([1]EquipTable!$A$1,ROW()-1,0)</f>
        <v>Equip3401</v>
      </c>
    </row>
    <row r="50" spans="1:74">
      <c r="A50">
        <v>5</v>
      </c>
      <c r="B50">
        <v>8</v>
      </c>
      <c r="C50">
        <f>IF(B50&lt;=9,0,
IF(B50=10,1,2))</f>
        <v>0</v>
      </c>
      <c r="D50">
        <f ca="1">RAND()</f>
        <v>0.73037776355989192</v>
      </c>
      <c r="E50">
        <f ca="1">RAND()</f>
        <v>0.95450881422853662</v>
      </c>
      <c r="F50">
        <f ca="1">RAND()</f>
        <v>6.8280561346953372E-2</v>
      </c>
      <c r="G50">
        <f ca="1">RAND()</f>
        <v>9.2904304196263499E-2</v>
      </c>
      <c r="H50">
        <f ca="1">RAND()</f>
        <v>0.34464994391064196</v>
      </c>
      <c r="I50">
        <f ca="1">RAND()</f>
        <v>0.44325178632612172</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1.3550135501355016E-3</v>
      </c>
      <c r="BQ50">
        <f t="shared" ca="1" si="6"/>
        <v>9.4517958412098323E-4</v>
      </c>
      <c r="BR50">
        <f t="shared" ca="1" si="7"/>
        <v>1.0224948875255625E-3</v>
      </c>
      <c r="BS50">
        <f t="shared" ca="1" si="8"/>
        <v>0.44308943089430913</v>
      </c>
      <c r="BT50">
        <f t="shared" ca="1" si="11"/>
        <v>0.30907372400756145</v>
      </c>
      <c r="BU50">
        <f t="shared" ca="1" si="12"/>
        <v>0.33435582822085874</v>
      </c>
      <c r="BV50" t="str">
        <f ca="1">OFFSET([1]EquipTable!$A$1,ROW()-1,0)</f>
        <v>Equip3402</v>
      </c>
    </row>
    <row r="51" spans="1:74">
      <c r="A51">
        <v>5</v>
      </c>
      <c r="B51">
        <v>9</v>
      </c>
      <c r="C51">
        <f>IF(B51&lt;=9,0,
IF(B51=10,1,2))</f>
        <v>0</v>
      </c>
      <c r="D51">
        <f ca="1">RAND()</f>
        <v>0.49927840590197592</v>
      </c>
      <c r="E51">
        <f ca="1">RAND()</f>
        <v>0.84061269983544495</v>
      </c>
      <c r="F51">
        <f ca="1">RAND()</f>
        <v>0.19910899728691667</v>
      </c>
      <c r="G51">
        <f ca="1">RAND()</f>
        <v>0.96455958755920213</v>
      </c>
      <c r="H51">
        <f ca="1">RAND()</f>
        <v>0.85752388423779613</v>
      </c>
      <c r="I51">
        <f ca="1">RAND()</f>
        <v>0.41541639720641554</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0.44444444444444464</v>
      </c>
      <c r="BT51">
        <f t="shared" ca="1" si="11"/>
        <v>0.31001890359168244</v>
      </c>
      <c r="BU51">
        <f t="shared" ca="1" si="12"/>
        <v>0.33537832310838428</v>
      </c>
      <c r="BV51" t="str">
        <f ca="1">OFFSET([1]EquipTable!$A$1,ROW()-1,0)</f>
        <v>Equip3403</v>
      </c>
    </row>
    <row r="52" spans="1:74">
      <c r="A52">
        <v>6</v>
      </c>
      <c r="B52">
        <v>0</v>
      </c>
      <c r="C52">
        <f>IF(B52&lt;=9,0,
IF(B52=10,1,2))</f>
        <v>0</v>
      </c>
      <c r="D52">
        <f ca="1">RAND()</f>
        <v>3.2642160874326365E-2</v>
      </c>
      <c r="E52">
        <f ca="1">RAND()</f>
        <v>0.90869051334186035</v>
      </c>
      <c r="F52">
        <f ca="1">RAND()</f>
        <v>0.8502509309562406</v>
      </c>
      <c r="G52">
        <f ca="1">RAND()</f>
        <v>0.25834037149093358</v>
      </c>
      <c r="H52">
        <f ca="1">RAND()</f>
        <v>0.18161315869632522</v>
      </c>
      <c r="I52">
        <f ca="1">RAND()</f>
        <v>0.40431939257294147</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Equip8002</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4900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129</v>
      </c>
      <c r="Z52">
        <v>29</v>
      </c>
      <c r="AA52" t="str">
        <f ca="1">IF(ISBLANK(AB52),"",
VLOOKUP(AB52,OFFSET(INDIRECT("$A:$B"),0,MATCH(AB$1&amp;"_Verify",INDIRECT("$1:$1"),0)-1),2,0)
)</f>
        <v>upn</v>
      </c>
      <c r="AB52" t="s">
        <v>92</v>
      </c>
      <c r="AC52">
        <v>14549</v>
      </c>
      <c r="AD52">
        <v>5</v>
      </c>
      <c r="AE52" t="s">
        <v>125</v>
      </c>
      <c r="AG52">
        <v>1500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v>
      </c>
      <c r="AN52" t="str">
        <f ca="1">IF(AL52&lt;&gt;1,"",
"{"""&amp;A$1&amp;""":"&amp;A52
&amp;","""&amp;B$1&amp;""":"&amp;B52
&amp;IF(LEN(AA52)=0,"",","""&amp;AA$1&amp;""":"""&amp;AA52&amp;"""")
&amp;IF(LEN(AC52)=0,"",","""&amp;AC$1&amp;""":"""&amp;AC52&amp;"""")
&amp;IF(LEN(AD52)=0,"",","""&amp;AD$1&amp;""":"&amp;AD52)
&amp;IF(LEN(AE52)=0,"",","""&amp;AE$1&amp;""":"""&amp;AE52&amp;"""")
&amp;IF(LEN(AF52)=0,"",","""&amp;AF$1&amp;""":"&amp;AF52)
&amp;IF(LEN(AG52)=0,"",","""&amp;AG$1&amp;""":"&amp;AG52)&amp;"}")</f>
        <v>{"dy":6,"sl":0,"tp":"upn","vl":"14549","cn":5,"pt":"GO","pr":1500}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0.44444444444444464</v>
      </c>
      <c r="BT52">
        <f t="shared" ca="1" si="11"/>
        <v>0.31001890359168244</v>
      </c>
      <c r="BU52">
        <f t="shared" ca="1" si="12"/>
        <v>0.33537832310838428</v>
      </c>
      <c r="BV52" t="str">
        <f ca="1">OFFSET([1]EquipTable!$A$1,ROW()-1,0)</f>
        <v>Equip3404</v>
      </c>
    </row>
    <row r="53" spans="1:74">
      <c r="A53">
        <v>6</v>
      </c>
      <c r="B53">
        <v>1</v>
      </c>
      <c r="C53">
        <f>IF(B53&lt;=9,0,
IF(B53=10,1,2))</f>
        <v>0</v>
      </c>
      <c r="D53">
        <f ca="1">RAND()</f>
        <v>0.96893807078716576</v>
      </c>
      <c r="E53">
        <f ca="1">RAND()</f>
        <v>0.79977325860206894</v>
      </c>
      <c r="F53">
        <f ca="1">RAND()</f>
        <v>0.18110791061662967</v>
      </c>
      <c r="G53">
        <f ca="1">RAND()</f>
        <v>0.61717321793596114</v>
      </c>
      <c r="H53">
        <f ca="1">RAND()</f>
        <v>0.88815148855226544</v>
      </c>
      <c r="I53">
        <f ca="1">RAND()</f>
        <v>0.52605347343907816</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Equip7002</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2000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195</v>
      </c>
      <c r="W53">
        <v>1</v>
      </c>
      <c r="X53" t="s">
        <v>125</v>
      </c>
      <c r="Z53">
        <v>7000</v>
      </c>
      <c r="AA53" t="str">
        <f ca="1">IF(ISBLANK(AB53),"",
VLOOKUP(AB53,OFFSET(INDIRECT("$A:$B"),0,MATCH(AB$1&amp;"_Verify",INDIRECT("$1:$1"),0)-1),2,0)
)</f>
        <v>fe</v>
      </c>
      <c r="AB53" t="s">
        <v>82</v>
      </c>
      <c r="AC53" t="s">
        <v>204</v>
      </c>
      <c r="AD53">
        <v>1</v>
      </c>
      <c r="AE53" t="s">
        <v>129</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잔혹한 지배자</v>
      </c>
      <c r="AL53">
        <v>1</v>
      </c>
      <c r="AM53" t="str">
        <f ca="1">IF(ROW()=2,AN53,OFFSET(AM53,-1,0)&amp;IF(LEN(AN53)=0,"",","&amp;AN53))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v>
      </c>
      <c r="AN53" t="str">
        <f ca="1">IF(AL53&lt;&gt;1,"",
"{"""&amp;A$1&amp;""":"&amp;A53
&amp;","""&amp;B$1&amp;""":"&amp;B53
&amp;IF(LEN(AA53)=0,"",","""&amp;AA$1&amp;""":"""&amp;AA53&amp;"""")
&amp;IF(LEN(AC53)=0,"",","""&amp;AC$1&amp;""":"""&amp;AC53&amp;"""")
&amp;IF(LEN(AD53)=0,"",","""&amp;AD$1&amp;""":"&amp;AD53)
&amp;IF(LEN(AE53)=0,"",","""&amp;AE$1&amp;""":"""&amp;AE53&amp;"""")
&amp;IF(LEN(AF53)=0,"",","""&amp;AF$1&amp;""":"&amp;AF53)
&amp;IF(LEN(AG53)=0,"",","""&amp;AG$1&amp;""":"&amp;AG53)&amp;"}")</f>
        <v>{"dy":6,"sl":1,"tp":"fe","vl":"Equip4201","cn":1,"pt":"DI","pr":4}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0.44444444444444464</v>
      </c>
      <c r="BT53">
        <f t="shared" ca="1" si="11"/>
        <v>0.31001890359168244</v>
      </c>
      <c r="BU53">
        <f t="shared" ca="1" si="12"/>
        <v>0.33537832310838428</v>
      </c>
      <c r="BV53" t="str">
        <f ca="1">OFFSET([1]EquipTable!$A$1,ROW()-1,0)</f>
        <v>Equip3405</v>
      </c>
    </row>
    <row r="54" spans="1:74">
      <c r="A54">
        <v>6</v>
      </c>
      <c r="B54">
        <v>2</v>
      </c>
      <c r="C54">
        <f>IF(B54&lt;=9,0,
IF(B54=10,1,2))</f>
        <v>0</v>
      </c>
      <c r="D54">
        <f ca="1">RAND()</f>
        <v>0.55974383390334981</v>
      </c>
      <c r="E54">
        <f ca="1">RAND()</f>
        <v>0.89575259730731482</v>
      </c>
      <c r="F54">
        <f ca="1">RAND()</f>
        <v>9.9813226350803363E-2</v>
      </c>
      <c r="G54">
        <f ca="1">RAND()</f>
        <v>0.72908599923579698</v>
      </c>
      <c r="H54">
        <f ca="1">RAND()</f>
        <v>0.52628602689421822</v>
      </c>
      <c r="I54">
        <f ca="1">RAND()</f>
        <v>5.5111353779159211E-2</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89575</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13</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3900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205</v>
      </c>
      <c r="AD54">
        <v>1</v>
      </c>
      <c r="AE54" t="s">
        <v>429</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ca="1">IF(ROW()=2,AN54,OFFSET(AM54,-1,0)&amp;IF(LEN(AN54)=0,"",","&amp;AN54))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{"dy":6,"sl":2,"tp":"fe","vl":"Equip0201","cn":1,"pt":"GO","pr":2500}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1.3550135501355014E-2</v>
      </c>
      <c r="BQ54">
        <f t="shared" ca="1" si="6"/>
        <v>9.4517958412098316E-3</v>
      </c>
      <c r="BR54">
        <f t="shared" ca="1" si="7"/>
        <v>1.0224948875255624E-2</v>
      </c>
      <c r="BS54">
        <f t="shared" ca="1" si="8"/>
        <v>0.44444444444444464</v>
      </c>
      <c r="BT54">
        <f t="shared" ca="1" si="11"/>
        <v>0.31001890359168244</v>
      </c>
      <c r="BU54">
        <f t="shared" ca="1" si="12"/>
        <v>0.33537832310838428</v>
      </c>
      <c r="BV54" t="str">
        <f ca="1">OFFSET([1]EquipTable!$A$1,ROW()-1,0)</f>
        <v>Equip4001</v>
      </c>
    </row>
    <row r="55" spans="1:74">
      <c r="A55">
        <v>6</v>
      </c>
      <c r="B55">
        <v>3</v>
      </c>
      <c r="C55">
        <f>IF(B55&lt;=9,0,
IF(B55=10,1,2))</f>
        <v>0</v>
      </c>
      <c r="D55">
        <f ca="1">RAND()</f>
        <v>0.87361628087563448</v>
      </c>
      <c r="E55">
        <f ca="1">RAND()</f>
        <v>0.52628279591614457</v>
      </c>
      <c r="F55">
        <f ca="1">RAND()</f>
        <v>0.61333069121128914</v>
      </c>
      <c r="G55">
        <f ca="1">RAND()</f>
        <v>6.2532876656849146E-2</v>
      </c>
      <c r="H55">
        <f ca="1">RAND()</f>
        <v>5.9523145893236595E-3</v>
      </c>
      <c r="I55">
        <f ca="1">RAND()</f>
        <v>0.87978623038077419</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52628</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9</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2700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6437</v>
      </c>
      <c r="AD55">
        <v>14</v>
      </c>
      <c r="AE55" t="s">
        <v>125</v>
      </c>
      <c r="AG55">
        <v>4200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v>
      </c>
      <c r="AN55" t="str">
        <f ca="1">IF(AL55&lt;&gt;1,"",
"{"""&amp;A$1&amp;""":"&amp;A55
&amp;","""&amp;B$1&amp;""":"&amp;B55
&amp;IF(LEN(AA55)=0,"",","""&amp;AA$1&amp;""":"""&amp;AA55&amp;"""")
&amp;IF(LEN(AC55)=0,"",","""&amp;AC$1&amp;""":"""&amp;AC55&amp;"""")
&amp;IF(LEN(AD55)=0,"",","""&amp;AD$1&amp;""":"&amp;AD55)
&amp;IF(LEN(AE55)=0,"",","""&amp;AE$1&amp;""":"""&amp;AE55&amp;"""")
&amp;IF(LEN(AF55)=0,"",","""&amp;AF$1&amp;""":"&amp;AF55)
&amp;IF(LEN(AG55)=0,"",","""&amp;AG$1&amp;""":"&amp;AG55)&amp;"}")</f>
        <v>{"dy":6,"sl":3,"tp":"upn","vl":"6437","cn":14,"pt":"GO","pr":4200}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1.3550135501355014E-2</v>
      </c>
      <c r="BQ55">
        <f t="shared" ca="1" si="6"/>
        <v>9.4517958412098316E-3</v>
      </c>
      <c r="BR55">
        <f t="shared" ca="1" si="7"/>
        <v>1.0224948875255624E-2</v>
      </c>
      <c r="BS55">
        <f t="shared" ca="1" si="8"/>
        <v>0.45799457994579967</v>
      </c>
      <c r="BT55">
        <f t="shared" ca="1" si="11"/>
        <v>0.31947069943289225</v>
      </c>
      <c r="BU55">
        <f t="shared" ca="1" si="12"/>
        <v>0.34560327198363988</v>
      </c>
      <c r="BV55" t="str">
        <f ca="1">OFFSET([1]EquipTable!$A$1,ROW()-1,0)</f>
        <v>Equip4002</v>
      </c>
    </row>
    <row r="56" spans="1:74">
      <c r="A56">
        <v>6</v>
      </c>
      <c r="B56">
        <v>4</v>
      </c>
      <c r="C56">
        <f>IF(B56&lt;=9,0,
IF(B56=10,1,2))</f>
        <v>0</v>
      </c>
      <c r="D56">
        <f ca="1">RAND()</f>
        <v>0.34741279060610242</v>
      </c>
      <c r="E56">
        <f ca="1">RAND()</f>
        <v>0.9697687179846961</v>
      </c>
      <c r="F56">
        <f ca="1">RAND()</f>
        <v>0.47582423943143981</v>
      </c>
      <c r="G56">
        <f ca="1">RAND()</f>
        <v>0.40104515914164296</v>
      </c>
      <c r="H56">
        <f ca="1">RAND()</f>
        <v>0.87284011156319641</v>
      </c>
      <c r="I56">
        <f ca="1">RAND()</f>
        <v>0.94977757984188338</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96976</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14</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4200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430</v>
      </c>
      <c r="AD56">
        <v>1</v>
      </c>
      <c r="AE56" t="s">
        <v>125</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노장의 친구</v>
      </c>
      <c r="AL56">
        <v>1</v>
      </c>
      <c r="AM56" t="str">
        <f ca="1">IF(ROW()=2,AN56,OFFSET(AM56,-1,0)&amp;IF(LEN(AN56)=0,"",","&amp;AN56))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1.3550135501355014E-2</v>
      </c>
      <c r="BQ56">
        <f t="shared" ca="1" si="6"/>
        <v>9.4517958412098316E-3</v>
      </c>
      <c r="BR56">
        <f t="shared" ca="1" si="7"/>
        <v>1.0224948875255624E-2</v>
      </c>
      <c r="BS56">
        <f t="shared" ca="1" si="8"/>
        <v>0.47154471544715471</v>
      </c>
      <c r="BT56">
        <f t="shared" ca="1" si="11"/>
        <v>0.32892249527410206</v>
      </c>
      <c r="BU56">
        <f t="shared" ca="1" si="12"/>
        <v>0.35582822085889548</v>
      </c>
      <c r="BV56" t="str">
        <f ca="1">OFFSET([1]EquipTable!$A$1,ROW()-1,0)</f>
        <v>Equip4101</v>
      </c>
    </row>
    <row r="57" spans="1:74">
      <c r="A57">
        <v>6</v>
      </c>
      <c r="B57">
        <v>5</v>
      </c>
      <c r="C57">
        <f>IF(B57&lt;=9,0,
IF(B57=10,1,2))</f>
        <v>0</v>
      </c>
      <c r="D57">
        <f ca="1">RAND()</f>
        <v>3.7540847991881954E-2</v>
      </c>
      <c r="E57">
        <f ca="1">RAND()</f>
        <v>0.36172773136203884</v>
      </c>
      <c r="F57">
        <f ca="1">RAND()</f>
        <v>0.70179731224523534</v>
      </c>
      <c r="G57">
        <f ca="1">RAND()</f>
        <v>0.45262298056083095</v>
      </c>
      <c r="H57">
        <f ca="1">RAND()</f>
        <v>0.99630043212616359</v>
      </c>
      <c r="I57">
        <f ca="1">RAND()</f>
        <v>6.1153514786283725E-2</v>
      </c>
      <c r="M57" t="str">
        <f ca="1">IF(LEN(J57)&lt;&gt;0,J57,VLOOKUP(D57+$B57,$BJ:$BK,MATCH($BK$1,$BJ$1:$BK$1,0),1))</f>
        <v>지정 장비</v>
      </c>
      <c r="N57" t="str">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Equip3101</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1000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125</v>
      </c>
      <c r="Z57">
        <v>1200</v>
      </c>
      <c r="AA57" t="str">
        <f ca="1">IF(ISBLANK(AB57),"",
VLOOKUP(AB57,OFFSET(INDIRECT("$A:$B"),0,MATCH(AB$1&amp;"_Verify",INDIRECT("$1:$1"),0)-1),2,0)
)</f>
        <v>fe</v>
      </c>
      <c r="AB57" t="s">
        <v>82</v>
      </c>
      <c r="AC57" t="s">
        <v>433</v>
      </c>
      <c r="AD57">
        <v>1</v>
      </c>
      <c r="AE57" t="s">
        <v>125</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전투마법사의 지팡이</v>
      </c>
      <c r="AL57">
        <v>1</v>
      </c>
      <c r="AM57" t="str">
        <f ca="1">IF(ROW()=2,AN57,OFFSET(AM57,-1,0)&amp;IF(LEN(AN57)=0,"",","&amp;AN57))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{"dy":6,"sl":5,"tp":"fe","vl":"Equip3301","cn":1,"pt":"GO","pr":7200}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1.3550135501355014E-2</v>
      </c>
      <c r="BQ57">
        <f t="shared" ca="1" si="6"/>
        <v>9.4517958412098316E-3</v>
      </c>
      <c r="BR57">
        <f t="shared" ca="1" si="7"/>
        <v>1.0224948875255624E-2</v>
      </c>
      <c r="BS57">
        <f t="shared" ca="1" si="8"/>
        <v>0.48509485094850974</v>
      </c>
      <c r="BT57">
        <f t="shared" ca="1" si="11"/>
        <v>0.33837429111531186</v>
      </c>
      <c r="BU57">
        <f t="shared" ca="1" si="12"/>
        <v>0.36605316973415108</v>
      </c>
      <c r="BV57" t="str">
        <f ca="1">OFFSET([1]EquipTable!$A$1,ROW()-1,0)</f>
        <v>Equip4102</v>
      </c>
    </row>
    <row r="58" spans="1:74">
      <c r="A58">
        <v>6</v>
      </c>
      <c r="B58">
        <v>6</v>
      </c>
      <c r="C58">
        <f>IF(B58&lt;=9,0,
IF(B58=10,1,2))</f>
        <v>0</v>
      </c>
      <c r="D58">
        <f ca="1">RAND()</f>
        <v>0.20849127591764383</v>
      </c>
      <c r="E58">
        <f ca="1">RAND()</f>
        <v>3.9760900443578495E-2</v>
      </c>
      <c r="F58">
        <f ca="1">RAND()</f>
        <v>0.94851066173929088</v>
      </c>
      <c r="G58">
        <f ca="1">RAND()</f>
        <v>0.35243973906055959</v>
      </c>
      <c r="H58">
        <f ca="1">RAND()</f>
        <v>0.60936923234480334</v>
      </c>
      <c r="I58">
        <f ca="1">RAND()</f>
        <v>0.44416338576928904</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Equip0201</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2900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253</v>
      </c>
      <c r="W58">
        <v>1</v>
      </c>
      <c r="X58" t="s">
        <v>125</v>
      </c>
      <c r="Z58">
        <v>7200</v>
      </c>
      <c r="AA58" t="str">
        <f ca="1">IF(ISBLANK(AB58),"",
VLOOKUP(AB58,OFFSET(INDIRECT("$A:$B"),0,MATCH(AB$1&amp;"_Verify",INDIRECT("$1:$1"),0)-1),2,0)
)</f>
        <v>uph</v>
      </c>
      <c r="AB58" t="s">
        <v>91</v>
      </c>
      <c r="AC58">
        <v>88038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{"dy":6,"sl":6,"tp":"uph","vl":"88038","cn":7,"pt":"GO","pr":2100}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1.3550135501355014E-2</v>
      </c>
      <c r="BQ58">
        <f t="shared" ca="1" si="6"/>
        <v>9.4517958412098316E-3</v>
      </c>
      <c r="BR58">
        <f t="shared" ca="1" si="7"/>
        <v>1.0224948875255624E-2</v>
      </c>
      <c r="BS58">
        <f t="shared" ca="1" si="8"/>
        <v>0.49864498644986477</v>
      </c>
      <c r="BT58">
        <f t="shared" ca="1" si="11"/>
        <v>0.34782608695652167</v>
      </c>
      <c r="BU58">
        <f t="shared" ca="1" si="12"/>
        <v>0.37627811860940669</v>
      </c>
      <c r="BV58" t="str">
        <f ca="1">OFFSET([1]EquipTable!$A$1,ROW()-1,0)</f>
        <v>Equip4201</v>
      </c>
    </row>
    <row r="59" spans="1:74">
      <c r="A59">
        <v>6</v>
      </c>
      <c r="B59">
        <v>7</v>
      </c>
      <c r="C59">
        <f>IF(B59&lt;=9,0,
IF(B59=10,1,2))</f>
        <v>0</v>
      </c>
      <c r="D59">
        <f ca="1">RAND()</f>
        <v>0.57659095527542659</v>
      </c>
      <c r="E59">
        <f ca="1">RAND()</f>
        <v>0.68311922224361032</v>
      </c>
      <c r="F59">
        <f ca="1">RAND()</f>
        <v>0.42064166409613901</v>
      </c>
      <c r="G59">
        <f ca="1">RAND()</f>
        <v>0.35009158686648556</v>
      </c>
      <c r="H59">
        <f ca="1">RAND()</f>
        <v>0.30679501970353118</v>
      </c>
      <c r="I59">
        <f ca="1">RAND()</f>
        <v>0.16340195201834495</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Equip8001</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4600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188</v>
      </c>
      <c r="W59">
        <v>1</v>
      </c>
      <c r="X59" t="s">
        <v>125</v>
      </c>
      <c r="Z59">
        <v>7700</v>
      </c>
      <c r="AA59" t="str">
        <f ca="1">IF(ISBLANK(AB59),"",
VLOOKUP(AB59,OFFSET(INDIRECT("$A:$B"),0,MATCH(AB$1&amp;"_Verify",INDIRECT("$1:$1"),0)-1),2,0)
)</f>
        <v>fe</v>
      </c>
      <c r="AB59" t="s">
        <v>82</v>
      </c>
      <c r="AC59" t="s">
        <v>431</v>
      </c>
      <c r="AD59">
        <v>1</v>
      </c>
      <c r="AE59" t="s">
        <v>125</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왕조의 블레이드</v>
      </c>
      <c r="AL59">
        <v>1</v>
      </c>
      <c r="AM59" t="str">
        <f ca="1">IF(ROW()=2,AN59,OFFSET(AM59,-1,0)&amp;IF(LEN(AN59)=0,"",","&amp;AN59))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{"dy":6,"sl":7,"tp":"fe","vl":"Equip8102","cn":1,"pt":"GO","pr":7700}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1.3550135501355014E-2</v>
      </c>
      <c r="BQ59">
        <f t="shared" ca="1" si="6"/>
        <v>9.4517958412098316E-3</v>
      </c>
      <c r="BR59">
        <f t="shared" ca="1" si="7"/>
        <v>1.0224948875255624E-2</v>
      </c>
      <c r="BS59">
        <f t="shared" ca="1" si="8"/>
        <v>0.51219512195121975</v>
      </c>
      <c r="BT59">
        <f t="shared" ca="1" si="11"/>
        <v>0.35727788279773148</v>
      </c>
      <c r="BU59">
        <f t="shared" ca="1" si="12"/>
        <v>0.38650306748466229</v>
      </c>
      <c r="BV59" t="str">
        <f ca="1">OFFSET([1]EquipTable!$A$1,ROW()-1,0)</f>
        <v>Equip4202</v>
      </c>
    </row>
    <row r="60" spans="1:74">
      <c r="A60">
        <v>6</v>
      </c>
      <c r="B60">
        <v>8</v>
      </c>
      <c r="C60">
        <f>IF(B60&lt;=9,0,
IF(B60=10,1,2))</f>
        <v>0</v>
      </c>
      <c r="D60">
        <f ca="1">RAND()</f>
        <v>0.52284259069597405</v>
      </c>
      <c r="E60">
        <f ca="1">RAND()</f>
        <v>7.215798894075065E-2</v>
      </c>
      <c r="F60">
        <f ca="1">RAND()</f>
        <v>0.60301023293782696</v>
      </c>
      <c r="G60">
        <f ca="1">RAND()</f>
        <v>0.60738159310188355</v>
      </c>
      <c r="H60">
        <f ca="1">RAND()</f>
        <v>0.4030158190731018</v>
      </c>
      <c r="I60">
        <f ca="1">RAND()</f>
        <v>0.91439721981164845</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1.3550135501355014E-2</v>
      </c>
      <c r="BQ60">
        <f t="shared" ca="1" si="6"/>
        <v>9.4517958412098316E-3</v>
      </c>
      <c r="BR60">
        <f t="shared" ca="1" si="7"/>
        <v>1.0224948875255624E-2</v>
      </c>
      <c r="BS60">
        <f t="shared" ca="1" si="8"/>
        <v>0.52574525745257472</v>
      </c>
      <c r="BT60">
        <f t="shared" ca="1" si="11"/>
        <v>0.36672967863894129</v>
      </c>
      <c r="BU60">
        <f t="shared" ca="1" si="12"/>
        <v>0.39672801635991789</v>
      </c>
      <c r="BV60" t="str">
        <f ca="1">OFFSET([1]EquipTable!$A$1,ROW()-1,0)</f>
        <v>Equip4301</v>
      </c>
    </row>
    <row r="61" spans="1:74">
      <c r="A61">
        <v>6</v>
      </c>
      <c r="B61">
        <v>9</v>
      </c>
      <c r="C61">
        <f>IF(B61&lt;=9,0,
IF(B61=10,1,2))</f>
        <v>0</v>
      </c>
      <c r="D61">
        <f ca="1">RAND()</f>
        <v>0.43816624051075825</v>
      </c>
      <c r="E61">
        <f ca="1">RAND()</f>
        <v>0.70232114367679177</v>
      </c>
      <c r="F61">
        <f ca="1">RAND()</f>
        <v>0.17046762351948375</v>
      </c>
      <c r="G61">
        <f ca="1">RAND()</f>
        <v>0.25633124457496681</v>
      </c>
      <c r="H61">
        <f ca="1">RAND()</f>
        <v>0.57483049610902603</v>
      </c>
      <c r="I61">
        <f ca="1">RAND()</f>
        <v>0.49924853900566757</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1.3550135501355014E-2</v>
      </c>
      <c r="BQ61">
        <f t="shared" ca="1" si="6"/>
        <v>9.4517958412098316E-3</v>
      </c>
      <c r="BR61">
        <f t="shared" ca="1" si="7"/>
        <v>1.0224948875255624E-2</v>
      </c>
      <c r="BS61">
        <f t="shared" ca="1" si="8"/>
        <v>0.5392953929539297</v>
      </c>
      <c r="BT61">
        <f t="shared" ca="1" si="11"/>
        <v>0.3761814744801511</v>
      </c>
      <c r="BU61">
        <f t="shared" ca="1" si="12"/>
        <v>0.40695296523517349</v>
      </c>
      <c r="BV61" t="str">
        <f ca="1">OFFSET([1]EquipTable!$A$1,ROW()-1,0)</f>
        <v>Equip4302</v>
      </c>
    </row>
    <row r="62" spans="1:74">
      <c r="A62">
        <v>7</v>
      </c>
      <c r="B62">
        <v>0</v>
      </c>
      <c r="C62">
        <f>IF(B62&lt;=9,0,
IF(B62=10,1,2))</f>
        <v>0</v>
      </c>
      <c r="D62">
        <f ca="1">RAND()</f>
        <v>0.9616185377572547</v>
      </c>
      <c r="E62">
        <f ca="1">RAND()</f>
        <v>0.90008630344196172</v>
      </c>
      <c r="F62">
        <f ca="1">RAND()</f>
        <v>0.24689753785997626</v>
      </c>
      <c r="G62">
        <f ca="1">RAND()</f>
        <v>0.44954518132001575</v>
      </c>
      <c r="H62">
        <f ca="1">RAND()</f>
        <v>8.2082926904198383E-2</v>
      </c>
      <c r="I62">
        <f ca="1">RAND()</f>
        <v>8.2130372922132655E-2</v>
      </c>
      <c r="M62" t="str">
        <f ca="1">IF(LEN(J62)&lt;&gt;0,J62,VLOOKUP(D62+$B62,$BJ:$BK,MATCH($BK$1,$BJ$1:$BK$1,0),1))</f>
        <v>캐릭터 상자 영웅등급</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삭제</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DI</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149</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200</v>
      </c>
      <c r="W62">
        <v>1</v>
      </c>
      <c r="X62" t="s">
        <v>129</v>
      </c>
      <c r="Z62">
        <v>5</v>
      </c>
      <c r="AA62" t="str">
        <f ca="1">IF(ISBLANK(AB62),"",
VLOOKUP(AB62,OFFSET(INDIRECT("$A:$B"),0,MATCH(AB$1&amp;"_Verify",INDIRECT("$1:$1"),0)-1),2,0)
)</f>
        <v>fe</v>
      </c>
      <c r="AB62" t="s">
        <v>82</v>
      </c>
      <c r="AC62" t="s">
        <v>434</v>
      </c>
      <c r="AD62">
        <v>1</v>
      </c>
      <c r="AE62" t="s">
        <v>129</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아주르 스트라이프</v>
      </c>
      <c r="AL62">
        <v>1</v>
      </c>
      <c r="AM62" t="str">
        <f ca="1">IF(ROW()=2,AN62,OFFSET(AM62,-1,0)&amp;IF(LEN(AN62)=0,"",","&amp;AN62))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{"dy":7,"sl":0,"tp":"fe","vl":"Equip1202","cn":1,"pt":"DI","pr":5}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1.3550135501355016E-3</v>
      </c>
      <c r="BQ62">
        <f t="shared" ca="1" si="6"/>
        <v>9.4517958412098323E-4</v>
      </c>
      <c r="BR62">
        <f t="shared" ca="1" si="7"/>
        <v>1.0224948875255625E-3</v>
      </c>
      <c r="BS62">
        <f t="shared" ca="1" si="8"/>
        <v>0.55284552845528467</v>
      </c>
      <c r="BT62">
        <f t="shared" ca="1" si="11"/>
        <v>0.38563327032136091</v>
      </c>
      <c r="BU62">
        <f t="shared" ca="1" si="12"/>
        <v>0.41717791411042909</v>
      </c>
      <c r="BV62" t="str">
        <f ca="1">OFFSET([1]EquipTable!$A$1,ROW()-1,0)</f>
        <v>Equip4401</v>
      </c>
    </row>
    <row r="63" spans="1:74">
      <c r="A63">
        <v>7</v>
      </c>
      <c r="B63">
        <v>1</v>
      </c>
      <c r="C63">
        <f>IF(B63&lt;=9,0,
IF(B63=10,1,2))</f>
        <v>0</v>
      </c>
      <c r="D63">
        <f ca="1">RAND()</f>
        <v>0.87352440279889465</v>
      </c>
      <c r="E63">
        <f ca="1">RAND()</f>
        <v>0.57341570719076917</v>
      </c>
      <c r="F63">
        <f ca="1">RAND()</f>
        <v>0.74935407335626092</v>
      </c>
      <c r="G63">
        <f ca="1">RAND()</f>
        <v>0.72545672326489286</v>
      </c>
      <c r="H63">
        <f ca="1">RAND()</f>
        <v>0.35987951734317969</v>
      </c>
      <c r="I63">
        <f ca="1">RAND()</f>
        <v>0.30692007973087509</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Equip5002</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700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111</v>
      </c>
      <c r="W63">
        <v>1</v>
      </c>
      <c r="X63" t="s">
        <v>125</v>
      </c>
      <c r="Z63">
        <v>800</v>
      </c>
      <c r="AA63" t="str">
        <f ca="1">IF(ISBLANK(AB63),"",
VLOOKUP(AB63,OFFSET(INDIRECT("$A:$B"),0,MATCH(AB$1&amp;"_Verify",INDIRECT("$1:$1"),0)-1),2,0)
)</f>
        <v>upn</v>
      </c>
      <c r="AB63" t="s">
        <v>92</v>
      </c>
      <c r="AC63">
        <v>31576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{"dy":7,"sl":1,"tp":"upn","vl":"31576","cn":6,"pt":"GO","pr":1800}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1.3550135501355016E-3</v>
      </c>
      <c r="BQ63">
        <f t="shared" ca="1" si="6"/>
        <v>9.4517958412098323E-4</v>
      </c>
      <c r="BR63">
        <f t="shared" ca="1" si="7"/>
        <v>1.0224948875255625E-3</v>
      </c>
      <c r="BS63">
        <f t="shared" ca="1" si="8"/>
        <v>0.55420054200542013</v>
      </c>
      <c r="BT63">
        <f t="shared" ca="1" si="11"/>
        <v>0.3865784499054819</v>
      </c>
      <c r="BU63">
        <f t="shared" ca="1" si="12"/>
        <v>0.41820040899795463</v>
      </c>
      <c r="BV63" t="str">
        <f ca="1">OFFSET([1]EquipTable!$A$1,ROW()-1,0)</f>
        <v>Equip4402</v>
      </c>
    </row>
    <row r="64" spans="1:74">
      <c r="A64">
        <v>7</v>
      </c>
      <c r="B64">
        <v>2</v>
      </c>
      <c r="C64">
        <f>IF(B64&lt;=9,0,
IF(B64=10,1,2))</f>
        <v>0</v>
      </c>
      <c r="D64">
        <f ca="1">RAND()</f>
        <v>0.5228591739558307</v>
      </c>
      <c r="E64">
        <f ca="1">RAND()</f>
        <v>0.96537078189531567</v>
      </c>
      <c r="F64">
        <f ca="1">RAND()</f>
        <v>0.37563613071979274</v>
      </c>
      <c r="G64">
        <f ca="1">RAND()</f>
        <v>0.82717976076338662</v>
      </c>
      <c r="H64">
        <f ca="1">RAND()</f>
        <v>0.39211884668283836</v>
      </c>
      <c r="I64">
        <f ca="1">RAND()</f>
        <v>0.86030434814271317</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96537</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14</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4200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uph</v>
      </c>
      <c r="AB64" t="s">
        <v>91</v>
      </c>
      <c r="AC64">
        <v>94367</v>
      </c>
      <c r="AD64">
        <v>14</v>
      </c>
      <c r="AE64" t="s">
        <v>300</v>
      </c>
      <c r="AG64">
        <v>4</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v>
      </c>
      <c r="AN64" t="str">
        <f ca="1">IF(AL64&lt;&gt;1,"",
"{"""&amp;A$1&amp;""":"&amp;A64
&amp;","""&amp;B$1&amp;""":"&amp;B64
&amp;IF(LEN(AA64)=0,"",","""&amp;AA$1&amp;""":"""&amp;AA64&amp;"""")
&amp;IF(LEN(AC64)=0,"",","""&amp;AC$1&amp;""":"""&amp;AC64&amp;"""")
&amp;IF(LEN(AD64)=0,"",","""&amp;AD$1&amp;""":"&amp;AD64)
&amp;IF(LEN(AE64)=0,"",","""&amp;AE$1&amp;""":"""&amp;AE64&amp;"""")
&amp;IF(LEN(AF64)=0,"",","""&amp;AF$1&amp;""":"&amp;AF64)
&amp;IF(LEN(AG64)=0,"",","""&amp;AG$1&amp;""":"&amp;AG64)&amp;"}")</f>
        <v>{"dy":7,"sl":2,"tp":"uph","vl":"94367","cn":14,"pt":"DI","pr":4}</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0.55555555555555558</v>
      </c>
      <c r="BT64">
        <f t="shared" ca="1" si="11"/>
        <v>0.38752362948960289</v>
      </c>
      <c r="BU64">
        <f t="shared" ca="1" si="12"/>
        <v>0.41922290388548017</v>
      </c>
      <c r="BV64" t="str">
        <f ca="1">OFFSET([1]EquipTable!$A$1,ROW()-1,0)</f>
        <v>Equip4403</v>
      </c>
    </row>
    <row r="65" spans="1:74">
      <c r="A65">
        <v>7</v>
      </c>
      <c r="B65">
        <v>3</v>
      </c>
      <c r="C65">
        <f>IF(B65&lt;=9,0,
IF(B65=10,1,2))</f>
        <v>0</v>
      </c>
      <c r="D65">
        <f ca="1">RAND()</f>
        <v>0.39298465612568412</v>
      </c>
      <c r="E65">
        <f ca="1">RAND()</f>
        <v>0.70304154168000788</v>
      </c>
      <c r="F65">
        <f ca="1">RAND()</f>
        <v>0.38791535492411677</v>
      </c>
      <c r="G65">
        <f ca="1">RAND()</f>
        <v>0.17369154797255282</v>
      </c>
      <c r="H65">
        <f ca="1">RAND()</f>
        <v>0.95377970769790466</v>
      </c>
      <c r="I65">
        <f ca="1">RAND()</f>
        <v>0.57262497411707536</v>
      </c>
      <c r="M65" t="str">
        <f ca="1">IF(LEN(J65)&lt;&gt;0,J65,VLOOKUP(D65+$B65,$BJ:$BK,MATCH($BK$1,$BJ$1:$BK$1,0),1))</f>
        <v>안 지정 캐릭터 PP 일반등급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70304</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11</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3300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436</v>
      </c>
      <c r="AD65">
        <v>1</v>
      </c>
      <c r="AE65" t="s">
        <v>125</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0.55555555555555558</v>
      </c>
      <c r="BT65">
        <f t="shared" ca="1" si="11"/>
        <v>0.38752362948960289</v>
      </c>
      <c r="BU65">
        <f t="shared" ca="1" si="12"/>
        <v>0.41922290388548017</v>
      </c>
      <c r="BV65" t="str">
        <f ca="1">OFFSET([1]EquipTable!$A$1,ROW()-1,0)</f>
        <v>Equip4404</v>
      </c>
    </row>
    <row r="66" spans="1:74">
      <c r="A66">
        <v>7</v>
      </c>
      <c r="B66">
        <v>4</v>
      </c>
      <c r="C66">
        <f>IF(B66&lt;=9,0,
IF(B66=10,1,2))</f>
        <v>0</v>
      </c>
      <c r="D66">
        <f ca="1">RAND()</f>
        <v>0.57873357691112692</v>
      </c>
      <c r="E66">
        <f ca="1">RAND()</f>
        <v>0.91452456744614463</v>
      </c>
      <c r="F66">
        <f ca="1">RAND()</f>
        <v>0.33502137811222377</v>
      </c>
      <c r="G66">
        <f ca="1">RAND()</f>
        <v>0.34907276525122077</v>
      </c>
      <c r="H66">
        <f ca="1">RAND()</f>
        <v>0.1245014395107531</v>
      </c>
      <c r="I66">
        <f ca="1">RAND()</f>
        <v>0.43209493861946979</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91452</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3900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438</v>
      </c>
      <c r="AD66">
        <v>1</v>
      </c>
      <c r="AE66" t="s">
        <v>125</v>
      </c>
      <c r="AG66">
        <v>600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피의 착즙기</v>
      </c>
      <c r="AL66">
        <v>1</v>
      </c>
      <c r="AM66" t="str">
        <f ca="1">IF(ROW()=2,AN66,OFFSET(AM66,-1,0)&amp;IF(LEN(AN66)=0,"",","&amp;AN66))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{"dy":7,"sl":4,"tp":"fe","vl":"Equip4002","cn":1,"pt":"GO","pr":600}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0.55555555555555558</v>
      </c>
      <c r="BT66">
        <f t="shared" ca="1" si="11"/>
        <v>0.38752362948960289</v>
      </c>
      <c r="BU66">
        <f t="shared" ca="1" si="12"/>
        <v>0.41922290388548017</v>
      </c>
      <c r="BV66" t="str">
        <f ca="1">OFFSET([1]EquipTable!$A$1,ROW()-1,0)</f>
        <v>Equip4405</v>
      </c>
    </row>
    <row r="67" spans="1:74">
      <c r="A67">
        <v>7</v>
      </c>
      <c r="B67">
        <v>5</v>
      </c>
      <c r="C67">
        <f>IF(B67&lt;=9,0,
IF(B67=10,1,2))</f>
        <v>0</v>
      </c>
      <c r="D67">
        <f ca="1">RAND()</f>
        <v>0.20210659009416987</v>
      </c>
      <c r="E67">
        <f ca="1">RAND()</f>
        <v>0.9667180042657898</v>
      </c>
      <c r="F67">
        <f ca="1">RAND()</f>
        <v>0.28276517258900613</v>
      </c>
      <c r="G67">
        <f ca="1">RAND()</f>
        <v>0.72428388731780857</v>
      </c>
      <c r="H67">
        <f ca="1">RAND()</f>
        <v>0.59946082654462096</v>
      </c>
      <c r="I67">
        <f ca="1">RAND()</f>
        <v>0.49875225338396767</v>
      </c>
      <c r="M67" t="str">
        <f ca="1">IF(LEN(J67)&lt;&gt;0,J67,VLOOKUP(D67+$B67,$BJ:$BK,MATCH($BK$1,$BJ$1:$BK$1,0),1))</f>
        <v>지정 장비</v>
      </c>
      <c r="N67" t="str">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Equip8202</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29400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252</v>
      </c>
      <c r="W67">
        <v>1</v>
      </c>
      <c r="X67" t="s">
        <v>125</v>
      </c>
      <c r="Z67">
        <v>600</v>
      </c>
      <c r="AA67" t="str">
        <f ca="1">IF(ISBLANK(AB67),"",
VLOOKUP(AB67,OFFSET(INDIRECT("$A:$B"),0,MATCH(AB$1&amp;"_Verify",INDIRECT("$1:$1"),0)-1),2,0)
)</f>
        <v>fe</v>
      </c>
      <c r="AB67" t="s">
        <v>82</v>
      </c>
      <c r="AC67" t="s">
        <v>437</v>
      </c>
      <c r="AD67">
        <v>1</v>
      </c>
      <c r="AE67" t="s">
        <v>125</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얼룩진 도끼</v>
      </c>
      <c r="AL67">
        <v>1</v>
      </c>
      <c r="AM67" t="str">
        <f ca="1">IF(ROW()=2,AN67,OFFSET(AM67,-1,0)&amp;IF(LEN(AN67)=0,"",","&amp;AN67))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{"dy":7,"sl":5,"tp":"fe","vl":"Equip0002","cn":1,"pt":"GO","pr":700}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0.55555555555555558</v>
      </c>
      <c r="BT67">
        <f t="shared" ca="1" si="11"/>
        <v>0.38752362948960289</v>
      </c>
      <c r="BU67">
        <f t="shared" ca="1" si="12"/>
        <v>0.41922290388548017</v>
      </c>
      <c r="BV67" t="str">
        <f ca="1">OFFSET([1]EquipTable!$A$1,ROW()-1,0)</f>
        <v>후보</v>
      </c>
    </row>
    <row r="68" spans="1:74">
      <c r="A68">
        <v>7</v>
      </c>
      <c r="B68">
        <v>6</v>
      </c>
      <c r="C68">
        <f>IF(B68&lt;=9,0,
IF(B68=10,1,2))</f>
        <v>0</v>
      </c>
      <c r="D68">
        <f ca="1">RAND()</f>
        <v>0.59283900451666971</v>
      </c>
      <c r="E68">
        <f ca="1">RAND()</f>
        <v>0.81710303355889047</v>
      </c>
      <c r="F68">
        <f ca="1">RAND()</f>
        <v>0.14170345447823451</v>
      </c>
      <c r="G68">
        <f ca="1">RAND()</f>
        <v>0.38222276559800539</v>
      </c>
      <c r="H68">
        <f ca="1">RAND()</f>
        <v>0.63204549382505471</v>
      </c>
      <c r="I68">
        <f ca="1">RAND()</f>
        <v>0.56536593278930225</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Equip7201</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9500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253</v>
      </c>
      <c r="W68">
        <v>1</v>
      </c>
      <c r="X68" t="s">
        <v>125</v>
      </c>
      <c r="Z68">
        <v>7600</v>
      </c>
      <c r="AA68" t="str">
        <f ca="1">IF(ISBLANK(AB68),"",
VLOOKUP(AB68,OFFSET(INDIRECT("$A:$B"),0,MATCH(AB$1&amp;"_Verify",INDIRECT("$1:$1"),0)-1),2,0)
)</f>
        <v>fe</v>
      </c>
      <c r="AB68" t="s">
        <v>82</v>
      </c>
      <c r="AC68" t="s">
        <v>439</v>
      </c>
      <c r="AD68">
        <v>1</v>
      </c>
      <c r="AE68" t="s">
        <v>129</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ca="1">IF(ROW()=2,AN68,OFFSET(AM68,-1,0)&amp;IF(LEN(AN68)=0,"",","&amp;AN68))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{"dy":7,"sl":6,"tp":"fe","vl":"Equip6201","cn":1,"pt":"DI","pr":15}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1.3550135501355014E-2</v>
      </c>
      <c r="BQ68">
        <f t="shared" ca="1" si="17"/>
        <v>9.4517958412098316E-3</v>
      </c>
      <c r="BR68">
        <f t="shared" ca="1" si="18"/>
        <v>1.0224948875255624E-2</v>
      </c>
      <c r="BS68">
        <f t="shared" ca="1" si="19"/>
        <v>0.55555555555555558</v>
      </c>
      <c r="BT68">
        <f t="shared" ref="BT68:BT128" ca="1" si="20">BT67+BQ67</f>
        <v>0.38752362948960289</v>
      </c>
      <c r="BU68">
        <f t="shared" ref="BU68:BU128" ca="1" si="21">BU67+BR67</f>
        <v>0.41922290388548017</v>
      </c>
      <c r="BV68" t="str">
        <f ca="1">OFFSET([1]EquipTable!$A$1,ROW()-1,0)</f>
        <v>Equip5001</v>
      </c>
    </row>
    <row r="69" spans="1:74">
      <c r="A69">
        <v>7</v>
      </c>
      <c r="B69">
        <v>7</v>
      </c>
      <c r="C69">
        <f>IF(B69&lt;=9,0,
IF(B69=10,1,2))</f>
        <v>0</v>
      </c>
      <c r="D69">
        <f ca="1">RAND()</f>
        <v>0.26230305202060844</v>
      </c>
      <c r="E69">
        <f ca="1">RAND()</f>
        <v>0.30659025745758739</v>
      </c>
      <c r="F69">
        <f ca="1">RAND()</f>
        <v>0.41684140185201435</v>
      </c>
      <c r="G69">
        <f ca="1">RAND()</f>
        <v>0.56701055426508595</v>
      </c>
      <c r="H69">
        <f ca="1">RAND()</f>
        <v>0.80742859618912477</v>
      </c>
      <c r="I69">
        <f ca="1">RAND()</f>
        <v>0.54746475934382954</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Equip3202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3100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179</v>
      </c>
      <c r="W69">
        <v>1</v>
      </c>
      <c r="X69" t="s">
        <v>125</v>
      </c>
      <c r="Z69">
        <v>700</v>
      </c>
      <c r="AA69" t="str">
        <f ca="1">IF(ISBLANK(AB69),"",
VLOOKUP(AB69,OFFSET(INDIRECT("$A:$B"),0,MATCH(AB$1&amp;"_Verify",INDIRECT("$1:$1"),0)-1),2,0)
)</f>
        <v>uph</v>
      </c>
      <c r="AB69" t="s">
        <v>91</v>
      </c>
      <c r="AC69">
        <v>20128</v>
      </c>
      <c r="AD69">
        <v>9</v>
      </c>
      <c r="AE69" t="s">
        <v>125</v>
      </c>
      <c r="AG69">
        <v>2700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v>
      </c>
      <c r="AN69" t="str">
        <f ca="1">IF(AL69&lt;&gt;1,"",
"{"""&amp;A$1&amp;""":"&amp;A69
&amp;","""&amp;B$1&amp;""":"&amp;B69
&amp;IF(LEN(AA69)=0,"",","""&amp;AA$1&amp;""":"""&amp;AA69&amp;"""")
&amp;IF(LEN(AC69)=0,"",","""&amp;AC$1&amp;""":"""&amp;AC69&amp;"""")
&amp;IF(LEN(AD69)=0,"",","""&amp;AD$1&amp;""":"&amp;AD69)
&amp;IF(LEN(AE69)=0,"",","""&amp;AE$1&amp;""":"""&amp;AE69&amp;"""")
&amp;IF(LEN(AF69)=0,"",","""&amp;AF$1&amp;""":"&amp;AF69)
&amp;IF(LEN(AG69)=0,"",","""&amp;AG$1&amp;""":"&amp;AG69)&amp;"}")</f>
        <v>{"dy":7,"sl":7,"tp":"uph","vl":"20128","cn":9,"pt":"GO","pr":2700}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1.3550135501355014E-2</v>
      </c>
      <c r="BQ69">
        <f t="shared" ca="1" si="17"/>
        <v>9.4517958412098316E-3</v>
      </c>
      <c r="BR69">
        <f t="shared" ca="1" si="18"/>
        <v>1.0224948875255624E-2</v>
      </c>
      <c r="BS69">
        <f t="shared" ca="1" si="19"/>
        <v>0.56910569105691056</v>
      </c>
      <c r="BT69">
        <f t="shared" ca="1" si="20"/>
        <v>0.3969754253308127</v>
      </c>
      <c r="BU69">
        <f t="shared" ca="1" si="21"/>
        <v>0.42944785276073577</v>
      </c>
      <c r="BV69" t="str">
        <f ca="1">OFFSET([1]EquipTable!$A$1,ROW()-1,0)</f>
        <v>Equip5002</v>
      </c>
    </row>
    <row r="70" spans="1:74">
      <c r="A70">
        <v>7</v>
      </c>
      <c r="B70">
        <v>8</v>
      </c>
      <c r="C70">
        <f>IF(B70&lt;=9,0,
IF(B70=10,1,2))</f>
        <v>0</v>
      </c>
      <c r="D70">
        <f ca="1">RAND()</f>
        <v>0.53620843890250047</v>
      </c>
      <c r="E70">
        <f ca="1">RAND()</f>
        <v>0.15123349825028531</v>
      </c>
      <c r="F70">
        <f ca="1">RAND()</f>
        <v>7.26579309333375E-2</v>
      </c>
      <c r="G70">
        <f ca="1">RAND()</f>
        <v>1.4098568781238163E-2</v>
      </c>
      <c r="H70">
        <f ca="1">RAND()</f>
        <v>0.20881273620142504</v>
      </c>
      <c r="I70">
        <f ca="1">RAND()</f>
        <v>0.60668069815562553</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ca="1">IF(ROW()=2,AN70,OFFSET(AM70,-1,0)&amp;IF(LEN(AN70)=0,"",","&amp;AN70))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v>
      </c>
      <c r="AN70" t="str">
        <f ca="1">IF(AL70&lt;&gt;1,"",
"{"""&amp;A$1&amp;""":"&amp;A70
&amp;","""&amp;B$1&amp;""":"&amp;B70
&amp;IF(LEN(AA70)=0,"",","""&amp;AA$1&amp;""":"""&amp;AA70&amp;"""")
&amp;IF(LEN(AC70)=0,"",","""&amp;AC$1&amp;""":"""&amp;AC70&amp;"""")
&amp;IF(LEN(AD70)=0,"",","""&amp;AD$1&amp;""":"&amp;AD70)
&amp;IF(LEN(AE70)=0,"",","""&amp;AE$1&amp;""":"""&amp;AE70&amp;"""")
&amp;IF(LEN(AF70)=0,"",","""&amp;AF$1&amp;""":"&amp;AF70)
&amp;IF(LEN(AG70)=0,"",","""&amp;AG$1&amp;""":"&amp;AG70)&amp;"}")</f>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1.3550135501355014E-2</v>
      </c>
      <c r="BQ70">
        <f t="shared" ca="1" si="17"/>
        <v>9.4517958412098316E-3</v>
      </c>
      <c r="BR70">
        <f t="shared" ca="1" si="18"/>
        <v>1.0224948875255624E-2</v>
      </c>
      <c r="BS70">
        <f t="shared" ca="1" si="19"/>
        <v>0.58265582655826553</v>
      </c>
      <c r="BT70">
        <f t="shared" ca="1" si="20"/>
        <v>0.40642722117202251</v>
      </c>
      <c r="BU70">
        <f t="shared" ca="1" si="21"/>
        <v>0.43967280163599137</v>
      </c>
      <c r="BV70" t="str">
        <f ca="1">OFFSET([1]EquipTable!$A$1,ROW()-1,0)</f>
        <v>Equip5101</v>
      </c>
    </row>
    <row r="71" spans="1:74">
      <c r="A71">
        <v>7</v>
      </c>
      <c r="B71">
        <v>9</v>
      </c>
      <c r="C71">
        <f>IF(B71&lt;=9,0,
IF(B71=10,1,2))</f>
        <v>0</v>
      </c>
      <c r="D71">
        <f ca="1">RAND()</f>
        <v>0.80410359858582481</v>
      </c>
      <c r="E71">
        <f ca="1">RAND()</f>
        <v>0.24118313021767579</v>
      </c>
      <c r="F71">
        <f ca="1">RAND()</f>
        <v>0.41358815634163182</v>
      </c>
      <c r="G71">
        <f ca="1">RAND()</f>
        <v>0.71587230505316057</v>
      </c>
      <c r="H71">
        <f ca="1">RAND()</f>
        <v>0.26121898927246812</v>
      </c>
      <c r="I71">
        <f ca="1">RAND()</f>
        <v>0.58608354820193032</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ca="1">IF(ROW()=2,AN71,OFFSET(AM71,-1,0)&amp;IF(LEN(AN71)=0,"",","&amp;AN71))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v>
      </c>
      <c r="AN71" t="str">
        <f ca="1">IF(AL71&lt;&gt;1,"",
"{"""&amp;A$1&amp;""":"&amp;A71
&amp;","""&amp;B$1&amp;""":"&amp;B71
&amp;IF(LEN(AA71)=0,"",","""&amp;AA$1&amp;""":"""&amp;AA71&amp;"""")
&amp;IF(LEN(AC71)=0,"",","""&amp;AC$1&amp;""":"""&amp;AC71&amp;"""")
&amp;IF(LEN(AD71)=0,"",","""&amp;AD$1&amp;""":"&amp;AD71)
&amp;IF(LEN(AE71)=0,"",","""&amp;AE$1&amp;""":"""&amp;AE71&amp;"""")
&amp;IF(LEN(AF71)=0,"",","""&amp;AF$1&amp;""":"&amp;AF71)
&amp;IF(LEN(AG71)=0,"",","""&amp;AG$1&amp;""":"&amp;AG71)&amp;"}")</f>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1.3550135501355014E-2</v>
      </c>
      <c r="BQ71">
        <f t="shared" ca="1" si="17"/>
        <v>9.4517958412098316E-3</v>
      </c>
      <c r="BR71">
        <f t="shared" ca="1" si="18"/>
        <v>1.0224948875255624E-2</v>
      </c>
      <c r="BS71">
        <f t="shared" ca="1" si="19"/>
        <v>0.59620596205962051</v>
      </c>
      <c r="BT71">
        <f t="shared" ca="1" si="20"/>
        <v>0.41587901701323232</v>
      </c>
      <c r="BU71">
        <f t="shared" ca="1" si="21"/>
        <v>0.44989775051124697</v>
      </c>
      <c r="BV71" t="str">
        <f ca="1">OFFSET([1]EquipTable!$A$1,ROW()-1,0)</f>
        <v>Equip5102</v>
      </c>
    </row>
    <row r="72" spans="1:74">
      <c r="A72">
        <v>8</v>
      </c>
      <c r="B72">
        <v>0</v>
      </c>
      <c r="C72">
        <f>IF(B72&lt;=9,0,
IF(B72=10,1,2))</f>
        <v>0</v>
      </c>
      <c r="D72">
        <f ca="1">RAND()</f>
        <v>0.43186080283176309</v>
      </c>
      <c r="E72">
        <f ca="1">RAND()</f>
        <v>0.34121578390625273</v>
      </c>
      <c r="F72">
        <f ca="1">RAND()</f>
        <v>0.76082459823136939</v>
      </c>
      <c r="G72">
        <f ca="1">RAND()</f>
        <v>0.64953448824858784</v>
      </c>
      <c r="H72">
        <f ca="1">RAND()</f>
        <v>5.5972183626492589E-2</v>
      </c>
      <c r="I72">
        <f ca="1">RAND()</f>
        <v>0.84793076339645157</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Equip3001</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900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260</v>
      </c>
      <c r="W72">
        <v>1</v>
      </c>
      <c r="X72" t="s">
        <v>129</v>
      </c>
      <c r="Z72">
        <v>11</v>
      </c>
      <c r="AA72" t="str">
        <f ca="1">IF(ISBLANK(AB72),"",
VLOOKUP(AB72,OFFSET(INDIRECT("$A:$B"),0,MATCH(AB$1&amp;"_Verify",INDIRECT("$1:$1"),0)-1),2,0)
)</f>
        <v>upn</v>
      </c>
      <c r="AB72" t="s">
        <v>92</v>
      </c>
      <c r="AC72">
        <v>38090</v>
      </c>
      <c r="AD72">
        <v>7</v>
      </c>
      <c r="AE72" t="s">
        <v>429</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{"dy":8,"sl":0,"tp":"upn","vl":"38090","cn":7,"pt":"GO","pr":2100}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1.3550135501355014E-2</v>
      </c>
      <c r="BQ72">
        <f t="shared" ca="1" si="17"/>
        <v>9.4517958412098316E-3</v>
      </c>
      <c r="BR72">
        <f t="shared" ca="1" si="18"/>
        <v>1.0224948875255624E-2</v>
      </c>
      <c r="BS72">
        <f t="shared" ca="1" si="19"/>
        <v>0.60975609756097549</v>
      </c>
      <c r="BT72">
        <f t="shared" ca="1" si="20"/>
        <v>0.42533081285444213</v>
      </c>
      <c r="BU72">
        <f t="shared" ca="1" si="21"/>
        <v>0.46012269938650258</v>
      </c>
      <c r="BV72" t="str">
        <f ca="1">OFFSET([1]EquipTable!$A$1,ROW()-1,0)</f>
        <v>Equip5201</v>
      </c>
    </row>
    <row r="73" spans="1:74">
      <c r="A73">
        <v>8</v>
      </c>
      <c r="B73">
        <v>1</v>
      </c>
      <c r="C73">
        <f>IF(B73&lt;=9,0,
IF(B73=10,1,2))</f>
        <v>0</v>
      </c>
      <c r="D73">
        <f ca="1">RAND()</f>
        <v>7.5844989280523412E-2</v>
      </c>
      <c r="E73">
        <f ca="1">RAND()</f>
        <v>0.50831475831344564</v>
      </c>
      <c r="F73">
        <f ca="1">RAND()</f>
        <v>0.76345631504190958</v>
      </c>
      <c r="G73">
        <f ca="1">RAND()</f>
        <v>0.55586770124939866</v>
      </c>
      <c r="H73">
        <f ca="1">RAND()</f>
        <v>0.68459527313828761</v>
      </c>
      <c r="I73">
        <f ca="1">RAND()</f>
        <v>0.76408159121318353</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Equip4201</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3300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242</v>
      </c>
      <c r="W73">
        <v>1</v>
      </c>
      <c r="X73" t="s">
        <v>125</v>
      </c>
      <c r="Z73">
        <v>7000</v>
      </c>
      <c r="AA73" t="str">
        <f ca="1">IF(ISBLANK(AB73),"",
VLOOKUP(AB73,OFFSET(INDIRECT("$A:$B"),0,MATCH(AB$1&amp;"_Verify",INDIRECT("$1:$1"),0)-1),2,0)
)</f>
        <v>fe</v>
      </c>
      <c r="AB73" t="s">
        <v>82</v>
      </c>
      <c r="AC73" t="s">
        <v>432</v>
      </c>
      <c r="AD73">
        <v>1</v>
      </c>
      <c r="AE73" t="s">
        <v>125</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1.3550135501355014E-2</v>
      </c>
      <c r="BQ73">
        <f t="shared" ca="1" si="17"/>
        <v>9.4517958412098316E-3</v>
      </c>
      <c r="BR73">
        <f t="shared" ca="1" si="18"/>
        <v>1.0224948875255624E-2</v>
      </c>
      <c r="BS73">
        <f t="shared" ca="1" si="19"/>
        <v>0.62330623306233046</v>
      </c>
      <c r="BT73">
        <f t="shared" ca="1" si="20"/>
        <v>0.43478260869565194</v>
      </c>
      <c r="BU73">
        <f t="shared" ca="1" si="21"/>
        <v>0.47034764826175818</v>
      </c>
      <c r="BV73" t="str">
        <f ca="1">OFFSET([1]EquipTable!$A$1,ROW()-1,0)</f>
        <v>Equip5202</v>
      </c>
    </row>
    <row r="74" spans="1:74">
      <c r="A74">
        <v>8</v>
      </c>
      <c r="B74">
        <v>2</v>
      </c>
      <c r="C74">
        <f>IF(B74&lt;=9,0,
IF(B74=10,1,2))</f>
        <v>0</v>
      </c>
      <c r="D74">
        <f ca="1">RAND()</f>
        <v>0.38276752944448911</v>
      </c>
      <c r="E74">
        <f ca="1">RAND()</f>
        <v>0.3780966441734962</v>
      </c>
      <c r="F74">
        <f ca="1">RAND()</f>
        <v>0.86207786020633692</v>
      </c>
      <c r="G74">
        <f ca="1">RAND()</f>
        <v>0.55019686945100466</v>
      </c>
      <c r="H74">
        <f ca="1">RAND()</f>
        <v>7.0269500220830672E-2</v>
      </c>
      <c r="I74">
        <f ca="1">RAND()</f>
        <v>0.80705654490623924</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37809</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7</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2100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435</v>
      </c>
      <c r="AD74">
        <v>1</v>
      </c>
      <c r="AE74" t="s">
        <v>125</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용사의 단검</v>
      </c>
      <c r="AL74">
        <v>1</v>
      </c>
      <c r="AM74" t="str">
        <f ca="1">IF(ROW()=2,AN74,OFFSET(AM74,-1,0)&amp;IF(LEN(AN74)=0,"",","&amp;AN74))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{"dy":8,"sl":2,"tp":"fe","vl":"Equip1001","cn":1,"pt":"GO","pr":600}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1.3550135501355014E-2</v>
      </c>
      <c r="BQ74">
        <f t="shared" ca="1" si="17"/>
        <v>9.4517958412098316E-3</v>
      </c>
      <c r="BR74">
        <f t="shared" ca="1" si="18"/>
        <v>1.0224948875255624E-2</v>
      </c>
      <c r="BS74">
        <f t="shared" ca="1" si="19"/>
        <v>0.63685636856368544</v>
      </c>
      <c r="BT74">
        <f t="shared" ca="1" si="20"/>
        <v>0.44423440453686175</v>
      </c>
      <c r="BU74">
        <f t="shared" ca="1" si="21"/>
        <v>0.48057259713701378</v>
      </c>
      <c r="BV74" t="str">
        <f ca="1">OFFSET([1]EquipTable!$A$1,ROW()-1,0)</f>
        <v>Equip5301</v>
      </c>
    </row>
    <row r="75" spans="1:74">
      <c r="A75">
        <v>8</v>
      </c>
      <c r="B75">
        <v>3</v>
      </c>
      <c r="C75">
        <f>IF(B75&lt;=9,0,
IF(B75=10,1,2))</f>
        <v>0</v>
      </c>
      <c r="D75">
        <f ca="1">RAND()</f>
        <v>2.0863162131056101E-2</v>
      </c>
      <c r="E75">
        <f ca="1">RAND()</f>
        <v>0.3490120551359529</v>
      </c>
      <c r="F75">
        <f ca="1">RAND()</f>
        <v>0.19893734167252086</v>
      </c>
      <c r="G75">
        <f ca="1">RAND()</f>
        <v>0.67213376434167094</v>
      </c>
      <c r="H75">
        <f ca="1">RAND()</f>
        <v>4.9978980818003005E-2</v>
      </c>
      <c r="I75">
        <f ca="1">RAND()</f>
        <v>0.43203636798989042</v>
      </c>
      <c r="M75" t="str">
        <f ca="1">IF(LEN(J75)&lt;&gt;0,J75,VLOOKUP(D75+$B75,$BJ:$BK,MATCH($BK$1,$BJ$1:$BK$1,0),1))</f>
        <v>안 지정 캐릭터 PP 영웅등급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34901</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7</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2100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426</v>
      </c>
      <c r="AD75">
        <v>1</v>
      </c>
      <c r="AE75" t="s">
        <v>129</v>
      </c>
      <c r="AF75">
        <v>193</v>
      </c>
      <c r="AG75">
        <v>79</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전설</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유물 약탈자</v>
      </c>
      <c r="AL75">
        <v>1</v>
      </c>
      <c r="AM75" t="str">
        <f ca="1">IF(ROW()=2,AN75,OFFSET(AM75,-1,0)&amp;IF(LEN(AN75)=0,"",","&amp;AN75))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v>
      </c>
      <c r="AN75" t="str">
        <f ca="1">IF(AL75&lt;&gt;1,"",
"{"""&amp;A$1&amp;""":"&amp;A75
&amp;","""&amp;B$1&amp;""":"&amp;B75
&amp;IF(LEN(AA75)=0,"",","""&amp;AA$1&amp;""":"""&amp;AA75&amp;"""")
&amp;IF(LEN(AC75)=0,"",","""&amp;AC$1&amp;""":"""&amp;AC75&amp;"""")
&amp;IF(LEN(AD75)=0,"",","""&amp;AD$1&amp;""":"&amp;AD75)
&amp;IF(LEN(AE75)=0,"",","""&amp;AE$1&amp;""":"""&amp;AE75&amp;"""")
&amp;IF(LEN(AF75)=0,"",","""&amp;AF$1&amp;""":"&amp;AF75)
&amp;IF(LEN(AG75)=0,"",","""&amp;AG$1&amp;""":"&amp;AG75)&amp;"}")</f>
        <v>{"dy":8,"sl":3,"tp":"fe","vl":"Equip0402","cn":1,"pt":"DI","pp":193,"pr":79}</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1.3550135501355014E-2</v>
      </c>
      <c r="BQ75">
        <f t="shared" ca="1" si="17"/>
        <v>9.4517958412098316E-3</v>
      </c>
      <c r="BR75">
        <f t="shared" ca="1" si="18"/>
        <v>1.0224948875255624E-2</v>
      </c>
      <c r="BS75">
        <f t="shared" ca="1" si="19"/>
        <v>0.65040650406504041</v>
      </c>
      <c r="BT75">
        <f t="shared" ca="1" si="20"/>
        <v>0.45368620037807156</v>
      </c>
      <c r="BU75">
        <f t="shared" ca="1" si="21"/>
        <v>0.49079754601226938</v>
      </c>
      <c r="BV75" t="str">
        <f ca="1">OFFSET([1]EquipTable!$A$1,ROW()-1,0)</f>
        <v>Equip5302</v>
      </c>
    </row>
    <row r="76" spans="1:74">
      <c r="A76">
        <v>8</v>
      </c>
      <c r="B76">
        <v>4</v>
      </c>
      <c r="C76">
        <f>IF(B76&lt;=9,0,
IF(B76=10,1,2))</f>
        <v>0</v>
      </c>
      <c r="D76">
        <f ca="1">RAND()</f>
        <v>0.6691441036643625</v>
      </c>
      <c r="E76">
        <f ca="1">RAND()</f>
        <v>0.73325298291403962</v>
      </c>
      <c r="F76">
        <f ca="1">RAND()</f>
        <v>0.79968922889558658</v>
      </c>
      <c r="G76">
        <f ca="1">RAND()</f>
        <v>0.24036049593894593</v>
      </c>
      <c r="H76">
        <f ca="1">RAND()</f>
        <v>0.82808413825033267</v>
      </c>
      <c r="I76">
        <f ca="1">RAND()</f>
        <v>9.8728650285257014E-2</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73325</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3300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46233</v>
      </c>
      <c r="AD76">
        <v>11</v>
      </c>
      <c r="AE76" t="s">
        <v>425</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{"dy":8,"sl":4,"tp":"uph","vl":"46233","cn":11,"pt":"DI","pr":3}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1.3550135501355016E-3</v>
      </c>
      <c r="BQ76">
        <f t="shared" ca="1" si="17"/>
        <v>9.4517958412098323E-4</v>
      </c>
      <c r="BR76">
        <f t="shared" ca="1" si="18"/>
        <v>1.0224948875255625E-3</v>
      </c>
      <c r="BS76">
        <f t="shared" ca="1" si="19"/>
        <v>0.66395663956639539</v>
      </c>
      <c r="BT76">
        <f t="shared" ca="1" si="20"/>
        <v>0.46313799621928137</v>
      </c>
      <c r="BU76">
        <f t="shared" ca="1" si="21"/>
        <v>0.50102249488752504</v>
      </c>
      <c r="BV76" t="str">
        <f ca="1">OFFSET([1]EquipTable!$A$1,ROW()-1,0)</f>
        <v>Equip5401</v>
      </c>
    </row>
    <row r="77" spans="1:74">
      <c r="A77">
        <v>8</v>
      </c>
      <c r="B77">
        <v>5</v>
      </c>
      <c r="C77">
        <f>IF(B77&lt;=9,0,
IF(B77=10,1,2))</f>
        <v>0</v>
      </c>
      <c r="D77">
        <f ca="1">RAND()</f>
        <v>0.87858419793254028</v>
      </c>
      <c r="E77">
        <f ca="1">RAND()</f>
        <v>0.14540049956025403</v>
      </c>
      <c r="F77">
        <f ca="1">RAND()</f>
        <v>0.81962328330173517</v>
      </c>
      <c r="G77">
        <f ca="1">RAND()</f>
        <v>0.67826854507151513</v>
      </c>
      <c r="H77">
        <f ca="1">RAND()</f>
        <v>0.30246709240569858</v>
      </c>
      <c r="I77">
        <f ca="1">RAND()</f>
        <v>0.52046093453479814</v>
      </c>
      <c r="M77" t="str">
        <f ca="1">IF(LEN(J77)&lt;&gt;0,J77,VLOOKUP(D77+$B77,$BJ:$BK,MATCH($BK$1,$BJ$1:$BK$1,0),1))</f>
        <v>안 지정 캐릭터 PP 일반등급</v>
      </c>
      <c r="N77">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14540</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4</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1200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441</v>
      </c>
      <c r="AD77">
        <v>1</v>
      </c>
      <c r="AE77" t="s">
        <v>125</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1.3550135501355016E-3</v>
      </c>
      <c r="BQ77">
        <f t="shared" ca="1" si="17"/>
        <v>9.4517958412098323E-4</v>
      </c>
      <c r="BR77">
        <f t="shared" ca="1" si="18"/>
        <v>1.0224948875255625E-3</v>
      </c>
      <c r="BS77">
        <f t="shared" ca="1" si="19"/>
        <v>0.66531165311653084</v>
      </c>
      <c r="BT77">
        <f t="shared" ca="1" si="20"/>
        <v>0.46408317580340236</v>
      </c>
      <c r="BU77">
        <f t="shared" ca="1" si="21"/>
        <v>0.50204498977505063</v>
      </c>
      <c r="BV77" t="str">
        <f ca="1">OFFSET([1]EquipTable!$A$1,ROW()-1,0)</f>
        <v>Equip5402</v>
      </c>
    </row>
    <row r="78" spans="1:74">
      <c r="A78">
        <v>8</v>
      </c>
      <c r="B78">
        <v>6</v>
      </c>
      <c r="C78">
        <f>IF(B78&lt;=9,0,
IF(B78=10,1,2))</f>
        <v>0</v>
      </c>
      <c r="D78">
        <f ca="1">RAND()</f>
        <v>0.26734635097096093</v>
      </c>
      <c r="E78">
        <f ca="1">RAND()</f>
        <v>0.11451382722805614</v>
      </c>
      <c r="F78">
        <f ca="1">RAND()</f>
        <v>0.31442400450963315</v>
      </c>
      <c r="G78">
        <f ca="1">RAND()</f>
        <v>0.26460818585604906</v>
      </c>
      <c r="H78">
        <f ca="1">RAND()</f>
        <v>0.19317482184626722</v>
      </c>
      <c r="I78">
        <f ca="1">RAND()</f>
        <v>0.51103882853665217</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Equip1102</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1300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193</v>
      </c>
      <c r="W78">
        <v>1</v>
      </c>
      <c r="X78" t="s">
        <v>125</v>
      </c>
      <c r="Z78">
        <v>600</v>
      </c>
      <c r="AA78" t="str">
        <f ca="1">IF(ISBLANK(AB78),"",
VLOOKUP(AB78,OFFSET(INDIRECT("$A:$B"),0,MATCH(AB$1&amp;"_Verify",INDIRECT("$1:$1"),0)-1),2,0)
)</f>
        <v>uph</v>
      </c>
      <c r="AB78" t="s">
        <v>91</v>
      </c>
      <c r="AC78">
        <v>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0.6666666666666663</v>
      </c>
      <c r="BT78">
        <f t="shared" ca="1" si="20"/>
        <v>0.46502835538752335</v>
      </c>
      <c r="BU78">
        <f t="shared" ca="1" si="21"/>
        <v>0.50306748466257623</v>
      </c>
      <c r="BV78" t="str">
        <f ca="1">OFFSET([1]EquipTable!$A$1,ROW()-1,0)</f>
        <v>Equip5403</v>
      </c>
    </row>
    <row r="79" spans="1:74">
      <c r="A79">
        <v>8</v>
      </c>
      <c r="B79">
        <v>7</v>
      </c>
      <c r="C79">
        <f>IF(B79&lt;=9,0,
IF(B79=10,1,2))</f>
        <v>0</v>
      </c>
      <c r="D79">
        <f ca="1">RAND()</f>
        <v>0.73171020031842648</v>
      </c>
      <c r="E79">
        <f ca="1">RAND()</f>
        <v>0.81036375713447928</v>
      </c>
      <c r="F79">
        <f ca="1">RAND()</f>
        <v>0.52675454982942682</v>
      </c>
      <c r="G79">
        <f ca="1">RAND()</f>
        <v>0.66804541338556866</v>
      </c>
      <c r="H79">
        <f ca="1">RAND()</f>
        <v>0.93122599241859272</v>
      </c>
      <c r="I79">
        <f ca="1">RAND()</f>
        <v>0.85212768548896467</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Equip8102</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8400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253</v>
      </c>
      <c r="W79">
        <v>1</v>
      </c>
      <c r="X79" t="s">
        <v>125</v>
      </c>
      <c r="Z79">
        <v>7300</v>
      </c>
      <c r="AA79" t="str">
        <f ca="1">IF(ISBLANK(AB79),"",
VLOOKUP(AB79,OFFSET(INDIRECT("$A:$B"),0,MATCH(AB$1&amp;"_Verify",INDIRECT("$1:$1"),0)-1),2,0)
)</f>
        <v>fe</v>
      </c>
      <c r="AB79" t="s">
        <v>82</v>
      </c>
      <c r="AC79" t="s">
        <v>440</v>
      </c>
      <c r="AD79">
        <v>1</v>
      </c>
      <c r="AE79" t="s">
        <v>125</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0.6666666666666663</v>
      </c>
      <c r="BT79">
        <f t="shared" ca="1" si="20"/>
        <v>0.46502835538752335</v>
      </c>
      <c r="BU79">
        <f t="shared" ca="1" si="21"/>
        <v>0.50306748466257623</v>
      </c>
      <c r="BV79" t="str">
        <f ca="1">OFFSET([1]EquipTable!$A$1,ROW()-1,0)</f>
        <v>Equip5404</v>
      </c>
    </row>
    <row r="80" spans="1:74">
      <c r="A80">
        <v>8</v>
      </c>
      <c r="B80">
        <v>8</v>
      </c>
      <c r="C80">
        <f>IF(B80&lt;=9,0,
IF(B80=10,1,2))</f>
        <v>0</v>
      </c>
      <c r="D80">
        <f ca="1">RAND()</f>
        <v>0.21119534549607266</v>
      </c>
      <c r="E80">
        <f ca="1">RAND()</f>
        <v>0.76774186971488001</v>
      </c>
      <c r="F80">
        <f ca="1">RAND()</f>
        <v>0.51387293884479923</v>
      </c>
      <c r="G80">
        <f ca="1">RAND()</f>
        <v>0.78694506244767204</v>
      </c>
      <c r="H80">
        <f ca="1">RAND()</f>
        <v>0.65058600622648666</v>
      </c>
      <c r="I80">
        <f ca="1">RAND()</f>
        <v>0.36653921244015153</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0.6666666666666663</v>
      </c>
      <c r="BT80">
        <f t="shared" ca="1" si="20"/>
        <v>0.46502835538752335</v>
      </c>
      <c r="BU80">
        <f t="shared" ca="1" si="21"/>
        <v>0.50306748466257623</v>
      </c>
      <c r="BV80" t="str">
        <f ca="1">OFFSET([1]EquipTable!$A$1,ROW()-1,0)</f>
        <v>Equip5405</v>
      </c>
    </row>
    <row r="81" spans="1:74">
      <c r="A81">
        <v>8</v>
      </c>
      <c r="B81">
        <v>9</v>
      </c>
      <c r="C81">
        <f>IF(B81&lt;=9,0,
IF(B81=10,1,2))</f>
        <v>0</v>
      </c>
      <c r="D81">
        <f ca="1">RAND()</f>
        <v>0.27224147262038634</v>
      </c>
      <c r="E81">
        <f ca="1">RAND()</f>
        <v>0.53651301984393907</v>
      </c>
      <c r="F81">
        <f ca="1">RAND()</f>
        <v>0.98978691452144674</v>
      </c>
      <c r="G81">
        <f ca="1">RAND()</f>
        <v>0.90080590290564289</v>
      </c>
      <c r="H81">
        <f ca="1">RAND()</f>
        <v>0.73719146020178694</v>
      </c>
      <c r="I81">
        <f ca="1">RAND()</f>
        <v>0.29989372964027095</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0.6666666666666663</v>
      </c>
      <c r="BT81">
        <f t="shared" ca="1" si="20"/>
        <v>0.46502835538752335</v>
      </c>
      <c r="BU81">
        <f t="shared" ca="1" si="21"/>
        <v>0.50306748466257623</v>
      </c>
      <c r="BV81" t="str">
        <f ca="1">OFFSET([1]EquipTable!$A$1,ROW()-1,0)</f>
        <v>후보</v>
      </c>
    </row>
    <row r="82" spans="1:74">
      <c r="A82">
        <v>9</v>
      </c>
      <c r="B82">
        <v>0</v>
      </c>
      <c r="C82">
        <f>IF(B82&lt;=9,0,
IF(B82=10,1,2))</f>
        <v>0</v>
      </c>
      <c r="D82">
        <f ca="1">RAND()</f>
        <v>0.11795362079926963</v>
      </c>
      <c r="E82">
        <f ca="1">RAND()</f>
        <v>0.41889751037509837</v>
      </c>
      <c r="F82">
        <f ca="1">RAND()</f>
        <v>0.28394877956828679</v>
      </c>
      <c r="G82">
        <f ca="1">RAND()</f>
        <v>0.68175821867275599</v>
      </c>
      <c r="H82">
        <f ca="1">RAND()</f>
        <v>0.18737101670332679</v>
      </c>
      <c r="I82">
        <f ca="1">RAND()</f>
        <v>0.32847068516155942</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Equip3301</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7300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260</v>
      </c>
      <c r="W82">
        <v>1</v>
      </c>
      <c r="X82" t="s">
        <v>129</v>
      </c>
      <c r="Z82">
        <v>11</v>
      </c>
      <c r="AA82" t="str">
        <f ca="1">IF(ISBLANK(AB82),"",
VLOOKUP(AB82,OFFSET(INDIRECT("$A:$B"),0,MATCH(AB$1&amp;"_Verify",INDIRECT("$1:$1"),0)-1),2,0)
)</f>
        <v>fe</v>
      </c>
      <c r="AB82" t="s">
        <v>82</v>
      </c>
      <c r="AC82" t="s">
        <v>186</v>
      </c>
      <c r="AD82">
        <v>1</v>
      </c>
      <c r="AE82" t="s">
        <v>125</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해골 벽</v>
      </c>
      <c r="AL82">
        <v>1</v>
      </c>
      <c r="AM82" t="str">
        <f ca="1">IF(ROW()=2,AN82,OFFSET(AM82,-1,0)&amp;IF(LEN(AN82)=0,"",","&amp;AN82))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{"dy":9,"sl":0,"tp":"fe","vl":"Equip7002","cn":1,"pt":"GO","pr":1900}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0.6666666666666663</v>
      </c>
      <c r="BT82">
        <f t="shared" ca="1" si="20"/>
        <v>0.46502835538752335</v>
      </c>
      <c r="BU82">
        <f t="shared" ca="1" si="21"/>
        <v>0.50306748466257623</v>
      </c>
      <c r="BV82" t="str">
        <f ca="1">OFFSET([1]EquipTable!$A$1,ROW()-1,0)</f>
        <v>후보</v>
      </c>
    </row>
    <row r="83" spans="1:74">
      <c r="A83">
        <v>9</v>
      </c>
      <c r="B83">
        <v>1</v>
      </c>
      <c r="C83">
        <f>IF(B83&lt;=9,0,
IF(B83=10,1,2))</f>
        <v>0</v>
      </c>
      <c r="D83">
        <f ca="1">RAND()</f>
        <v>0.75656459685660249</v>
      </c>
      <c r="E83">
        <f ca="1">RAND()</f>
        <v>0.17790495196272071</v>
      </c>
      <c r="F83">
        <f ca="1">RAND()</f>
        <v>0.37946633167822608</v>
      </c>
      <c r="G83">
        <f ca="1">RAND()</f>
        <v>4.1613337400717376E-2</v>
      </c>
      <c r="H83">
        <f ca="1">RAND()</f>
        <v>0.13554162580191942</v>
      </c>
      <c r="I83">
        <f ca="1">RAND()</f>
        <v>0.51960414011952383</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Equip1201</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DI</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5</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112</v>
      </c>
      <c r="W83">
        <v>1</v>
      </c>
      <c r="X83" t="s">
        <v>125</v>
      </c>
      <c r="Z83">
        <v>3400</v>
      </c>
      <c r="AA83" t="str">
        <f ca="1">IF(ISBLANK(AB83),"",
VLOOKUP(AB83,OFFSET(INDIRECT("$A:$B"),0,MATCH(AB$1&amp;"_Verify",INDIRECT("$1:$1"),0)-1),2,0)
)</f>
        <v>upn</v>
      </c>
      <c r="AB83" t="s">
        <v>92</v>
      </c>
      <c r="AC83">
        <v>26063</v>
      </c>
      <c r="AD83">
        <v>10</v>
      </c>
      <c r="AE83" t="s">
        <v>125</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v>
      </c>
      <c r="AN83" t="str">
        <f ca="1">IF(AL83&lt;&gt;1,"",
"{"""&amp;A$1&amp;""":"&amp;A83
&amp;","""&amp;B$1&amp;""":"&amp;B83
&amp;IF(LEN(AA83)=0,"",","""&amp;AA$1&amp;""":"""&amp;AA83&amp;"""")
&amp;IF(LEN(AC83)=0,"",","""&amp;AC$1&amp;""":"""&amp;AC83&amp;"""")
&amp;IF(LEN(AD83)=0,"",","""&amp;AD$1&amp;""":"&amp;AD83)
&amp;IF(LEN(AE83)=0,"",","""&amp;AE$1&amp;""":"""&amp;AE83&amp;"""")
&amp;IF(LEN(AF83)=0,"",","""&amp;AF$1&amp;""":"&amp;AF83)
&amp;IF(LEN(AG83)=0,"",","""&amp;AG$1&amp;""":"&amp;AG83)&amp;"}")</f>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0.6666666666666663</v>
      </c>
      <c r="BT83">
        <f t="shared" ca="1" si="20"/>
        <v>0.46502835538752335</v>
      </c>
      <c r="BU83">
        <f t="shared" ca="1" si="21"/>
        <v>0.50306748466257623</v>
      </c>
      <c r="BV83" t="str">
        <f ca="1">OFFSET([1]EquipTable!$A$1,ROW()-1,0)</f>
        <v>후보</v>
      </c>
    </row>
    <row r="84" spans="1:74">
      <c r="A84">
        <v>9</v>
      </c>
      <c r="B84">
        <v>2</v>
      </c>
      <c r="C84">
        <f>IF(B84&lt;=9,0,
IF(B84=10,1,2))</f>
        <v>0</v>
      </c>
      <c r="D84">
        <f ca="1">RAND()</f>
        <v>0.58964673833057268</v>
      </c>
      <c r="E84">
        <f ca="1">RAND()</f>
        <v>0.24376435448733069</v>
      </c>
      <c r="F84">
        <f ca="1">RAND()</f>
        <v>0.72900838788648636</v>
      </c>
      <c r="G84">
        <f ca="1">RAND()</f>
        <v>0.44824515010988175</v>
      </c>
      <c r="H84">
        <f ca="1">RAND()</f>
        <v>0.18471667670835623</v>
      </c>
      <c r="I84">
        <f ca="1">RAND()</f>
        <v>0.29861229356157049</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24376</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5</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1500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112</v>
      </c>
      <c r="AD84">
        <v>1</v>
      </c>
      <c r="AE84" t="s">
        <v>125</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ca="1">IF(ROW()=2,AN84,OFFSET(AM84,-1,0)&amp;IF(LEN(AN84)=0,"",","&amp;AN84))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0.6666666666666663</v>
      </c>
      <c r="BT84">
        <f t="shared" ca="1" si="20"/>
        <v>0.46502835538752335</v>
      </c>
      <c r="BU84">
        <f t="shared" ca="1" si="21"/>
        <v>0.50306748466257623</v>
      </c>
      <c r="BV84" t="str">
        <f ca="1">OFFSET([1]EquipTable!$A$1,ROW()-1,0)</f>
        <v>후보</v>
      </c>
    </row>
    <row r="85" spans="1:74">
      <c r="A85">
        <v>9</v>
      </c>
      <c r="B85">
        <v>3</v>
      </c>
      <c r="C85">
        <f>IF(B85&lt;=9,0,
IF(B85=10,1,2))</f>
        <v>0</v>
      </c>
      <c r="D85">
        <f ca="1">RAND()</f>
        <v>0.98922160981157914</v>
      </c>
      <c r="E85">
        <f ca="1">RAND()</f>
        <v>0.31667424927482513</v>
      </c>
      <c r="F85">
        <f ca="1">RAND()</f>
        <v>0.99396741300151192</v>
      </c>
      <c r="G85">
        <f ca="1">RAND()</f>
        <v>0.1263810376990121</v>
      </c>
      <c r="H85">
        <f ca="1">RAND()</f>
        <v>0.27606676506903127</v>
      </c>
      <c r="I85">
        <f ca="1">RAND()</f>
        <v>0.7634688830346622</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31667</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6</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1800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301</v>
      </c>
      <c r="AD85">
        <v>1</v>
      </c>
      <c r="AE85" t="s">
        <v>125</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ca="1">IF(ROW()=2,AN85,OFFSET(AM85,-1,0)&amp;IF(LEN(AN85)=0,"",","&amp;AN85))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v>
      </c>
      <c r="AN85" t="str">
        <f ca="1">IF(AL85&lt;&gt;1,"",
"{"""&amp;A$1&amp;""":"&amp;A85
&amp;","""&amp;B$1&amp;""":"&amp;B85
&amp;IF(LEN(AA85)=0,"",","""&amp;AA$1&amp;""":"""&amp;AA85&amp;"""")
&amp;IF(LEN(AC85)=0,"",","""&amp;AC$1&amp;""":"""&amp;AC85&amp;"""")
&amp;IF(LEN(AD85)=0,"",","""&amp;AD$1&amp;""":"&amp;AD85)
&amp;IF(LEN(AE85)=0,"",","""&amp;AE$1&amp;""":"""&amp;AE85&amp;"""")
&amp;IF(LEN(AF85)=0,"",","""&amp;AF$1&amp;""":"&amp;AF85)
&amp;IF(LEN(AG85)=0,"",","""&amp;AG$1&amp;""":"&amp;AG85)&amp;"}")</f>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0.6666666666666663</v>
      </c>
      <c r="BT85">
        <f t="shared" ca="1" si="20"/>
        <v>0.46502835538752335</v>
      </c>
      <c r="BU85">
        <f t="shared" ca="1" si="21"/>
        <v>0.50306748466257623</v>
      </c>
      <c r="BV85" t="str">
        <f ca="1">OFFSET([1]EquipTable!$A$1,ROW()-1,0)</f>
        <v>후보</v>
      </c>
    </row>
    <row r="86" spans="1:74">
      <c r="A86">
        <v>9</v>
      </c>
      <c r="B86">
        <v>4</v>
      </c>
      <c r="C86">
        <f>IF(B86&lt;=9,0,
IF(B86=10,1,2))</f>
        <v>0</v>
      </c>
      <c r="D86">
        <f ca="1">RAND()</f>
        <v>0.94431550272565024</v>
      </c>
      <c r="E86">
        <f ca="1">RAND()</f>
        <v>0.36876182043016525</v>
      </c>
      <c r="F86">
        <f ca="1">RAND()</f>
        <v>0.8714003243694981</v>
      </c>
      <c r="G86">
        <f ca="1">RAND()</f>
        <v>0.26238615533216259</v>
      </c>
      <c r="H86">
        <f ca="1">RAND()</f>
        <v>0.98748010362170813</v>
      </c>
      <c r="I86">
        <f ca="1">RAND()</f>
        <v>0.72456337692116923</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36876</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7</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2100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242</v>
      </c>
      <c r="AD86">
        <v>1</v>
      </c>
      <c r="AE86" t="s">
        <v>129</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위장용 세검</v>
      </c>
      <c r="AL86">
        <v>1</v>
      </c>
      <c r="AM86" t="str">
        <f ca="1">IF(ROW()=2,AN86,OFFSET(AM86,-1,0)&amp;IF(LEN(AN86)=0,"",","&amp;AN86))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{"dy":9,"sl":4,"tp":"fe","vl":"Equip1301","cn":1,"pt":"DI","pr":11}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0.6666666666666663</v>
      </c>
      <c r="BT86">
        <f t="shared" ca="1" si="20"/>
        <v>0.46502835538752335</v>
      </c>
      <c r="BU86">
        <f t="shared" ca="1" si="21"/>
        <v>0.50306748466257623</v>
      </c>
      <c r="BV86" t="str">
        <f ca="1">OFFSET([1]EquipTable!$A$1,ROW()-1,0)</f>
        <v>후보</v>
      </c>
    </row>
    <row r="87" spans="1:74">
      <c r="A87">
        <v>9</v>
      </c>
      <c r="B87">
        <v>5</v>
      </c>
      <c r="C87">
        <f>IF(B87&lt;=9,0,
IF(B87=10,1,2))</f>
        <v>0</v>
      </c>
      <c r="D87">
        <f ca="1">RAND()</f>
        <v>4.1116870909934988E-2</v>
      </c>
      <c r="E87">
        <f ca="1">RAND()</f>
        <v>0.84938332608318479</v>
      </c>
      <c r="F87">
        <f ca="1">RAND()</f>
        <v>5.7830424941114122E-2</v>
      </c>
      <c r="G87">
        <f ca="1">RAND()</f>
        <v>0.92068789756417946</v>
      </c>
      <c r="H87">
        <f ca="1">RAND()</f>
        <v>0.38448904504537096</v>
      </c>
      <c r="I87">
        <f ca="1">RAND()</f>
        <v>0.28270018726428636</v>
      </c>
      <c r="M87" t="str">
        <f ca="1">IF(LEN(J87)&lt;&gt;0,J87,VLOOKUP(D87+$B87,$BJ:$BK,MATCH($BK$1,$BJ$1:$BK$1,0),1))</f>
        <v>지정 장비</v>
      </c>
      <c r="N87" t="str">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Equip7202</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9200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202</v>
      </c>
      <c r="W87">
        <v>1</v>
      </c>
      <c r="X87" t="s">
        <v>125</v>
      </c>
      <c r="Z87">
        <v>1900</v>
      </c>
      <c r="AA87" t="str">
        <f ca="1">IF(ISBLANK(AB87),"",
VLOOKUP(AB87,OFFSET(INDIRECT("$A:$B"),0,MATCH(AB$1&amp;"_Verify",INDIRECT("$1:$1"),0)-1),2,0)
)</f>
        <v>upn</v>
      </c>
      <c r="AB87" t="s">
        <v>92</v>
      </c>
      <c r="AC87">
        <v>74661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{"dy":9,"sl":5,"tp":"upn","vl":"74661","cn":6,"pt":"GO","pr":1800}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0.6666666666666663</v>
      </c>
      <c r="BT87">
        <f t="shared" ca="1" si="20"/>
        <v>0.46502835538752335</v>
      </c>
      <c r="BU87">
        <f t="shared" ca="1" si="21"/>
        <v>0.50306748466257623</v>
      </c>
      <c r="BV87" t="str">
        <f ca="1">OFFSET([1]EquipTable!$A$1,ROW()-1,0)</f>
        <v>후보</v>
      </c>
    </row>
    <row r="88" spans="1:74">
      <c r="A88">
        <v>9</v>
      </c>
      <c r="B88">
        <v>6</v>
      </c>
      <c r="C88">
        <f>IF(B88&lt;=9,0,
IF(B88=10,1,2))</f>
        <v>0</v>
      </c>
      <c r="D88">
        <f ca="1">RAND()</f>
        <v>0.42669568667511715</v>
      </c>
      <c r="E88">
        <f ca="1">RAND()</f>
        <v>0.11065092771496687</v>
      </c>
      <c r="F88">
        <f ca="1">RAND()</f>
        <v>0.76416215278678101</v>
      </c>
      <c r="G88">
        <f ca="1">RAND()</f>
        <v>0.93392658642851623</v>
      </c>
      <c r="H88">
        <f ca="1">RAND()</f>
        <v>0.4494475065506045</v>
      </c>
      <c r="I88">
        <f ca="1">RAND()</f>
        <v>0.65557896863141185</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Equip1102</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1300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240</v>
      </c>
      <c r="W88">
        <v>1</v>
      </c>
      <c r="X88" t="s">
        <v>125</v>
      </c>
      <c r="Z88">
        <v>29300</v>
      </c>
      <c r="AA88" t="str">
        <f ca="1">IF(ISBLANK(AB88),"",
VLOOKUP(AB88,OFFSET(INDIRECT("$A:$B"),0,MATCH(AB$1&amp;"_Verify",INDIRECT("$1:$1"),0)-1),2,0)
)</f>
        <v>fe</v>
      </c>
      <c r="AB88" t="s">
        <v>82</v>
      </c>
      <c r="AC88" t="s">
        <v>240</v>
      </c>
      <c r="AD88">
        <v>1</v>
      </c>
      <c r="AE88" t="s">
        <v>125</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1.3550135501355014E-2</v>
      </c>
      <c r="BQ88">
        <f t="shared" ca="1" si="17"/>
        <v>2.8355387523629493E-2</v>
      </c>
      <c r="BR88">
        <f t="shared" ca="1" si="18"/>
        <v>1.0224948875255624E-2</v>
      </c>
      <c r="BS88">
        <f t="shared" ca="1" si="19"/>
        <v>0.6666666666666663</v>
      </c>
      <c r="BT88">
        <f t="shared" ca="1" si="20"/>
        <v>0.46502835538752335</v>
      </c>
      <c r="BU88">
        <f t="shared" ca="1" si="21"/>
        <v>0.50306748466257623</v>
      </c>
      <c r="BV88" t="str">
        <f ca="1">OFFSET([1]EquipTable!$A$1,ROW()-1,0)</f>
        <v>Equip6001</v>
      </c>
    </row>
    <row r="89" spans="1:74">
      <c r="A89">
        <v>9</v>
      </c>
      <c r="B89">
        <v>7</v>
      </c>
      <c r="C89">
        <f>IF(B89&lt;=9,0,
IF(B89=10,1,2))</f>
        <v>0</v>
      </c>
      <c r="D89">
        <f ca="1">RAND()</f>
        <v>0.63808722789780203</v>
      </c>
      <c r="E89">
        <f ca="1">RAND()</f>
        <v>0.45094638641399476</v>
      </c>
      <c r="F89">
        <f ca="1">RAND()</f>
        <v>0.61667310865904112</v>
      </c>
      <c r="G89">
        <f ca="1">RAND()</f>
        <v>0.73826213764629145</v>
      </c>
      <c r="H89">
        <f ca="1">RAND()</f>
        <v>0.61842913106787045</v>
      </c>
      <c r="I89">
        <f ca="1">RAND()</f>
        <v>0.86385527707034471</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Equip5102</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1500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260</v>
      </c>
      <c r="W89">
        <v>1</v>
      </c>
      <c r="X89" t="s">
        <v>125</v>
      </c>
      <c r="Z89">
        <v>7900</v>
      </c>
      <c r="AA89" t="str">
        <f ca="1">IF(ISBLANK(AB89),"",
VLOOKUP(AB89,OFFSET(INDIRECT("$A:$B"),0,MATCH(AB$1&amp;"_Verify",INDIRECT("$1:$1"),0)-1),2,0)
)</f>
        <v>uph</v>
      </c>
      <c r="AB89" t="s">
        <v>91</v>
      </c>
      <c r="AC89">
        <v>90489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1.3550135501355014E-2</v>
      </c>
      <c r="BQ89">
        <f t="shared" ca="1" si="17"/>
        <v>2.8355387523629493E-2</v>
      </c>
      <c r="BR89">
        <f t="shared" ca="1" si="18"/>
        <v>1.0224948875255624E-2</v>
      </c>
      <c r="BS89">
        <f t="shared" ca="1" si="19"/>
        <v>0.68021680216802127</v>
      </c>
      <c r="BT89">
        <f t="shared" ca="1" si="20"/>
        <v>0.49338374291115283</v>
      </c>
      <c r="BU89">
        <f t="shared" ca="1" si="21"/>
        <v>0.51329243353783183</v>
      </c>
      <c r="BV89" t="str">
        <f ca="1">OFFSET([1]EquipTable!$A$1,ROW()-1,0)</f>
        <v>Equip6002</v>
      </c>
    </row>
    <row r="90" spans="1:74">
      <c r="A90">
        <v>9</v>
      </c>
      <c r="B90">
        <v>8</v>
      </c>
      <c r="C90">
        <f>IF(B90&lt;=9,0,
IF(B90=10,1,2))</f>
        <v>0</v>
      </c>
      <c r="D90">
        <f ca="1">RAND()</f>
        <v>0.76014697980198864</v>
      </c>
      <c r="E90">
        <f ca="1">RAND()</f>
        <v>0.17252255645048176</v>
      </c>
      <c r="F90">
        <f ca="1">RAND()</f>
        <v>0.73366067931703449</v>
      </c>
      <c r="G90">
        <f ca="1">RAND()</f>
        <v>1.062873845796608E-2</v>
      </c>
      <c r="H90">
        <f ca="1">RAND()</f>
        <v>0.37223077822848882</v>
      </c>
      <c r="I90">
        <f ca="1">RAND()</f>
        <v>0.46919918394434723</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ca="1">IF(ROW()=2,AN90,OFFSET(AM90,-1,0)&amp;IF(LEN(AN90)=0,"",","&amp;AN90))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v>
      </c>
      <c r="AN90" t="str">
        <f ca="1">IF(AL90&lt;&gt;1,"",
"{"""&amp;A$1&amp;""":"&amp;A90
&amp;","""&amp;B$1&amp;""":"&amp;B90
&amp;IF(LEN(AA90)=0,"",","""&amp;AA$1&amp;""":"""&amp;AA90&amp;"""")
&amp;IF(LEN(AC90)=0,"",","""&amp;AC$1&amp;""":"""&amp;AC90&amp;"""")
&amp;IF(LEN(AD90)=0,"",","""&amp;AD$1&amp;""":"&amp;AD90)
&amp;IF(LEN(AE90)=0,"",","""&amp;AE$1&amp;""":"""&amp;AE90&amp;"""")
&amp;IF(LEN(AF90)=0,"",","""&amp;AF$1&amp;""":"&amp;AF90)
&amp;IF(LEN(AG90)=0,"",","""&amp;AG$1&amp;""":"&amp;AG90)&amp;"}")</f>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1.3550135501355014E-2</v>
      </c>
      <c r="BQ90">
        <f t="shared" ca="1" si="17"/>
        <v>2.8355387523629493E-2</v>
      </c>
      <c r="BR90">
        <f t="shared" ca="1" si="18"/>
        <v>1.0224948875255624E-2</v>
      </c>
      <c r="BS90">
        <f t="shared" ca="1" si="19"/>
        <v>0.69376693766937625</v>
      </c>
      <c r="BT90">
        <f t="shared" ca="1" si="20"/>
        <v>0.52173913043478237</v>
      </c>
      <c r="BU90">
        <f t="shared" ca="1" si="21"/>
        <v>0.52351738241308743</v>
      </c>
      <c r="BV90" t="str">
        <f ca="1">OFFSET([1]EquipTable!$A$1,ROW()-1,0)</f>
        <v>Equip6101</v>
      </c>
    </row>
    <row r="91" spans="1:74">
      <c r="A91">
        <v>9</v>
      </c>
      <c r="B91">
        <v>9</v>
      </c>
      <c r="C91">
        <f>IF(B91&lt;=9,0,
IF(B91=10,1,2))</f>
        <v>0</v>
      </c>
      <c r="D91">
        <f ca="1">RAND()</f>
        <v>0.11548981129163405</v>
      </c>
      <c r="E91">
        <f ca="1">RAND()</f>
        <v>0.43618894446888701</v>
      </c>
      <c r="F91">
        <f ca="1">RAND()</f>
        <v>0.45045854802349439</v>
      </c>
      <c r="G91">
        <f ca="1">RAND()</f>
        <v>0.6073638917363221</v>
      </c>
      <c r="H91">
        <f ca="1">RAND()</f>
        <v>0.76065727556922824</v>
      </c>
      <c r="I91">
        <f ca="1">RAND()</f>
        <v>0.68998720580095518</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ca="1">IF(ROW()=2,AN91,OFFSET(AM91,-1,0)&amp;IF(LEN(AN91)=0,"",","&amp;AN91))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v>
      </c>
      <c r="AN91" t="str">
        <f ca="1">IF(AL91&lt;&gt;1,"",
"{"""&amp;A$1&amp;""":"&amp;A91
&amp;","""&amp;B$1&amp;""":"&amp;B91
&amp;IF(LEN(AA91)=0,"",","""&amp;AA$1&amp;""":"""&amp;AA91&amp;"""")
&amp;IF(LEN(AC91)=0,"",","""&amp;AC$1&amp;""":"""&amp;AC91&amp;"""")
&amp;IF(LEN(AD91)=0,"",","""&amp;AD$1&amp;""":"&amp;AD91)
&amp;IF(LEN(AE91)=0,"",","""&amp;AE$1&amp;""":"""&amp;AE91&amp;"""")
&amp;IF(LEN(AF91)=0,"",","""&amp;AF$1&amp;""":"&amp;AF91)
&amp;IF(LEN(AG91)=0,"",","""&amp;AG$1&amp;""":"&amp;AG91)&amp;"}")</f>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1.3550135501355014E-2</v>
      </c>
      <c r="BQ91">
        <f t="shared" ca="1" si="17"/>
        <v>2.8355387523629493E-2</v>
      </c>
      <c r="BR91">
        <f t="shared" ca="1" si="18"/>
        <v>1.0224948875255624E-2</v>
      </c>
      <c r="BS91">
        <f t="shared" ca="1" si="19"/>
        <v>0.70731707317073123</v>
      </c>
      <c r="BT91">
        <f t="shared" ca="1" si="20"/>
        <v>0.55009451795841191</v>
      </c>
      <c r="BU91">
        <f t="shared" ca="1" si="21"/>
        <v>0.53374233128834303</v>
      </c>
      <c r="BV91" t="str">
        <f ca="1">OFFSET([1]EquipTable!$A$1,ROW()-1,0)</f>
        <v>Equip6102</v>
      </c>
    </row>
    <row r="92" spans="1:74">
      <c r="A92">
        <v>10</v>
      </c>
      <c r="B92">
        <v>0</v>
      </c>
      <c r="C92">
        <f>IF(B92&lt;=9,0,
IF(B92=10,1,2))</f>
        <v>0</v>
      </c>
      <c r="D92">
        <f ca="1">RAND()</f>
        <v>0.4415925871709524</v>
      </c>
      <c r="E92">
        <f ca="1">RAND()</f>
        <v>7.6107113787797998E-2</v>
      </c>
      <c r="F92">
        <f ca="1">RAND()</f>
        <v>0.47311634739223685</v>
      </c>
      <c r="G92">
        <f ca="1">RAND()</f>
        <v>0.72453012494530156</v>
      </c>
      <c r="H92">
        <f ca="1">RAND()</f>
        <v>0.74671439700334996</v>
      </c>
      <c r="I92">
        <f ca="1">RAND()</f>
        <v>0.75449521420560772</v>
      </c>
      <c r="M92" t="str">
        <f ca="1">IF(LEN(J92)&lt;&gt;0,J92,VLOOKUP(D92+$B92,$BJ:$BK,MATCH($BK$1,$BJ$1:$BK$1,0),1))</f>
        <v>지정 장비</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Equip0202</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3300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194</v>
      </c>
      <c r="W92">
        <v>1</v>
      </c>
      <c r="X92" t="s">
        <v>125</v>
      </c>
      <c r="Z92">
        <v>900</v>
      </c>
      <c r="AA92" t="str">
        <f ca="1">IF(ISBLANK(AB92),"",
VLOOKUP(AB92,OFFSET(INDIRECT("$A:$B"),0,MATCH(AB$1&amp;"_Verify",INDIRECT("$1:$1"),0)-1),2,0)
)</f>
        <v>fe</v>
      </c>
      <c r="AB92" t="s">
        <v>82</v>
      </c>
      <c r="AC92" t="s">
        <v>445</v>
      </c>
      <c r="AD92">
        <v>1</v>
      </c>
      <c r="AE92" t="s">
        <v>125</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유목민의 가보</v>
      </c>
      <c r="AL92">
        <v>1</v>
      </c>
      <c r="AM92" t="str">
        <f ca="1">IF(ROW()=2,AN92,OFFSET(AM92,-1,0)&amp;IF(LEN(AN92)=0,"",","&amp;AN92))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{"dy":10,"sl":0,"tp":"fe","vl":"Equip2001","cn":1,"pt":"GO","pr":900}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1.3550135501355014E-2</v>
      </c>
      <c r="BQ92">
        <f t="shared" ca="1" si="17"/>
        <v>2.8355387523629493E-2</v>
      </c>
      <c r="BR92">
        <f t="shared" ca="1" si="18"/>
        <v>1.0224948875255624E-2</v>
      </c>
      <c r="BS92">
        <f t="shared" ca="1" si="19"/>
        <v>0.7208672086720862</v>
      </c>
      <c r="BT92">
        <f t="shared" ca="1" si="20"/>
        <v>0.57844990548204145</v>
      </c>
      <c r="BU92">
        <f t="shared" ca="1" si="21"/>
        <v>0.54396728016359863</v>
      </c>
      <c r="BV92" t="str">
        <f ca="1">OFFSET([1]EquipTable!$A$1,ROW()-1,0)</f>
        <v>Equip6201</v>
      </c>
    </row>
    <row r="93" spans="1:74">
      <c r="A93">
        <v>10</v>
      </c>
      <c r="B93">
        <v>1</v>
      </c>
      <c r="C93">
        <f>IF(B93&lt;=9,0,
IF(B93=10,1,2))</f>
        <v>0</v>
      </c>
      <c r="D93">
        <f ca="1">RAND()</f>
        <v>0.57926175222443355</v>
      </c>
      <c r="E93">
        <f ca="1">RAND()</f>
        <v>0.51392923957307224</v>
      </c>
      <c r="F93">
        <f ca="1">RAND()</f>
        <v>0.65603424286800649</v>
      </c>
      <c r="G93">
        <f ca="1">RAND()</f>
        <v>6.9726308456023012E-2</v>
      </c>
      <c r="H93">
        <f ca="1">RAND()</f>
        <v>0.34741343217110399</v>
      </c>
      <c r="I93">
        <f ca="1">RAND()</f>
        <v>0.56310425701715849</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Equip4202</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5</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277</v>
      </c>
      <c r="W93">
        <v>1</v>
      </c>
      <c r="X93" t="s">
        <v>125</v>
      </c>
      <c r="Z93">
        <v>1200</v>
      </c>
      <c r="AA93" t="str">
        <f ca="1">IF(ISBLANK(AB93),"",
VLOOKUP(AB93,OFFSET(INDIRECT("$A:$B"),0,MATCH(AB$1&amp;"_Verify",INDIRECT("$1:$1"),0)-1),2,0)
)</f>
        <v>fe</v>
      </c>
      <c r="AB93" t="s">
        <v>82</v>
      </c>
      <c r="AC93" t="s">
        <v>446</v>
      </c>
      <c r="AD93">
        <v>1</v>
      </c>
      <c r="AE93" t="s">
        <v>125</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강철 마울</v>
      </c>
      <c r="AL93">
        <v>1</v>
      </c>
      <c r="AM93" t="str">
        <f ca="1">IF(ROW()=2,AN93,OFFSET(AM93,-1,0)&amp;IF(LEN(AN93)=0,"",","&amp;AN93))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1.3550135501355014E-2</v>
      </c>
      <c r="BQ93">
        <f t="shared" ca="1" si="17"/>
        <v>2.8355387523629493E-2</v>
      </c>
      <c r="BR93">
        <f t="shared" ca="1" si="18"/>
        <v>1.0224948875255624E-2</v>
      </c>
      <c r="BS93">
        <f t="shared" ca="1" si="19"/>
        <v>0.73441734417344118</v>
      </c>
      <c r="BT93">
        <f t="shared" ca="1" si="20"/>
        <v>0.60680529300567099</v>
      </c>
      <c r="BU93">
        <f t="shared" ca="1" si="21"/>
        <v>0.55419222903885423</v>
      </c>
      <c r="BV93" t="str">
        <f ca="1">OFFSET([1]EquipTable!$A$1,ROW()-1,0)</f>
        <v>Equip6202</v>
      </c>
    </row>
    <row r="94" spans="1:74">
      <c r="A94">
        <v>10</v>
      </c>
      <c r="B94">
        <v>2</v>
      </c>
      <c r="C94">
        <f>IF(B94&lt;=9,0,
IF(B94=10,1,2))</f>
        <v>0</v>
      </c>
      <c r="D94">
        <f ca="1">RAND()</f>
        <v>0.4877101714994172</v>
      </c>
      <c r="E94">
        <f ca="1">RAND()</f>
        <v>0.65336647173339668</v>
      </c>
      <c r="F94">
        <f ca="1">RAND()</f>
        <v>5.0702664791965946E-2</v>
      </c>
      <c r="G94">
        <f ca="1">RAND()</f>
        <v>0.82424060861500048</v>
      </c>
      <c r="H94">
        <f ca="1">RAND()</f>
        <v>0.42103806461620552</v>
      </c>
      <c r="I94">
        <f ca="1">RAND()</f>
        <v>0.72951901629926974</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65336</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10</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3000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5</v>
      </c>
      <c r="AE94" t="s">
        <v>125</v>
      </c>
      <c r="AG94">
        <v>1500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{"dy":10,"sl":2,"tp":"upn","vl":"25208","cn":5,"pt":"GO","pr":1500}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1.3550135501355014E-2</v>
      </c>
      <c r="BQ94">
        <f t="shared" ca="1" si="17"/>
        <v>2.8355387523629493E-2</v>
      </c>
      <c r="BR94">
        <f t="shared" ca="1" si="18"/>
        <v>1.0224948875255624E-2</v>
      </c>
      <c r="BS94">
        <f t="shared" ca="1" si="19"/>
        <v>0.74796747967479615</v>
      </c>
      <c r="BT94">
        <f t="shared" ca="1" si="20"/>
        <v>0.63516068052930053</v>
      </c>
      <c r="BU94">
        <f t="shared" ca="1" si="21"/>
        <v>0.56441717791410984</v>
      </c>
      <c r="BV94" t="str">
        <f ca="1">OFFSET([1]EquipTable!$A$1,ROW()-1,0)</f>
        <v>Equip6301</v>
      </c>
    </row>
    <row r="95" spans="1:74">
      <c r="A95">
        <v>10</v>
      </c>
      <c r="B95">
        <v>3</v>
      </c>
      <c r="C95">
        <f>IF(B95&lt;=9,0,
IF(B95=10,1,2))</f>
        <v>0</v>
      </c>
      <c r="D95">
        <f ca="1">RAND()</f>
        <v>0.20237840404094287</v>
      </c>
      <c r="E95">
        <f ca="1">RAND()</f>
        <v>0.27626371621027501</v>
      </c>
      <c r="F95">
        <f ca="1">RAND()</f>
        <v>0.99406033083493817</v>
      </c>
      <c r="G95">
        <f ca="1">RAND()</f>
        <v>0.27501647256118988</v>
      </c>
      <c r="H95">
        <f ca="1">RAND()</f>
        <v>0.66920008847478796</v>
      </c>
      <c r="I95">
        <f ca="1">RAND()</f>
        <v>0.84899550769984244</v>
      </c>
      <c r="M95" t="str">
        <f ca="1">IF(LEN(J95)&lt;&gt;0,J95,VLOOKUP(D95+$B95,$BJ:$BK,MATCH($BK$1,$BJ$1:$BK$1,0),1))</f>
        <v>안 지정 캐릭터 PP 영웅등급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27626</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6</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1800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bh</v>
      </c>
      <c r="AB95" t="s">
        <v>84</v>
      </c>
      <c r="AD95">
        <v>1</v>
      </c>
      <c r="AE95" t="s">
        <v>129</v>
      </c>
      <c r="AG95">
        <v>149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ca="1">IF(ROW()=2,AN95,OFFSET(AM95,-1,0)&amp;IF(LEN(AN95)=0,"",","&amp;AN95))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v>
      </c>
      <c r="AN95" t="str">
        <f ca="1">IF(AL95&lt;&gt;1,"",
"{"""&amp;A$1&amp;""":"&amp;A95
&amp;","""&amp;B$1&amp;""":"&amp;B95
&amp;IF(LEN(AA95)=0,"",","""&amp;AA$1&amp;""":"""&amp;AA95&amp;"""")
&amp;IF(LEN(AC95)=0,"",","""&amp;AC$1&amp;""":"""&amp;AC95&amp;"""")
&amp;IF(LEN(AD95)=0,"",","""&amp;AD$1&amp;""":"&amp;AD95)
&amp;IF(LEN(AE95)=0,"",","""&amp;AE$1&amp;""":"""&amp;AE95&amp;"""")
&amp;IF(LEN(AF95)=0,"",","""&amp;AF$1&amp;""":"&amp;AF95)
&amp;IF(LEN(AG95)=0,"",","""&amp;AG$1&amp;""":"&amp;AG95)&amp;"}")</f>
        <v>{"dy":10,"sl":3,"tp":"bh","cn":1,"pt":"DI","pr":149}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1.3550135501355014E-2</v>
      </c>
      <c r="BQ95">
        <f t="shared" ca="1" si="17"/>
        <v>2.8355387523629493E-2</v>
      </c>
      <c r="BR95">
        <f t="shared" ca="1" si="18"/>
        <v>1.0224948875255624E-2</v>
      </c>
      <c r="BS95">
        <f t="shared" ca="1" si="19"/>
        <v>0.76151761517615113</v>
      </c>
      <c r="BT95">
        <f t="shared" ca="1" si="20"/>
        <v>0.66351606805293006</v>
      </c>
      <c r="BU95">
        <f t="shared" ca="1" si="21"/>
        <v>0.57464212678936544</v>
      </c>
      <c r="BV95" t="str">
        <f ca="1">OFFSET([1]EquipTable!$A$1,ROW()-1,0)</f>
        <v>Equip6302</v>
      </c>
    </row>
    <row r="96" spans="1:74">
      <c r="A96">
        <v>10</v>
      </c>
      <c r="B96">
        <v>4</v>
      </c>
      <c r="C96">
        <f>IF(B96&lt;=9,0,
IF(B96=10,1,2))</f>
        <v>0</v>
      </c>
      <c r="D96">
        <f ca="1">RAND()</f>
        <v>0.94529185123124271</v>
      </c>
      <c r="E96">
        <f ca="1">RAND()</f>
        <v>0.59379658645568467</v>
      </c>
      <c r="F96">
        <f ca="1">RAND()</f>
        <v>3.2924975290790193E-2</v>
      </c>
      <c r="G96">
        <f ca="1">RAND()</f>
        <v>0.91694415647724659</v>
      </c>
      <c r="H96">
        <f ca="1">RAND()</f>
        <v>0.50740520954712576</v>
      </c>
      <c r="I96">
        <f ca="1">RAND()</f>
        <v>0.76068059294005053</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59379</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10</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3000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12</v>
      </c>
      <c r="AE96" t="s">
        <v>125</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1.3550135501355016E-3</v>
      </c>
      <c r="BQ96">
        <f t="shared" ca="1" si="17"/>
        <v>9.4517958412098323E-4</v>
      </c>
      <c r="BR96">
        <f t="shared" ca="1" si="18"/>
        <v>1.0224948875255625E-3</v>
      </c>
      <c r="BS96">
        <f t="shared" ca="1" si="19"/>
        <v>0.77506775067750611</v>
      </c>
      <c r="BT96">
        <f t="shared" ca="1" si="20"/>
        <v>0.6918714555765596</v>
      </c>
      <c r="BU96">
        <f t="shared" ca="1" si="21"/>
        <v>0.58486707566462104</v>
      </c>
      <c r="BV96" t="str">
        <f ca="1">OFFSET([1]EquipTable!$A$1,ROW()-1,0)</f>
        <v>Equip6401</v>
      </c>
    </row>
    <row r="97" spans="1:74">
      <c r="A97">
        <v>10</v>
      </c>
      <c r="B97">
        <v>5</v>
      </c>
      <c r="C97">
        <f>IF(B97&lt;=9,0,
IF(B97=10,1,2))</f>
        <v>0</v>
      </c>
      <c r="D97">
        <f ca="1">RAND()</f>
        <v>0.52467915046907976</v>
      </c>
      <c r="E97">
        <f ca="1">RAND()</f>
        <v>8.7208391949483599E-2</v>
      </c>
      <c r="F97">
        <f ca="1">RAND()</f>
        <v>0.46871139545528051</v>
      </c>
      <c r="G97">
        <f ca="1">RAND()</f>
        <v>0.74310891716642113</v>
      </c>
      <c r="H97">
        <f ca="1">RAND()</f>
        <v>0.50178104592945227</v>
      </c>
      <c r="I97">
        <f ca="1">RAND()</f>
        <v>0.19582470665435903</v>
      </c>
      <c r="M97" t="str">
        <f ca="1">IF(LEN(J97)&lt;&gt;0,J97,VLOOKUP(D97+$B97,$BJ:$BK,MATCH($BK$1,$BJ$1:$BK$1,0),1))</f>
        <v>안 지정 캐릭터 PP 영웅등급</v>
      </c>
      <c r="N97">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8720</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4</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1200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198</v>
      </c>
      <c r="W97">
        <v>1</v>
      </c>
      <c r="X97" t="s">
        <v>125</v>
      </c>
      <c r="Z97">
        <v>3300</v>
      </c>
      <c r="AA97" t="str">
        <f ca="1">IF(ISBLANK(AB97),"",
VLOOKUP(AB97,OFFSET(INDIRECT("$A:$B"),0,MATCH(AB$1&amp;"_Verify",INDIRECT("$1:$1"),0)-1),2,0)
)</f>
        <v>fe</v>
      </c>
      <c r="AB97" t="s">
        <v>82</v>
      </c>
      <c r="AC97" t="s">
        <v>448</v>
      </c>
      <c r="AD97">
        <v>1</v>
      </c>
      <c r="AE97" t="s">
        <v>125</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1.3550135501355016E-3</v>
      </c>
      <c r="BQ97">
        <f t="shared" ca="1" si="17"/>
        <v>9.4517958412098323E-4</v>
      </c>
      <c r="BR97">
        <f t="shared" ca="1" si="18"/>
        <v>1.0224948875255625E-3</v>
      </c>
      <c r="BS97">
        <f t="shared" ca="1" si="19"/>
        <v>0.77642276422764156</v>
      </c>
      <c r="BT97">
        <f t="shared" ca="1" si="20"/>
        <v>0.69281663516068059</v>
      </c>
      <c r="BU97">
        <f t="shared" ca="1" si="21"/>
        <v>0.58588957055214663</v>
      </c>
      <c r="BV97" t="str">
        <f ca="1">OFFSET([1]EquipTable!$A$1,ROW()-1,0)</f>
        <v>Equip6402</v>
      </c>
    </row>
    <row r="98" spans="1:74">
      <c r="A98">
        <v>10</v>
      </c>
      <c r="B98">
        <v>6</v>
      </c>
      <c r="C98">
        <f>IF(B98&lt;=9,0,
IF(B98=10,1,2))</f>
        <v>0</v>
      </c>
      <c r="D98">
        <f ca="1">RAND()</f>
        <v>0.62921558205132133</v>
      </c>
      <c r="E98">
        <f ca="1">RAND()</f>
        <v>0.46603890094425504</v>
      </c>
      <c r="F98">
        <f ca="1">RAND()</f>
        <v>0.43663131213372608</v>
      </c>
      <c r="G98">
        <f ca="1">RAND()</f>
        <v>0.88817968527800983</v>
      </c>
      <c r="H98">
        <f ca="1">RAND()</f>
        <v>0.13307963801665057</v>
      </c>
      <c r="I98">
        <f ca="1">RAND()</f>
        <v>0.28697551889187267</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Equip6001</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1900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249</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0.77777777777777701</v>
      </c>
      <c r="BT98">
        <f t="shared" ca="1" si="20"/>
        <v>0.69376181474480159</v>
      </c>
      <c r="BU98">
        <f t="shared" ca="1" si="21"/>
        <v>0.58691206543967223</v>
      </c>
      <c r="BV98" t="str">
        <f ca="1">OFFSET([1]EquipTable!$A$1,ROW()-1,0)</f>
        <v>Equip6403</v>
      </c>
    </row>
    <row r="99" spans="1:74">
      <c r="A99">
        <v>10</v>
      </c>
      <c r="B99">
        <v>7</v>
      </c>
      <c r="C99">
        <f>IF(B99&lt;=9,0,
IF(B99=10,1,2))</f>
        <v>0</v>
      </c>
      <c r="D99">
        <f ca="1">RAND()</f>
        <v>0.32542898363845396</v>
      </c>
      <c r="E99">
        <f ca="1">RAND()</f>
        <v>0.94493590765370361</v>
      </c>
      <c r="F99">
        <f ca="1">RAND()</f>
        <v>0.1484886360895461</v>
      </c>
      <c r="G99">
        <f ca="1">RAND()</f>
        <v>0.4651969117507474</v>
      </c>
      <c r="H99">
        <f ca="1">RAND()</f>
        <v>0.55313469325436448</v>
      </c>
      <c r="I99">
        <f ca="1">RAND()</f>
        <v>0.92877183415497022</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Equip8301</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74900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196</v>
      </c>
      <c r="W99">
        <v>1</v>
      </c>
      <c r="X99" t="s">
        <v>125</v>
      </c>
      <c r="Z99">
        <v>22300</v>
      </c>
      <c r="AA99" t="str">
        <f ca="1">IF(ISBLANK(AB99),"",
VLOOKUP(AB99,OFFSET(INDIRECT("$A:$B"),0,MATCH(AB$1&amp;"_Verify",INDIRECT("$1:$1"),0)-1),2,0)
)</f>
        <v>fe</v>
      </c>
      <c r="AB99" t="s">
        <v>82</v>
      </c>
      <c r="AC99" t="s">
        <v>447</v>
      </c>
      <c r="AD99">
        <v>1</v>
      </c>
      <c r="AE99" t="s">
        <v>125</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광학발생기</v>
      </c>
      <c r="AL99">
        <v>1</v>
      </c>
      <c r="AM99" t="str">
        <f ca="1">IF(ROW()=2,AN99,OFFSET(AM99,-1,0)&amp;IF(LEN(AN99)=0,"",","&amp;AN99))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{"dy":10,"sl":7,"tp":"fe","vl":"Equip6301","cn":1,"pt":"GO","pr":22300}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0.77777777777777701</v>
      </c>
      <c r="BT99">
        <f t="shared" ca="1" si="20"/>
        <v>0.69376181474480159</v>
      </c>
      <c r="BU99">
        <f t="shared" ca="1" si="21"/>
        <v>0.58691206543967223</v>
      </c>
      <c r="BV99" t="str">
        <f ca="1">OFFSET([1]EquipTable!$A$1,ROW()-1,0)</f>
        <v>Equip6404</v>
      </c>
    </row>
    <row r="100" spans="1:74">
      <c r="A100">
        <v>10</v>
      </c>
      <c r="B100">
        <v>8</v>
      </c>
      <c r="C100">
        <f>IF(B100&lt;=9,0,
IF(B100=10,1,2))</f>
        <v>0</v>
      </c>
      <c r="D100">
        <f ca="1">RAND()</f>
        <v>0.56051383819125356</v>
      </c>
      <c r="E100">
        <f ca="1">RAND()</f>
        <v>0.56749107455325998</v>
      </c>
      <c r="F100">
        <f ca="1">RAND()</f>
        <v>5.0939413553457324E-2</v>
      </c>
      <c r="G100">
        <f ca="1">RAND()</f>
        <v>0.38348186395983097</v>
      </c>
      <c r="H100">
        <f ca="1">RAND()</f>
        <v>0.75691481807497329</v>
      </c>
      <c r="I100">
        <f ca="1">RAND()</f>
        <v>0.11584396187612134</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0.77777777777777701</v>
      </c>
      <c r="BT100">
        <f t="shared" ca="1" si="20"/>
        <v>0.69376181474480159</v>
      </c>
      <c r="BU100">
        <f t="shared" ca="1" si="21"/>
        <v>0.58691206543967223</v>
      </c>
      <c r="BV100" t="str">
        <f ca="1">OFFSET([1]EquipTable!$A$1,ROW()-1,0)</f>
        <v>Equip6405</v>
      </c>
    </row>
    <row r="101" spans="1:74">
      <c r="A101">
        <v>10</v>
      </c>
      <c r="B101">
        <v>9</v>
      </c>
      <c r="C101">
        <f>IF(B101&lt;=9,0,
IF(B101=10,1,2))</f>
        <v>0</v>
      </c>
      <c r="D101">
        <f ca="1">RAND()</f>
        <v>0.50034045668682436</v>
      </c>
      <c r="E101">
        <f ca="1">RAND()</f>
        <v>0.85134631099596469</v>
      </c>
      <c r="F101">
        <f ca="1">RAND()</f>
        <v>0.17335688328714016</v>
      </c>
      <c r="G101">
        <f ca="1">RAND()</f>
        <v>0.81888355236121591</v>
      </c>
      <c r="H101">
        <f ca="1">RAND()</f>
        <v>0.76489059955637639</v>
      </c>
      <c r="I101">
        <f ca="1">RAND()</f>
        <v>0.83934766109332382</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1.3550135501355014E-2</v>
      </c>
      <c r="BQ101">
        <f t="shared" ca="1" si="17"/>
        <v>2.8355387523629493E-2</v>
      </c>
      <c r="BR101">
        <f t="shared" ca="1" si="18"/>
        <v>1.0224948875255624E-2</v>
      </c>
      <c r="BS101">
        <f t="shared" ca="1" si="19"/>
        <v>0.77777777777777701</v>
      </c>
      <c r="BT101">
        <f t="shared" ca="1" si="20"/>
        <v>0.69376181474480159</v>
      </c>
      <c r="BU101">
        <f t="shared" ca="1" si="21"/>
        <v>0.58691206543967223</v>
      </c>
      <c r="BV101" t="str">
        <f ca="1">OFFSET([1]EquipTable!$A$1,ROW()-1,0)</f>
        <v>Equip7001</v>
      </c>
    </row>
    <row r="102" spans="1:74">
      <c r="A102">
        <v>11</v>
      </c>
      <c r="B102">
        <v>0</v>
      </c>
      <c r="C102">
        <f>IF(B102&lt;=9,0,
IF(B102=10,1,2))</f>
        <v>0</v>
      </c>
      <c r="D102">
        <f ca="1">RAND()</f>
        <v>0.60418749961000728</v>
      </c>
      <c r="E102">
        <f ca="1">RAND()</f>
        <v>0.95660231974785981</v>
      </c>
      <c r="F102">
        <f ca="1">RAND()</f>
        <v>0.35849869697273185</v>
      </c>
      <c r="G102">
        <f ca="1">RAND()</f>
        <v>8.0446396370647322E-2</v>
      </c>
      <c r="H102">
        <f ca="1">RAND()</f>
        <v>3.4345425303416222E-2</v>
      </c>
      <c r="I102">
        <f ca="1">RAND()</f>
        <v>1.8158321368327623E-2</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Equip8201</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DI</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36</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129</v>
      </c>
      <c r="Z102">
        <v>29</v>
      </c>
      <c r="AA102" t="str">
        <f ca="1">IF(ISBLANK(AB102),"",
VLOOKUP(AB102,OFFSET(INDIRECT("$A:$B"),0,MATCH(AB$1&amp;"_Verify",INDIRECT("$1:$1"),0)-1),2,0)
)</f>
        <v>fe</v>
      </c>
      <c r="AB102" t="s">
        <v>82</v>
      </c>
      <c r="AC102" t="s">
        <v>449</v>
      </c>
      <c r="AD102">
        <v>1</v>
      </c>
      <c r="AE102" t="s">
        <v>125</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이국의 무기</v>
      </c>
      <c r="AL102">
        <v>1</v>
      </c>
      <c r="AM102" t="str">
        <f ca="1">IF(ROW()=2,AN102,OFFSET(AM102,-1,0)&amp;IF(LEN(AN102)=0,"",","&amp;AN102))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{"dy":11,"sl":0,"tp":"fe","vl":"Equip0102","cn":1,"pt":"GO","pr":1500}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1.3550135501355014E-2</v>
      </c>
      <c r="BQ102">
        <f t="shared" ca="1" si="17"/>
        <v>2.8355387523629493E-2</v>
      </c>
      <c r="BR102">
        <f t="shared" ca="1" si="18"/>
        <v>1.0224948875255624E-2</v>
      </c>
      <c r="BS102">
        <f t="shared" ca="1" si="19"/>
        <v>0.79132791327913199</v>
      </c>
      <c r="BT102">
        <f t="shared" ca="1" si="20"/>
        <v>0.72211720226843112</v>
      </c>
      <c r="BU102">
        <f t="shared" ca="1" si="21"/>
        <v>0.59713701431492783</v>
      </c>
      <c r="BV102" t="str">
        <f ca="1">OFFSET([1]EquipTable!$A$1,ROW()-1,0)</f>
        <v>Equip7002</v>
      </c>
    </row>
    <row r="103" spans="1:74">
      <c r="A103">
        <v>11</v>
      </c>
      <c r="B103">
        <v>1</v>
      </c>
      <c r="C103">
        <f>IF(B103&lt;=9,0,
IF(B103=10,1,2))</f>
        <v>0</v>
      </c>
      <c r="D103">
        <f ca="1">RAND()</f>
        <v>0.61901791662034322</v>
      </c>
      <c r="E103">
        <f ca="1">RAND()</f>
        <v>3.9396252683884359E-2</v>
      </c>
      <c r="F103">
        <f ca="1">RAND()</f>
        <v>0.26336133225476577</v>
      </c>
      <c r="G103">
        <f ca="1">RAND()</f>
        <v>0.43896045506997738</v>
      </c>
      <c r="H103">
        <f ca="1">RAND()</f>
        <v>0.23751352962451344</v>
      </c>
      <c r="I103">
        <f ca="1">RAND()</f>
        <v>0.39992907605564576</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Equip0101</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1200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203</v>
      </c>
      <c r="W103">
        <v>1</v>
      </c>
      <c r="X103" t="s">
        <v>129</v>
      </c>
      <c r="Z103">
        <v>16</v>
      </c>
      <c r="AA103" t="str">
        <f ca="1">IF(ISBLANK(AB103),"",
VLOOKUP(AB103,OFFSET(INDIRECT("$A:$B"),0,MATCH(AB$1&amp;"_Verify",INDIRECT("$1:$1"),0)-1),2,0)
)</f>
        <v>uph</v>
      </c>
      <c r="AB103" t="s">
        <v>91</v>
      </c>
      <c r="AC103">
        <v>18914</v>
      </c>
      <c r="AD103">
        <v>11</v>
      </c>
      <c r="AE103" t="s">
        <v>302</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{"dy":11,"sl":1,"tp":"uph","vl":"18914","cn":11,"pt":"DI","pr":3}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1.3550135501355014E-2</v>
      </c>
      <c r="BQ103">
        <f t="shared" ca="1" si="17"/>
        <v>2.8355387523629493E-2</v>
      </c>
      <c r="BR103">
        <f t="shared" ca="1" si="18"/>
        <v>1.0224948875255624E-2</v>
      </c>
      <c r="BS103">
        <f t="shared" ca="1" si="19"/>
        <v>0.80487804878048697</v>
      </c>
      <c r="BT103">
        <f t="shared" ca="1" si="20"/>
        <v>0.75047258979206066</v>
      </c>
      <c r="BU103">
        <f t="shared" ca="1" si="21"/>
        <v>0.60736196319018343</v>
      </c>
      <c r="BV103" t="str">
        <f ca="1">OFFSET([1]EquipTable!$A$1,ROW()-1,0)</f>
        <v>Equip7101</v>
      </c>
    </row>
    <row r="104" spans="1:74">
      <c r="A104">
        <v>11</v>
      </c>
      <c r="B104">
        <v>2</v>
      </c>
      <c r="C104">
        <f>IF(B104&lt;=9,0,
IF(B104=10,1,2))</f>
        <v>0</v>
      </c>
      <c r="D104">
        <f ca="1">RAND()</f>
        <v>0.94912734615537708</v>
      </c>
      <c r="E104">
        <f ca="1">RAND()</f>
        <v>0.91322244484857029</v>
      </c>
      <c r="F104">
        <f ca="1">RAND()</f>
        <v>0.40171822375376398</v>
      </c>
      <c r="G104">
        <f ca="1">RAND()</f>
        <v>0.19369946167130825</v>
      </c>
      <c r="H104">
        <f ca="1">RAND()</f>
        <v>0.87219675334858371</v>
      </c>
      <c r="I104">
        <f ca="1">RAND()</f>
        <v>0.3511198369019326</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91322</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13</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3900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450</v>
      </c>
      <c r="AD104">
        <v>1</v>
      </c>
      <c r="AE104" t="s">
        <v>125</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숨겨온 원한</v>
      </c>
      <c r="AL104">
        <v>1</v>
      </c>
      <c r="AM104" t="str">
        <f ca="1">IF(ROW()=2,AN104,OFFSET(AM104,-1,0)&amp;IF(LEN(AN104)=0,"",","&amp;AN104))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{"dy":11,"sl":2,"tp":"fe","vl":"Equip1002","cn":1,"pt":"GO","pr":700}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1.3550135501355014E-2</v>
      </c>
      <c r="BQ104">
        <f t="shared" ca="1" si="17"/>
        <v>2.8355387523629493E-2</v>
      </c>
      <c r="BR104">
        <f t="shared" ca="1" si="18"/>
        <v>1.0224948875255624E-2</v>
      </c>
      <c r="BS104">
        <f t="shared" ca="1" si="19"/>
        <v>0.81842818428184194</v>
      </c>
      <c r="BT104">
        <f t="shared" ca="1" si="20"/>
        <v>0.7788279773156902</v>
      </c>
      <c r="BU104">
        <f t="shared" ca="1" si="21"/>
        <v>0.61758691206543903</v>
      </c>
      <c r="BV104" t="str">
        <f ca="1">OFFSET([1]EquipTable!$A$1,ROW()-1,0)</f>
        <v>Equip7102</v>
      </c>
    </row>
    <row r="105" spans="1:74">
      <c r="A105">
        <v>11</v>
      </c>
      <c r="B105">
        <v>3</v>
      </c>
      <c r="C105">
        <f>IF(B105&lt;=9,0,
IF(B105=10,1,2))</f>
        <v>0</v>
      </c>
      <c r="D105">
        <f ca="1">RAND()</f>
        <v>0.40506805255033984</v>
      </c>
      <c r="E105">
        <f ca="1">RAND()</f>
        <v>0.38860293894712306</v>
      </c>
      <c r="F105">
        <f ca="1">RAND()</f>
        <v>0.4028181356429763</v>
      </c>
      <c r="G105">
        <f ca="1">RAND()</f>
        <v>0.15720804385702036</v>
      </c>
      <c r="H105">
        <f ca="1">RAND()</f>
        <v>0.30206815282187915</v>
      </c>
      <c r="I105">
        <f ca="1">RAND()</f>
        <v>0.95301693455878667</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38860</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7</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2100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382</v>
      </c>
      <c r="AD105">
        <v>1</v>
      </c>
      <c r="AE105" t="s">
        <v>129</v>
      </c>
      <c r="AF105">
        <v>179</v>
      </c>
      <c r="AG105">
        <v>119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전설</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ca="1">IF(ROW()=2,AN105,OFFSET(AM105,-1,0)&amp;IF(LEN(AN105)=0,"",","&amp;AN105))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{"dy":11,"sl":3,"tp":"fe","vl":"Equip3401","cn":1,"pt":"DI","pp":179,"pr":119}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1.3550135501355014E-2</v>
      </c>
      <c r="BQ105">
        <f t="shared" ca="1" si="17"/>
        <v>2.8355387523629493E-2</v>
      </c>
      <c r="BR105">
        <f t="shared" ca="1" si="18"/>
        <v>1.0224948875255624E-2</v>
      </c>
      <c r="BS105">
        <f t="shared" ca="1" si="19"/>
        <v>0.83197831978319692</v>
      </c>
      <c r="BT105">
        <f t="shared" ca="1" si="20"/>
        <v>0.80718336483931974</v>
      </c>
      <c r="BU105">
        <f t="shared" ca="1" si="21"/>
        <v>0.62781186094069463</v>
      </c>
      <c r="BV105" t="str">
        <f ca="1">OFFSET([1]EquipTable!$A$1,ROW()-1,0)</f>
        <v>Equip7201</v>
      </c>
    </row>
    <row r="106" spans="1:74">
      <c r="A106">
        <v>11</v>
      </c>
      <c r="B106">
        <v>4</v>
      </c>
      <c r="C106">
        <f>IF(B106&lt;=9,0,
IF(B106=10,1,2))</f>
        <v>0</v>
      </c>
      <c r="D106">
        <f ca="1">RAND()</f>
        <v>5.5287158216588916E-2</v>
      </c>
      <c r="E106">
        <f ca="1">RAND()</f>
        <v>0.94037359068667425</v>
      </c>
      <c r="F106">
        <f ca="1">RAND()</f>
        <v>0.11301696370360947</v>
      </c>
      <c r="G106">
        <f ca="1">RAND()</f>
        <v>0.46062739998195934</v>
      </c>
      <c r="H106">
        <f ca="1">RAND()</f>
        <v>0.29126166719675084</v>
      </c>
      <c r="I106">
        <f ca="1">RAND()</f>
        <v>0.71032465408068379</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94037</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14</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4200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81752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{"dy":11,"sl":4,"tp":"upn","vl":"81752","cn":6,"pt":"GO","pr":1800}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1.3550135501355014E-2</v>
      </c>
      <c r="BQ106">
        <f t="shared" ca="1" si="17"/>
        <v>2.8355387523629493E-2</v>
      </c>
      <c r="BR106">
        <f t="shared" ca="1" si="18"/>
        <v>1.0224948875255624E-2</v>
      </c>
      <c r="BS106">
        <f t="shared" ca="1" si="19"/>
        <v>0.84552845528455189</v>
      </c>
      <c r="BT106">
        <f t="shared" ca="1" si="20"/>
        <v>0.83553875236294928</v>
      </c>
      <c r="BU106">
        <f t="shared" ca="1" si="21"/>
        <v>0.63803680981595023</v>
      </c>
      <c r="BV106" t="str">
        <f ca="1">OFFSET([1]EquipTable!$A$1,ROW()-1,0)</f>
        <v>Equip7202</v>
      </c>
    </row>
    <row r="107" spans="1:74">
      <c r="A107">
        <v>11</v>
      </c>
      <c r="B107">
        <v>5</v>
      </c>
      <c r="C107">
        <f>IF(B107&lt;=9,0,
IF(B107=10,1,2))</f>
        <v>0</v>
      </c>
      <c r="D107">
        <f ca="1">RAND()</f>
        <v>0.70692977193981388</v>
      </c>
      <c r="E107">
        <f ca="1">RAND()</f>
        <v>0.16691760955068802</v>
      </c>
      <c r="F107">
        <f ca="1">RAND()</f>
        <v>0.17353803855738803</v>
      </c>
      <c r="G107">
        <f ca="1">RAND()</f>
        <v>0.24606243482229995</v>
      </c>
      <c r="H107">
        <f ca="1">RAND()</f>
        <v>0.54971908626783583</v>
      </c>
      <c r="I107">
        <f ca="1">RAND()</f>
        <v>0.89828894785239521</v>
      </c>
      <c r="M107" t="str">
        <f ca="1">IF(LEN(J107)&lt;&gt;0,J107,VLOOKUP(D107+$B107,$BJ:$BK,MATCH($BK$1,$BJ$1:$BK$1,0),1))</f>
        <v>안 지정 캐릭터 PP 영웅등급</v>
      </c>
      <c r="N107">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16691</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5</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1500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125</v>
      </c>
      <c r="Z107">
        <v>1200</v>
      </c>
      <c r="AA107" t="str">
        <f ca="1">IF(ISBLANK(AB107),"",
VLOOKUP(AB107,OFFSET(INDIRECT("$A:$B"),0,MATCH(AB$1&amp;"_Verify",INDIRECT("$1:$1"),0)-1),2,0)
)</f>
        <v>fe</v>
      </c>
      <c r="AB107" t="s">
        <v>82</v>
      </c>
      <c r="AC107" t="s">
        <v>192</v>
      </c>
      <c r="AD107">
        <v>1</v>
      </c>
      <c r="AE107" t="s">
        <v>125</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ca="1">IF(ROW()=2,AN107,OFFSET(AM107,-1,0)&amp;IF(LEN(AN107)=0,"",","&amp;AN107))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1.3550135501355014E-2</v>
      </c>
      <c r="BQ107">
        <f t="shared" ca="1" si="17"/>
        <v>2.8355387523629493E-2</v>
      </c>
      <c r="BR107">
        <f t="shared" ca="1" si="18"/>
        <v>1.0224948875255624E-2</v>
      </c>
      <c r="BS107">
        <f t="shared" ca="1" si="19"/>
        <v>0.85907859078590687</v>
      </c>
      <c r="BT107">
        <f t="shared" ca="1" si="20"/>
        <v>0.86389413988657882</v>
      </c>
      <c r="BU107">
        <f t="shared" ca="1" si="21"/>
        <v>0.64826175869120584</v>
      </c>
      <c r="BV107" t="str">
        <f ca="1">OFFSET([1]EquipTable!$A$1,ROW()-1,0)</f>
        <v>Equip7301</v>
      </c>
    </row>
    <row r="108" spans="1:74">
      <c r="A108">
        <v>11</v>
      </c>
      <c r="B108">
        <v>6</v>
      </c>
      <c r="C108">
        <f>IF(B108&lt;=9,0,
IF(B108=10,1,2))</f>
        <v>0</v>
      </c>
      <c r="D108">
        <f ca="1">RAND()</f>
        <v>0.95276935243306748</v>
      </c>
      <c r="E108">
        <f ca="1">RAND()</f>
        <v>0.2084307444518203</v>
      </c>
      <c r="F108">
        <f ca="1">RAND()</f>
        <v>0.47353673387012063</v>
      </c>
      <c r="G108">
        <f ca="1">RAND()</f>
        <v>0.62971462859983773</v>
      </c>
      <c r="H108">
        <f ca="1">RAND()</f>
        <v>0.46691299052727564</v>
      </c>
      <c r="I108">
        <f ca="1">RAND()</f>
        <v>0.7952395840265295</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Equip2202</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3300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110</v>
      </c>
      <c r="W108">
        <v>1</v>
      </c>
      <c r="X108" t="s">
        <v>125</v>
      </c>
      <c r="Z108">
        <v>3200</v>
      </c>
      <c r="AA108" t="str">
        <f ca="1">IF(ISBLANK(AB108),"",
VLOOKUP(AB108,OFFSET(INDIRECT("$A:$B"),0,MATCH(AB$1&amp;"_Verify",INDIRECT("$1:$1"),0)-1),2,0)
)</f>
        <v>fe</v>
      </c>
      <c r="AB108" t="s">
        <v>82</v>
      </c>
      <c r="AC108" t="s">
        <v>386</v>
      </c>
      <c r="AD108">
        <v>1</v>
      </c>
      <c r="AE108" t="s">
        <v>125</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스켈레톤 쉴드</v>
      </c>
      <c r="AL108">
        <v>1</v>
      </c>
      <c r="AM108" t="str">
        <f ca="1">IF(ROW()=2,AN108,OFFSET(AM108,-1,0)&amp;IF(LEN(AN108)=0,"",","&amp;AN108))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{"dy":11,"sl":6,"tp":"fe","vl":"Equip7102","cn":1,"pt":"GO","pr":3200}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1.3550135501355014E-2</v>
      </c>
      <c r="BQ108">
        <f t="shared" ca="1" si="17"/>
        <v>2.8355387523629493E-2</v>
      </c>
      <c r="BR108">
        <f t="shared" ca="1" si="18"/>
        <v>1.0224948875255624E-2</v>
      </c>
      <c r="BS108">
        <f t="shared" ca="1" si="19"/>
        <v>0.87262872628726185</v>
      </c>
      <c r="BT108">
        <f t="shared" ca="1" si="20"/>
        <v>0.89224952741020835</v>
      </c>
      <c r="BU108">
        <f t="shared" ca="1" si="21"/>
        <v>0.65848670756646144</v>
      </c>
      <c r="BV108" t="str">
        <f ca="1">OFFSET([1]EquipTable!$A$1,ROW()-1,0)</f>
        <v>Equip7302</v>
      </c>
    </row>
    <row r="109" spans="1:74">
      <c r="A109">
        <v>11</v>
      </c>
      <c r="B109">
        <v>7</v>
      </c>
      <c r="C109">
        <f>IF(B109&lt;=9,0,
IF(B109=10,1,2))</f>
        <v>0</v>
      </c>
      <c r="D109">
        <f ca="1">RAND()</f>
        <v>0.33161094967009141</v>
      </c>
      <c r="E109">
        <f ca="1">RAND()</f>
        <v>0.16094147392530345</v>
      </c>
      <c r="F109">
        <f ca="1">RAND()</f>
        <v>0.6352670904292812</v>
      </c>
      <c r="G109">
        <f ca="1">RAND()</f>
        <v>0.37881946904592978</v>
      </c>
      <c r="H109">
        <f ca="1">RAND()</f>
        <v>0.59878923808467011</v>
      </c>
      <c r="I109">
        <f ca="1">RAND()</f>
        <v>0.47909886706468752</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Equip1302</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7500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201</v>
      </c>
      <c r="W109">
        <v>1</v>
      </c>
      <c r="X109" t="s">
        <v>125</v>
      </c>
      <c r="Z109">
        <v>700</v>
      </c>
      <c r="AA109" t="str">
        <f ca="1">IF(ISBLANK(AB109),"",
VLOOKUP(AB109,OFFSET(INDIRECT("$A:$B"),0,MATCH(AB$1&amp;"_Verify",INDIRECT("$1:$1"),0)-1),2,0)
)</f>
        <v>uph</v>
      </c>
      <c r="AB109" t="s">
        <v>91</v>
      </c>
      <c r="AC109">
        <v>60496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{"dy":11,"sl":7,"tp":"uph","vl":"60496","cn":9,"pt":"GO","pr":2700}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1.3550135501355016E-3</v>
      </c>
      <c r="BQ109">
        <f t="shared" ca="1" si="17"/>
        <v>9.4517958412098323E-4</v>
      </c>
      <c r="BR109">
        <f t="shared" ca="1" si="18"/>
        <v>1.0224948875255625E-3</v>
      </c>
      <c r="BS109">
        <f t="shared" ca="1" si="19"/>
        <v>0.88617886178861682</v>
      </c>
      <c r="BT109">
        <f t="shared" ca="1" si="20"/>
        <v>0.92060491493383789</v>
      </c>
      <c r="BU109">
        <f t="shared" ca="1" si="21"/>
        <v>0.66871165644171704</v>
      </c>
      <c r="BV109" t="str">
        <f ca="1">OFFSET([1]EquipTable!$A$1,ROW()-1,0)</f>
        <v>Equip7401</v>
      </c>
    </row>
    <row r="110" spans="1:74">
      <c r="A110">
        <v>11</v>
      </c>
      <c r="B110">
        <v>8</v>
      </c>
      <c r="C110">
        <f>IF(B110&lt;=9,0,
IF(B110=10,1,2))</f>
        <v>0</v>
      </c>
      <c r="D110">
        <f ca="1">RAND()</f>
        <v>0.45155917446370553</v>
      </c>
      <c r="E110">
        <f ca="1">RAND()</f>
        <v>0.79870333230705082</v>
      </c>
      <c r="F110">
        <f ca="1">RAND()</f>
        <v>0.4501073361348602</v>
      </c>
      <c r="G110">
        <f ca="1">RAND()</f>
        <v>0.41850322737844026</v>
      </c>
      <c r="H110">
        <f ca="1">RAND()</f>
        <v>0.8491889822135914</v>
      </c>
      <c r="I110">
        <f ca="1">RAND()</f>
        <v>0.41288971565396049</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1.3550135501355016E-3</v>
      </c>
      <c r="BQ110">
        <f t="shared" ca="1" si="17"/>
        <v>9.4517958412098323E-4</v>
      </c>
      <c r="BR110">
        <f t="shared" ca="1" si="18"/>
        <v>1.0224948875255625E-3</v>
      </c>
      <c r="BS110">
        <f t="shared" ca="1" si="19"/>
        <v>0.88753387533875228</v>
      </c>
      <c r="BT110">
        <f t="shared" ca="1" si="20"/>
        <v>0.92155009451795888</v>
      </c>
      <c r="BU110">
        <f t="shared" ca="1" si="21"/>
        <v>0.66973415132924263</v>
      </c>
      <c r="BV110" t="str">
        <f ca="1">OFFSET([1]EquipTable!$A$1,ROW()-1,0)</f>
        <v>Equip7402</v>
      </c>
    </row>
    <row r="111" spans="1:74">
      <c r="A111">
        <v>11</v>
      </c>
      <c r="B111">
        <v>9</v>
      </c>
      <c r="C111">
        <f>IF(B111&lt;=9,0,
IF(B111=10,1,2))</f>
        <v>0</v>
      </c>
      <c r="D111">
        <f ca="1">RAND()</f>
        <v>0.99398197955518786</v>
      </c>
      <c r="E111">
        <f ca="1">RAND()</f>
        <v>0.82506728188533174</v>
      </c>
      <c r="F111">
        <f ca="1">RAND()</f>
        <v>0.572896059522079</v>
      </c>
      <c r="G111">
        <f ca="1">RAND()</f>
        <v>0.45138226232066503</v>
      </c>
      <c r="H111">
        <f ca="1">RAND()</f>
        <v>0.54026876701815718</v>
      </c>
      <c r="I111">
        <f ca="1">RAND()</f>
        <v>0.60137936210737053</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0.88888888888888773</v>
      </c>
      <c r="BT111">
        <f t="shared" ca="1" si="20"/>
        <v>0.92249527410207988</v>
      </c>
      <c r="BU111">
        <f t="shared" ca="1" si="21"/>
        <v>0.67075664621676823</v>
      </c>
      <c r="BV111" t="str">
        <f ca="1">OFFSET([1]EquipTable!$A$1,ROW()-1,0)</f>
        <v>Equip7403</v>
      </c>
    </row>
    <row r="112" spans="1:74">
      <c r="A112">
        <v>12</v>
      </c>
      <c r="B112">
        <v>0</v>
      </c>
      <c r="C112">
        <f>IF(B112&lt;=9,0,
IF(B112=10,1,2))</f>
        <v>0</v>
      </c>
      <c r="D112">
        <f ca="1">RAND()</f>
        <v>0.3197340976949441</v>
      </c>
      <c r="E112">
        <f ca="1">RAND()</f>
        <v>0.21195362294610887</v>
      </c>
      <c r="F112">
        <f ca="1">RAND()</f>
        <v>0.43753679769834364</v>
      </c>
      <c r="G112">
        <f ca="1">RAND()</f>
        <v>3.3693305270834917E-2</v>
      </c>
      <c r="H112">
        <f ca="1">RAND()</f>
        <v>5.2841682228069731E-3</v>
      </c>
      <c r="I112">
        <f ca="1">RAND()</f>
        <v>0.35147190360285629</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Equip1302</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11</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129</v>
      </c>
      <c r="Z112">
        <v>149</v>
      </c>
      <c r="AA112" t="str">
        <f ca="1">IF(ISBLANK(AB112),"",
VLOOKUP(AB112,OFFSET(INDIRECT("$A:$B"),0,MATCH(AB$1&amp;"_Verify",INDIRECT("$1:$1"),0)-1),2,0)
)</f>
        <v>upn</v>
      </c>
      <c r="AB112" t="s">
        <v>92</v>
      </c>
      <c r="AC112">
        <v>52969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{"dy":12,"sl":0,"tp":"upn","vl":"52969","cn":5,"pt":"GO","pr":1500}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0.88888888888888773</v>
      </c>
      <c r="BT112">
        <f t="shared" ca="1" si="20"/>
        <v>0.92249527410207988</v>
      </c>
      <c r="BU112">
        <f t="shared" ca="1" si="21"/>
        <v>0.67075664621676823</v>
      </c>
      <c r="BV112" t="str">
        <f ca="1">OFFSET([1]EquipTable!$A$1,ROW()-1,0)</f>
        <v>Equip7404</v>
      </c>
    </row>
    <row r="113" spans="1:74">
      <c r="A113">
        <v>12</v>
      </c>
      <c r="B113">
        <v>1</v>
      </c>
      <c r="C113">
        <f>IF(B113&lt;=9,0,
IF(B113=10,1,2))</f>
        <v>0</v>
      </c>
      <c r="D113">
        <f ca="1">RAND()</f>
        <v>0.39218214439958565</v>
      </c>
      <c r="E113">
        <f ca="1">RAND()</f>
        <v>0.37978033421492419</v>
      </c>
      <c r="F113">
        <f ca="1">RAND()</f>
        <v>0.88632309799032116</v>
      </c>
      <c r="G113">
        <f ca="1">RAND()</f>
        <v>0.43085346640703548</v>
      </c>
      <c r="H113">
        <f ca="1">RAND()</f>
        <v>0.75064648047182359</v>
      </c>
      <c r="I113">
        <f ca="1">RAND()</f>
        <v>3.9222191084981817E-2</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Equip3102</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1000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191</v>
      </c>
      <c r="W113">
        <v>1</v>
      </c>
      <c r="X113" t="s">
        <v>125</v>
      </c>
      <c r="Z113">
        <v>1200</v>
      </c>
      <c r="AA113" t="str">
        <f ca="1">IF(ISBLANK(AB113),"",
VLOOKUP(AB113,OFFSET(INDIRECT("$A:$B"),0,MATCH(AB$1&amp;"_Verify",INDIRECT("$1:$1"),0)-1),2,0)
)</f>
        <v>fe</v>
      </c>
      <c r="AB113" t="s">
        <v>82</v>
      </c>
      <c r="AC113" t="s">
        <v>452</v>
      </c>
      <c r="AD113">
        <v>1</v>
      </c>
      <c r="AE113" t="s">
        <v>125</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별의 계시</v>
      </c>
      <c r="AL113">
        <v>1</v>
      </c>
      <c r="AM113" t="str">
        <f ca="1">IF(ROW()=2,AN113,OFFSET(AM113,-1,0)&amp;IF(LEN(AN113)=0,"",","&amp;AN113))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{"dy":12,"sl":1,"tp":"fe","vl":"Equip4101","cn":1,"pt":"GO","pr":1200}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0.88888888888888773</v>
      </c>
      <c r="BT113">
        <f t="shared" ca="1" si="20"/>
        <v>0.92249527410207988</v>
      </c>
      <c r="BU113">
        <f t="shared" ca="1" si="21"/>
        <v>0.67075664621676823</v>
      </c>
      <c r="BV113" t="str">
        <f ca="1">OFFSET([1]EquipTable!$A$1,ROW()-1,0)</f>
        <v>Equip7405</v>
      </c>
    </row>
    <row r="114" spans="1:74">
      <c r="A114">
        <v>12</v>
      </c>
      <c r="B114">
        <v>2</v>
      </c>
      <c r="C114">
        <f>IF(B114&lt;=9,0,
IF(B114=10,1,2))</f>
        <v>0</v>
      </c>
      <c r="D114">
        <f ca="1">RAND()</f>
        <v>0.84864120378044083</v>
      </c>
      <c r="E114">
        <f ca="1">RAND()</f>
        <v>0.80099636774649341</v>
      </c>
      <c r="F114">
        <f ca="1">RAND()</f>
        <v>0.5097555400999958</v>
      </c>
      <c r="G114">
        <f ca="1">RAND()</f>
        <v>0.23753898605030543</v>
      </c>
      <c r="H114">
        <f ca="1">RAND()</f>
        <v>0.60764603752049073</v>
      </c>
      <c r="I114">
        <f ca="1">RAND()</f>
        <v>0.73659220410508464</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80099</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12</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3600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19697</v>
      </c>
      <c r="AD114">
        <v>12</v>
      </c>
      <c r="AE114" t="s">
        <v>125</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0.88888888888888773</v>
      </c>
      <c r="BT114">
        <f t="shared" ca="1" si="20"/>
        <v>0.92249527410207988</v>
      </c>
      <c r="BU114">
        <f t="shared" ca="1" si="21"/>
        <v>0.67075664621676823</v>
      </c>
      <c r="BV114" t="str">
        <f ca="1">OFFSET([1]EquipTable!$A$1,ROW()-1,0)</f>
        <v>후보</v>
      </c>
    </row>
    <row r="115" spans="1:74">
      <c r="A115">
        <v>12</v>
      </c>
      <c r="B115">
        <v>3</v>
      </c>
      <c r="C115">
        <f>IF(B115&lt;=9,0,
IF(B115=10,1,2))</f>
        <v>0</v>
      </c>
      <c r="D115">
        <f ca="1">RAND()</f>
        <v>0.73674514897167231</v>
      </c>
      <c r="E115">
        <f ca="1">RAND()</f>
        <v>0.86981809905220853</v>
      </c>
      <c r="F115">
        <f ca="1">RAND()</f>
        <v>0.90561769702282957</v>
      </c>
      <c r="G115">
        <f ca="1">RAND()</f>
        <v>0.49521821184966375</v>
      </c>
      <c r="H115">
        <f ca="1">RAND()</f>
        <v>0.43656583655486159</v>
      </c>
      <c r="I115">
        <f ca="1">RAND()</f>
        <v>0.24228570934015525</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86981</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13</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3900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387</v>
      </c>
      <c r="AD115">
        <v>1</v>
      </c>
      <c r="AE115" t="s">
        <v>125</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몬스터 세포</v>
      </c>
      <c r="AL115">
        <v>1</v>
      </c>
      <c r="AM115" t="str">
        <f ca="1">IF(ROW()=2,AN115,OFFSET(AM115,-1,0)&amp;IF(LEN(AN115)=0,"",","&amp;AN115))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{"dy":12,"sl":3,"tp":"fe","vl":"Equip2102","cn":1,"pt":"GO","pr":1000}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1.3550135501355014E-2</v>
      </c>
      <c r="BQ115">
        <f t="shared" ca="1" si="17"/>
        <v>9.4517958412098316E-3</v>
      </c>
      <c r="BR115">
        <f t="shared" ca="1" si="18"/>
        <v>4.0899795501022497E-2</v>
      </c>
      <c r="BS115">
        <f t="shared" ca="1" si="19"/>
        <v>0.88888888888888773</v>
      </c>
      <c r="BT115">
        <f t="shared" ca="1" si="20"/>
        <v>0.92249527410207988</v>
      </c>
      <c r="BU115">
        <f t="shared" ca="1" si="21"/>
        <v>0.67075664621676823</v>
      </c>
      <c r="BV115" t="str">
        <f ca="1">OFFSET([1]EquipTable!$A$1,ROW()-1,0)</f>
        <v>Equip8001</v>
      </c>
    </row>
    <row r="116" spans="1:74">
      <c r="A116">
        <v>12</v>
      </c>
      <c r="B116">
        <v>4</v>
      </c>
      <c r="C116">
        <f>IF(B116&lt;=9,0,
IF(B116=10,1,2))</f>
        <v>0</v>
      </c>
      <c r="D116">
        <f ca="1">RAND()</f>
        <v>0.70665202581082009</v>
      </c>
      <c r="E116">
        <f ca="1">RAND()</f>
        <v>0.68707955855715541</v>
      </c>
      <c r="F116">
        <f ca="1">RAND()</f>
        <v>0.95603855661804604</v>
      </c>
      <c r="G116">
        <f ca="1">RAND()</f>
        <v>0.57849879939650706</v>
      </c>
      <c r="H116">
        <f ca="1">RAND()</f>
        <v>0.91916417136966</v>
      </c>
      <c r="I116">
        <f ca="1">RAND()</f>
        <v>5.174609048007206E-2</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68707</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11</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3300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69726</v>
      </c>
      <c r="AD116">
        <v>13</v>
      </c>
      <c r="AE116" t="s">
        <v>360</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{"dy":12,"sl":4,"tp":"uph","vl":"69726","cn":13,"pt":"DI","pr":3}</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1.3550135501355014E-2</v>
      </c>
      <c r="BQ116">
        <f t="shared" ca="1" si="17"/>
        <v>9.4517958412098316E-3</v>
      </c>
      <c r="BR116">
        <f t="shared" ca="1" si="18"/>
        <v>4.0899795501022497E-2</v>
      </c>
      <c r="BS116">
        <f t="shared" ca="1" si="19"/>
        <v>0.90243902439024271</v>
      </c>
      <c r="BT116">
        <f t="shared" ca="1" si="20"/>
        <v>0.93194706994328969</v>
      </c>
      <c r="BU116">
        <f t="shared" ca="1" si="21"/>
        <v>0.71165644171779074</v>
      </c>
      <c r="BV116" t="str">
        <f ca="1">OFFSET([1]EquipTable!$A$1,ROW()-1,0)</f>
        <v>Equip8002</v>
      </c>
    </row>
    <row r="117" spans="1:74">
      <c r="A117">
        <v>12</v>
      </c>
      <c r="B117">
        <v>5</v>
      </c>
      <c r="C117">
        <f>IF(B117&lt;=9,0,
IF(B117=10,1,2))</f>
        <v>0</v>
      </c>
      <c r="D117">
        <f ca="1">RAND()</f>
        <v>0.93382986062073958</v>
      </c>
      <c r="E117">
        <f ca="1">RAND()</f>
        <v>0.9690849078455418</v>
      </c>
      <c r="F117">
        <f ca="1">RAND()</f>
        <v>0.92935811916528943</v>
      </c>
      <c r="G117">
        <f ca="1">RAND()</f>
        <v>0.31963132972393715</v>
      </c>
      <c r="H117">
        <f ca="1">RAND()</f>
        <v>0.18919450439816377</v>
      </c>
      <c r="I117">
        <f ca="1">RAND()</f>
        <v>0.48940126817516527</v>
      </c>
      <c r="M117" t="str">
        <f ca="1">IF(LEN(J117)&lt;&gt;0,J117,VLOOKUP(D117+$B117,$BJ:$BK,MATCH($BK$1,$BJ$1:$BK$1,0),1))</f>
        <v>안 지정 캐릭터 PP 일반등급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96908</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14</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4200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125</v>
      </c>
      <c r="Z117">
        <v>1300</v>
      </c>
      <c r="AA117" t="str">
        <f ca="1">IF(ISBLANK(AB117),"",
VLOOKUP(AB117,OFFSET(INDIRECT("$A:$B"),0,MATCH(AB$1&amp;"_Verify",INDIRECT("$1:$1"),0)-1),2,0)
)</f>
        <v>fe</v>
      </c>
      <c r="AB117" t="s">
        <v>82</v>
      </c>
      <c r="AC117" t="s">
        <v>453</v>
      </c>
      <c r="AD117">
        <v>1</v>
      </c>
      <c r="AE117" t="s">
        <v>125</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1.3550135501355014E-2</v>
      </c>
      <c r="BQ117">
        <f t="shared" ca="1" si="17"/>
        <v>9.4517958412098316E-3</v>
      </c>
      <c r="BR117">
        <f t="shared" ca="1" si="18"/>
        <v>4.0899795501022497E-2</v>
      </c>
      <c r="BS117">
        <f t="shared" ca="1" si="19"/>
        <v>0.91598915989159768</v>
      </c>
      <c r="BT117">
        <f t="shared" ca="1" si="20"/>
        <v>0.94139886578449949</v>
      </c>
      <c r="BU117">
        <f t="shared" ca="1" si="21"/>
        <v>0.75255623721881326</v>
      </c>
      <c r="BV117" t="str">
        <f ca="1">OFFSET([1]EquipTable!$A$1,ROW()-1,0)</f>
        <v>Equip8101</v>
      </c>
    </row>
    <row r="118" spans="1:74">
      <c r="A118">
        <v>12</v>
      </c>
      <c r="B118">
        <v>6</v>
      </c>
      <c r="C118">
        <f>IF(B118&lt;=9,0,
IF(B118=10,1,2))</f>
        <v>0</v>
      </c>
      <c r="D118">
        <f ca="1">RAND()</f>
        <v>0.75886930925464502</v>
      </c>
      <c r="E118">
        <f ca="1">RAND()</f>
        <v>0.43948150459689361</v>
      </c>
      <c r="F118">
        <f ca="1">RAND()</f>
        <v>0.93936429033625612</v>
      </c>
      <c r="G118">
        <f ca="1">RAND()</f>
        <v>0.77848988130525998</v>
      </c>
      <c r="H118">
        <f ca="1">RAND()</f>
        <v>0.37748043740292991</v>
      </c>
      <c r="I118">
        <f ca="1">RAND()</f>
        <v>0.76684324990560448</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Equip5202</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3300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247</v>
      </c>
      <c r="W118">
        <v>1</v>
      </c>
      <c r="X118" t="s">
        <v>125</v>
      </c>
      <c r="Z118">
        <v>9600</v>
      </c>
      <c r="AA118" t="str">
        <f ca="1">IF(ISBLANK(AB118),"",
VLOOKUP(AB118,OFFSET(INDIRECT("$A:$B"),0,MATCH(AB$1&amp;"_Verify",INDIRECT("$1:$1"),0)-1),2,0)
)</f>
        <v>fe</v>
      </c>
      <c r="AB118" t="s">
        <v>82</v>
      </c>
      <c r="AC118" t="s">
        <v>454</v>
      </c>
      <c r="AD118">
        <v>1</v>
      </c>
      <c r="AE118" t="s">
        <v>125</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ca="1">IF(ROW()=2,AN118,OFFSET(AM118,-1,0)&amp;IF(LEN(AN118)=0,"",","&amp;AN118))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{"dy":12,"sl":6,"tp":"fe","vl":"Equip7201","cn":1,"pt":"GO","pr":9600}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1.3550135501355014E-2</v>
      </c>
      <c r="BQ118">
        <f t="shared" ca="1" si="17"/>
        <v>9.4517958412098316E-3</v>
      </c>
      <c r="BR118">
        <f t="shared" ca="1" si="18"/>
        <v>4.0899795501022497E-2</v>
      </c>
      <c r="BS118">
        <f t="shared" ca="1" si="19"/>
        <v>0.92953929539295266</v>
      </c>
      <c r="BT118">
        <f t="shared" ca="1" si="20"/>
        <v>0.9508506616257093</v>
      </c>
      <c r="BU118">
        <f t="shared" ca="1" si="21"/>
        <v>0.79345603271983578</v>
      </c>
      <c r="BV118" t="str">
        <f ca="1">OFFSET([1]EquipTable!$A$1,ROW()-1,0)</f>
        <v>Equip8102</v>
      </c>
    </row>
    <row r="119" spans="1:74">
      <c r="A119">
        <v>12</v>
      </c>
      <c r="B119">
        <v>7</v>
      </c>
      <c r="C119">
        <f>IF(B119&lt;=9,0,
IF(B119=10,1,2))</f>
        <v>0</v>
      </c>
      <c r="D119">
        <f ca="1">RAND()</f>
        <v>0.30805924711966226</v>
      </c>
      <c r="E119">
        <f ca="1">RAND()</f>
        <v>0.68009714076138861</v>
      </c>
      <c r="F119">
        <f ca="1">RAND()</f>
        <v>0.20770280131320762</v>
      </c>
      <c r="G119">
        <f ca="1">RAND()</f>
        <v>0.38072866752083656</v>
      </c>
      <c r="H119">
        <f ca="1">RAND()</f>
        <v>0.93026600462785003</v>
      </c>
      <c r="I119">
        <f ca="1">RAND()</f>
        <v>0.1502499288628949</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Equip8001</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4600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294</v>
      </c>
      <c r="W119">
        <v>1</v>
      </c>
      <c r="X119" t="s">
        <v>125</v>
      </c>
      <c r="Z119">
        <v>5300</v>
      </c>
      <c r="AA119" t="str">
        <f ca="1">IF(ISBLANK(AB119),"",
VLOOKUP(AB119,OFFSET(INDIRECT("$A:$B"),0,MATCH(AB$1&amp;"_Verify",INDIRECT("$1:$1"),0)-1),2,0)
)</f>
        <v>fe</v>
      </c>
      <c r="AB119" t="s">
        <v>82</v>
      </c>
      <c r="AC119" t="s">
        <v>363</v>
      </c>
      <c r="AD119">
        <v>1</v>
      </c>
      <c r="AE119" t="s">
        <v>125</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1.3550135501355014E-2</v>
      </c>
      <c r="BQ119">
        <f t="shared" ca="1" si="17"/>
        <v>9.4517958412098316E-3</v>
      </c>
      <c r="BR119">
        <f t="shared" ca="1" si="18"/>
        <v>4.0899795501022497E-2</v>
      </c>
      <c r="BS119">
        <f t="shared" ca="1" si="19"/>
        <v>0.94308943089430763</v>
      </c>
      <c r="BT119">
        <f t="shared" ca="1" si="20"/>
        <v>0.96030245746691911</v>
      </c>
      <c r="BU119">
        <f t="shared" ca="1" si="21"/>
        <v>0.8343558282208583</v>
      </c>
      <c r="BV119" t="str">
        <f ca="1">OFFSET([1]EquipTable!$A$1,ROW()-1,0)</f>
        <v>Equip8201</v>
      </c>
    </row>
    <row r="120" spans="1:74">
      <c r="A120">
        <v>12</v>
      </c>
      <c r="B120">
        <v>8</v>
      </c>
      <c r="C120">
        <f>IF(B120&lt;=9,0,
IF(B120=10,1,2))</f>
        <v>0</v>
      </c>
      <c r="D120">
        <f ca="1">RAND()</f>
        <v>0.2285760621616908</v>
      </c>
      <c r="E120">
        <f ca="1">RAND()</f>
        <v>8.2620447405186259E-2</v>
      </c>
      <c r="F120">
        <f ca="1">RAND()</f>
        <v>0.4222702352454879</v>
      </c>
      <c r="G120">
        <f ca="1">RAND()</f>
        <v>0.57932646562516321</v>
      </c>
      <c r="H120">
        <f ca="1">RAND()</f>
        <v>0.24187986154202035</v>
      </c>
      <c r="I120">
        <f ca="1">RAND()</f>
        <v>0.32207577251407737</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fc</v>
      </c>
      <c r="AB120" t="s">
        <v>85</v>
      </c>
      <c r="AC120" t="s">
        <v>451</v>
      </c>
      <c r="AD120">
        <v>1</v>
      </c>
      <c r="AE120" t="s">
        <v>129</v>
      </c>
      <c r="AF120">
        <v>219</v>
      </c>
      <c r="AG120">
        <v>149</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카츄진</v>
      </c>
      <c r="AL120">
        <v>1</v>
      </c>
      <c r="AM120" t="str">
        <f ca="1">IF(ROW()=2,AN120,OFFSET(AM120,-1,0)&amp;IF(LEN(AN120)=0,"",","&amp;AN120))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{"dy":12,"sl":8,"tp":"fc","vl":"Actor3117","cn":1,"pt":"DI","pp":219,"pr":149}</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1.3550135501355014E-2</v>
      </c>
      <c r="BQ120">
        <f t="shared" ca="1" si="17"/>
        <v>9.4517958412098316E-3</v>
      </c>
      <c r="BR120">
        <f t="shared" ca="1" si="18"/>
        <v>4.0899795501022497E-2</v>
      </c>
      <c r="BS120">
        <f t="shared" ca="1" si="19"/>
        <v>0.95663956639566261</v>
      </c>
      <c r="BT120">
        <f t="shared" ca="1" si="20"/>
        <v>0.96975425330812892</v>
      </c>
      <c r="BU120">
        <f t="shared" ca="1" si="21"/>
        <v>0.87525562372188082</v>
      </c>
      <c r="BV120" t="str">
        <f ca="1">OFFSET([1]EquipTable!$A$1,ROW()-1,0)</f>
        <v>Equip8202</v>
      </c>
    </row>
    <row r="121" spans="1:74">
      <c r="A121">
        <v>12</v>
      </c>
      <c r="B121">
        <v>9</v>
      </c>
      <c r="C121">
        <f>IF(B121&lt;=9,0,
IF(B121=10,1,2))</f>
        <v>0</v>
      </c>
      <c r="D121">
        <f ca="1">RAND()</f>
        <v>0.50952520902182996</v>
      </c>
      <c r="E121">
        <f ca="1">RAND()</f>
        <v>0.50055879583085561</v>
      </c>
      <c r="F121">
        <f ca="1">RAND()</f>
        <v>0.56384640098455463</v>
      </c>
      <c r="G121">
        <f ca="1">RAND()</f>
        <v>4.5195870548352723E-2</v>
      </c>
      <c r="H121">
        <f ca="1">RAND()</f>
        <v>0.28894512888886559</v>
      </c>
      <c r="I121">
        <f ca="1">RAND()</f>
        <v>0.37069258669847938</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fp</v>
      </c>
      <c r="AB121" t="s">
        <v>86</v>
      </c>
      <c r="AC121" t="s">
        <v>451</v>
      </c>
      <c r="AD121">
        <v>75</v>
      </c>
      <c r="AE121" t="s">
        <v>129</v>
      </c>
      <c r="AF121">
        <v>172</v>
      </c>
      <c r="AG121">
        <v>69</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카츄진</v>
      </c>
      <c r="AL121">
        <v>1</v>
      </c>
      <c r="AM121" t="str">
        <f ca="1">IF(ROW()=2,AN121,OFFSET(AM121,-1,0)&amp;IF(LEN(AN121)=0,"",","&amp;AN121))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{"dy":12,"sl":9,"tp":"fp","vl":"Actor3117","cn":75,"pt":"DI","pp":172,"pr":69}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1.3550135501355014E-2</v>
      </c>
      <c r="BQ121">
        <f t="shared" ca="1" si="17"/>
        <v>9.4517958412098316E-3</v>
      </c>
      <c r="BR121">
        <f t="shared" ca="1" si="18"/>
        <v>4.0899795501022497E-2</v>
      </c>
      <c r="BS121">
        <f t="shared" ca="1" si="19"/>
        <v>0.97018970189701759</v>
      </c>
      <c r="BT121">
        <f t="shared" ca="1" si="20"/>
        <v>0.97920604914933873</v>
      </c>
      <c r="BU121">
        <f t="shared" ca="1" si="21"/>
        <v>0.91615541922290333</v>
      </c>
      <c r="BV121" t="str">
        <f ca="1">OFFSET([1]EquipTable!$A$1,ROW()-1,0)</f>
        <v>Equip8301</v>
      </c>
    </row>
    <row r="122" spans="1:74">
      <c r="A122">
        <v>13</v>
      </c>
      <c r="B122">
        <v>0</v>
      </c>
      <c r="C122">
        <f>IF(B122&lt;=9,0,
IF(B122=10,1,2))</f>
        <v>0</v>
      </c>
      <c r="D122">
        <f ca="1">RAND()</f>
        <v>0.10921090943482092</v>
      </c>
      <c r="E122">
        <f ca="1">RAND()</f>
        <v>0.74291357323152563</v>
      </c>
      <c r="F122">
        <f ca="1">RAND()</f>
        <v>0.86162926875317158</v>
      </c>
      <c r="G122">
        <f ca="1">RAND()</f>
        <v>0.93724005315180137</v>
      </c>
      <c r="H122">
        <f ca="1">RAND()</f>
        <v>0.90365431716558109</v>
      </c>
      <c r="I122">
        <f ca="1">RAND()</f>
        <v>0.847120301131847</v>
      </c>
      <c r="M122" t="str">
        <f ca="1">IF(LEN(J122)&lt;&gt;0,J122,VLOOKUP(D122+$B122,$BJ:$BK,MATCH($BK$1,$BJ$1:$BK$1,0),1))</f>
        <v>지정 장비</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Equip6202</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9800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251</v>
      </c>
      <c r="W122">
        <v>1</v>
      </c>
      <c r="X122" t="s">
        <v>125</v>
      </c>
      <c r="Z122">
        <v>900</v>
      </c>
      <c r="AA122" t="str">
        <f ca="1">IF(ISBLANK(AB122),"",
VLOOKUP(AB122,OFFSET(INDIRECT("$A:$B"),0,MATCH(AB$1&amp;"_Verify",INDIRECT("$1:$1"),0)-1),2,0)
)</f>
        <v>fe</v>
      </c>
      <c r="AB122" t="s">
        <v>82</v>
      </c>
      <c r="AC122" t="s">
        <v>455</v>
      </c>
      <c r="AD122">
        <v>1</v>
      </c>
      <c r="AE122" t="s">
        <v>125</v>
      </c>
      <c r="AG122">
        <v>800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1.3550135501355014E-2</v>
      </c>
      <c r="BQ122">
        <f t="shared" ca="1" si="17"/>
        <v>9.4517958412098316E-3</v>
      </c>
      <c r="BR122">
        <f t="shared" ca="1" si="18"/>
        <v>4.0899795501022497E-2</v>
      </c>
      <c r="BS122">
        <f t="shared" ca="1" si="19"/>
        <v>0.98373983739837256</v>
      </c>
      <c r="BT122">
        <f t="shared" ca="1" si="20"/>
        <v>0.98865784499054854</v>
      </c>
      <c r="BU122">
        <f t="shared" ca="1" si="21"/>
        <v>0.95705521472392585</v>
      </c>
      <c r="BV122" t="str">
        <f ca="1">OFFSET([1]EquipTable!$A$1,ROW()-1,0)</f>
        <v>Equip8302</v>
      </c>
    </row>
    <row r="123" spans="1:74">
      <c r="A123">
        <v>13</v>
      </c>
      <c r="B123">
        <v>1</v>
      </c>
      <c r="C123">
        <f>IF(B123&lt;=9,0,
IF(B123=10,1,2))</f>
        <v>0</v>
      </c>
      <c r="D123">
        <f ca="1">RAND()</f>
        <v>0.45677801679814356</v>
      </c>
      <c r="E123">
        <f ca="1">RAND()</f>
        <v>0.4178699542873604</v>
      </c>
      <c r="F123">
        <f ca="1">RAND()</f>
        <v>0.52720798054191931</v>
      </c>
      <c r="G123">
        <f ca="1">RAND()</f>
        <v>2.0558285104955054E-2</v>
      </c>
      <c r="H123">
        <f ca="1">RAND()</f>
        <v>0.61076499966356979</v>
      </c>
      <c r="I123">
        <f ca="1">RAND()</f>
        <v>0.35141041820925545</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Equip3301</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11</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252</v>
      </c>
      <c r="W123">
        <v>1</v>
      </c>
      <c r="X123" t="s">
        <v>125</v>
      </c>
      <c r="Z123">
        <v>900</v>
      </c>
      <c r="AA123" t="str">
        <f ca="1">IF(ISBLANK(AB123),"",
VLOOKUP(AB123,OFFSET(INDIRECT("$A:$B"),0,MATCH(AB$1&amp;"_Verify",INDIRECT("$1:$1"),0)-1),2,0)
)</f>
        <v>fe</v>
      </c>
      <c r="AB123" t="s">
        <v>82</v>
      </c>
      <c r="AC123" t="s">
        <v>456</v>
      </c>
      <c r="AD123">
        <v>1</v>
      </c>
      <c r="AE123" t="s">
        <v>125</v>
      </c>
      <c r="AG123">
        <v>1100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노장의 친구</v>
      </c>
      <c r="AL123">
        <v>1</v>
      </c>
      <c r="AM123" t="str">
        <f ca="1">IF(ROW()=2,AN123,OFFSET(AM123,-1,0)&amp;IF(LEN(AN123)=0,"",","&amp;AN123))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{"dy":13,"sl":1,"tp":"fe","vl":"Equip5101","cn":1,"pt":"GO","pr":1100}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1.3550135501355016E-3</v>
      </c>
      <c r="BQ123">
        <f t="shared" ca="1" si="17"/>
        <v>9.4517958412098323E-4</v>
      </c>
      <c r="BR123">
        <f t="shared" ca="1" si="18"/>
        <v>1.0224948875255625E-3</v>
      </c>
      <c r="BS123">
        <f t="shared" ca="1" si="19"/>
        <v>0.99728997289972754</v>
      </c>
      <c r="BT123">
        <f t="shared" ca="1" si="20"/>
        <v>0.99810964083175835</v>
      </c>
      <c r="BU123">
        <f t="shared" ca="1" si="21"/>
        <v>0.99795501022494837</v>
      </c>
      <c r="BV123" t="str">
        <f ca="1">OFFSET([1]EquipTable!$A$1,ROW()-1,0)</f>
        <v>Equip8401</v>
      </c>
    </row>
    <row r="124" spans="1:74">
      <c r="A124">
        <v>13</v>
      </c>
      <c r="B124">
        <v>2</v>
      </c>
      <c r="C124">
        <f>IF(B124&lt;=9,0,
IF(B124=10,1,2))</f>
        <v>0</v>
      </c>
      <c r="D124">
        <f ca="1">RAND()</f>
        <v>0.2893437230179573</v>
      </c>
      <c r="E124">
        <f ca="1">RAND()</f>
        <v>0.18211634744849414</v>
      </c>
      <c r="F124">
        <f ca="1">RAND()</f>
        <v>0.76828982824364433</v>
      </c>
      <c r="G124">
        <f ca="1">RAND()</f>
        <v>0.69683721070979288</v>
      </c>
      <c r="H124">
        <f ca="1">RAND()</f>
        <v>0.64125794059785546</v>
      </c>
      <c r="I124">
        <f ca="1">RAND()</f>
        <v>0.61712036831622319</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18211</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5</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1500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457</v>
      </c>
      <c r="AD124">
        <v>1</v>
      </c>
      <c r="AE124" t="s">
        <v>129</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자작나무 도끼</v>
      </c>
      <c r="AL124">
        <v>1</v>
      </c>
      <c r="AM124" t="str">
        <f ca="1">IF(ROW()=2,AN124,OFFSET(AM124,-1,0)&amp;IF(LEN(AN124)=0,"",","&amp;AN124))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1.3550135501355016E-3</v>
      </c>
      <c r="BQ124">
        <f t="shared" ca="1" si="17"/>
        <v>9.4517958412098323E-4</v>
      </c>
      <c r="BR124">
        <f t="shared" ca="1" si="18"/>
        <v>1.0224948875255625E-3</v>
      </c>
      <c r="BS124">
        <f t="shared" ca="1" si="19"/>
        <v>0.99864498644986299</v>
      </c>
      <c r="BT124">
        <f t="shared" ca="1" si="20"/>
        <v>0.99905482041587934</v>
      </c>
      <c r="BU124">
        <f t="shared" ca="1" si="21"/>
        <v>0.99897750511247396</v>
      </c>
      <c r="BV124" t="str">
        <f ca="1">OFFSET([1]EquipTable!$A$1,ROW()-1,0)</f>
        <v>Equip8402</v>
      </c>
    </row>
    <row r="125" spans="1:74">
      <c r="A125">
        <v>13</v>
      </c>
      <c r="B125">
        <v>3</v>
      </c>
      <c r="C125">
        <f>IF(B125&lt;=9,0,
IF(B125=10,1,2))</f>
        <v>0</v>
      </c>
      <c r="D125">
        <f ca="1">RAND()</f>
        <v>0.22027929728572304</v>
      </c>
      <c r="E125">
        <f ca="1">RAND()</f>
        <v>0.94998964941503961</v>
      </c>
      <c r="F125">
        <f ca="1">RAND()</f>
        <v>0.65192784629893308</v>
      </c>
      <c r="G125">
        <f ca="1">RAND()</f>
        <v>0.33269285141214633</v>
      </c>
      <c r="H125">
        <f ca="1">RAND()</f>
        <v>0.664517673169842</v>
      </c>
      <c r="I125">
        <f ca="1">RAND()</f>
        <v>0.36616020371457192</v>
      </c>
      <c r="M125" t="str">
        <f ca="1">IF(LEN(J125)&lt;&gt;0,J125,VLOOKUP(D125+$B125,$BJ:$BK,MATCH($BK$1,$BJ$1:$BK$1,0),1))</f>
        <v>안 지정 캐릭터 PP 영웅등급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94998</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14</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4200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uph</v>
      </c>
      <c r="AB125" t="s">
        <v>91</v>
      </c>
      <c r="AC125">
        <v>29794</v>
      </c>
      <c r="AD125">
        <v>6</v>
      </c>
      <c r="AE125" t="s">
        <v>125</v>
      </c>
      <c r="AG125">
        <v>1800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{"dy":13,"sl":3,"tp":"uph","vl":"29794","cn":6,"pt":"GO","pr":1800}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0.99999999999999845</v>
      </c>
      <c r="BT125">
        <f t="shared" ca="1" si="20"/>
        <v>1.0000000000000002</v>
      </c>
      <c r="BU125">
        <f t="shared" ca="1" si="21"/>
        <v>0.99999999999999956</v>
      </c>
      <c r="BV125" t="str">
        <f ca="1">OFFSET([1]EquipTable!$A$1,ROW()-1,0)</f>
        <v>Equip8403</v>
      </c>
    </row>
    <row r="126" spans="1:74">
      <c r="A126">
        <v>13</v>
      </c>
      <c r="B126">
        <v>4</v>
      </c>
      <c r="C126">
        <f>IF(B126&lt;=9,0,
IF(B126=10,1,2))</f>
        <v>0</v>
      </c>
      <c r="D126">
        <f ca="1">RAND()</f>
        <v>0.21631704245101269</v>
      </c>
      <c r="E126">
        <f ca="1">RAND()</f>
        <v>0.20614299514642576</v>
      </c>
      <c r="F126">
        <f ca="1">RAND()</f>
        <v>0.82789119176408177</v>
      </c>
      <c r="G126">
        <f ca="1">RAND()</f>
        <v>0.35285921749453131</v>
      </c>
      <c r="H126">
        <f ca="1">RAND()</f>
        <v>0.72927424741993851</v>
      </c>
      <c r="I126">
        <f ca="1">RAND()</f>
        <v>0.77601131682426394</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20614</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5</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1500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206</v>
      </c>
      <c r="AD126">
        <v>1</v>
      </c>
      <c r="AE126" t="s">
        <v>125</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0.99999999999999845</v>
      </c>
      <c r="BT126">
        <f t="shared" ca="1" si="20"/>
        <v>1.0000000000000002</v>
      </c>
      <c r="BU126">
        <f t="shared" ca="1" si="21"/>
        <v>0.99999999999999956</v>
      </c>
      <c r="BV126" t="str">
        <f ca="1">OFFSET([1]EquipTable!$A$1,ROW()-1,0)</f>
        <v>Equip8404</v>
      </c>
    </row>
    <row r="127" spans="1:74">
      <c r="A127">
        <v>13</v>
      </c>
      <c r="B127">
        <v>5</v>
      </c>
      <c r="C127">
        <f>IF(B127&lt;=9,0,
IF(B127=10,1,2))</f>
        <v>0</v>
      </c>
      <c r="D127">
        <f ca="1">RAND()</f>
        <v>0.11891923657539039</v>
      </c>
      <c r="E127">
        <f ca="1">RAND()</f>
        <v>0.64058204155480869</v>
      </c>
      <c r="F127">
        <f ca="1">RAND()</f>
        <v>0.65787130064277777</v>
      </c>
      <c r="G127">
        <f ca="1">RAND()</f>
        <v>0.74991430778518087</v>
      </c>
      <c r="H127">
        <f ca="1">RAND()</f>
        <v>0.17281625454418514</v>
      </c>
      <c r="I127">
        <f ca="1">RAND()</f>
        <v>0.44087428388712147</v>
      </c>
      <c r="M127" t="str">
        <f ca="1">IF(LEN(J127)&lt;&gt;0,J127,VLOOKUP(D127+$B127,$BJ:$BK,MATCH($BK$1,$BJ$1:$BK$1,0),1))</f>
        <v>지정 장비</v>
      </c>
      <c r="N127" t="str">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Equip5301</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7400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197</v>
      </c>
      <c r="W127">
        <v>1</v>
      </c>
      <c r="X127" t="s">
        <v>125</v>
      </c>
      <c r="Z127">
        <v>7100</v>
      </c>
      <c r="AA127" t="str">
        <f ca="1">IF(ISBLANK(AB127),"",
VLOOKUP(AB127,OFFSET(INDIRECT("$A:$B"),0,MATCH(AB$1&amp;"_Verify",INDIRECT("$1:$1"),0)-1),2,0)
)</f>
        <v>upn</v>
      </c>
      <c r="AB127" t="s">
        <v>92</v>
      </c>
      <c r="AC127">
        <v>12663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{"dy":13,"sl":5,"tp":"upn","vl":"12663","cn":7,"pt":"GO","pr":2100}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0.99999999999999845</v>
      </c>
      <c r="BT127">
        <f t="shared" ca="1" si="20"/>
        <v>1.0000000000000002</v>
      </c>
      <c r="BU127">
        <f t="shared" ca="1" si="21"/>
        <v>0.99999999999999956</v>
      </c>
      <c r="BV127" t="str">
        <f ca="1">OFFSET([1]EquipTable!$A$1,ROW()-1,0)</f>
        <v>Equip8405</v>
      </c>
    </row>
    <row r="128" spans="1:74">
      <c r="A128">
        <v>13</v>
      </c>
      <c r="B128">
        <v>6</v>
      </c>
      <c r="C128">
        <f>IF(B128&lt;=9,0,
IF(B128=10,1,2))</f>
        <v>0</v>
      </c>
      <c r="D128">
        <f ca="1">RAND()</f>
        <v>0.77350729464348789</v>
      </c>
      <c r="E128">
        <f ca="1">RAND()</f>
        <v>0.46060808813959175</v>
      </c>
      <c r="F128">
        <f ca="1">RAND()</f>
        <v>0.46904360330963846</v>
      </c>
      <c r="G128">
        <f ca="1">RAND()</f>
        <v>5.8808643783159642E-2</v>
      </c>
      <c r="H128">
        <f ca="1">RAND()</f>
        <v>0.51133368908464194</v>
      </c>
      <c r="I128">
        <f ca="1">RAND()</f>
        <v>0.89385310133403428</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Equip5302</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DI</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12</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206</v>
      </c>
      <c r="W128">
        <v>1</v>
      </c>
      <c r="X128" t="s">
        <v>125</v>
      </c>
      <c r="Z128">
        <v>3300</v>
      </c>
      <c r="AA128" t="str">
        <f ca="1">IF(ISBLANK(AB128),"",
VLOOKUP(AB128,OFFSET(INDIRECT("$A:$B"),0,MATCH(AB$1&amp;"_Verify",INDIRECT("$1:$1"),0)-1),2,0)
)</f>
        <v>uph</v>
      </c>
      <c r="AB128" t="s">
        <v>91</v>
      </c>
      <c r="AC128">
        <v>29794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0.99999999999999845</v>
      </c>
      <c r="BT128">
        <f t="shared" ca="1" si="20"/>
        <v>1.0000000000000002</v>
      </c>
      <c r="BU128">
        <f t="shared" ca="1" si="21"/>
        <v>0.99999999999999956</v>
      </c>
      <c r="BV128" t="str">
        <f ca="1">OFFSET([1]EquipTable!$A$1,ROW()-1,0)</f>
        <v>후보</v>
      </c>
    </row>
    <row r="129" spans="1:40">
      <c r="A129">
        <v>13</v>
      </c>
      <c r="B129">
        <v>7</v>
      </c>
      <c r="C129">
        <f>IF(B129&lt;=9,0,
IF(B129=10,1,2))</f>
        <v>0</v>
      </c>
      <c r="D129">
        <f ca="1">RAND()</f>
        <v>2.9828059870365964E-2</v>
      </c>
      <c r="E129">
        <f ca="1">RAND()</f>
        <v>3.6614637647365056E-2</v>
      </c>
      <c r="F129">
        <f ca="1">RAND()</f>
        <v>0.98962827236774042</v>
      </c>
      <c r="G129">
        <f ca="1">RAND()</f>
        <v>0.71430117540864224</v>
      </c>
      <c r="H129">
        <f ca="1">RAND()</f>
        <v>0.98522715987180087</v>
      </c>
      <c r="I129">
        <f ca="1">RAND()</f>
        <v>0.22351837073576464</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Equip0102</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1100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242</v>
      </c>
      <c r="W129">
        <v>1</v>
      </c>
      <c r="X129" t="s">
        <v>129</v>
      </c>
      <c r="Z129">
        <v>10</v>
      </c>
      <c r="AA129" t="str">
        <f ca="1">IF(ISBLANK(AB129),"",
VLOOKUP(AB129,OFFSET(INDIRECT("$A:$B"),0,MATCH(AB$1&amp;"_Verify",INDIRECT("$1:$1"),0)-1),2,0)
)</f>
        <v>upn</v>
      </c>
      <c r="AB129" t="s">
        <v>92</v>
      </c>
      <c r="AC129">
        <v>75071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{"dy":13,"sl":7,"tp":"upn","vl":"75071","cn":12,"pt":"GO","pr":3600}</v>
      </c>
    </row>
    <row r="130" spans="1:40">
      <c r="A130">
        <v>13</v>
      </c>
      <c r="B130">
        <v>8</v>
      </c>
      <c r="C130">
        <f>IF(B130&lt;=9,0,
IF(B130=10,1,2))</f>
        <v>0</v>
      </c>
      <c r="D130">
        <f ca="1">RAND()</f>
        <v>0.84541415093338768</v>
      </c>
      <c r="E130">
        <f ca="1">RAND()</f>
        <v>0.2145340044183468</v>
      </c>
      <c r="F130">
        <f ca="1">RAND()</f>
        <v>0.17131335241340484</v>
      </c>
      <c r="G130">
        <f ca="1">RAND()</f>
        <v>5.2372383247232146E-2</v>
      </c>
      <c r="H130">
        <f ca="1">RAND()</f>
        <v>0.93880024255930961</v>
      </c>
      <c r="I130">
        <f ca="1">RAND()</f>
        <v>0.38162175010375676</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0.51213900719940009</v>
      </c>
      <c r="E131">
        <f ca="1">RAND()</f>
        <v>4.2345813039406099E-3</v>
      </c>
      <c r="F131">
        <f ca="1">RAND()</f>
        <v>7.897555720833882E-2</v>
      </c>
      <c r="G131">
        <f ca="1">RAND()</f>
        <v>0.72168556054338295</v>
      </c>
      <c r="H131">
        <f ca="1">RAND()</f>
        <v>0.62800191265669081</v>
      </c>
      <c r="I131">
        <f ca="1">RAND()</f>
        <v>0.29814181405126705</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0.52167987523857451</v>
      </c>
      <c r="E132">
        <f ca="1">RAND()</f>
        <v>0.82880225974272015</v>
      </c>
      <c r="F132">
        <f ca="1">RAND()</f>
        <v>0.8218429973971535</v>
      </c>
      <c r="G132">
        <f ca="1">RAND()</f>
        <v>0.31993958716503512</v>
      </c>
      <c r="H132">
        <f ca="1">RAND()</f>
        <v>0.82273233993968553</v>
      </c>
      <c r="I132">
        <f ca="1">RAND()</f>
        <v>0.46192346222098513</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Equip7102</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3500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129</v>
      </c>
      <c r="Z132">
        <v>149</v>
      </c>
      <c r="AA132" t="str">
        <f ca="1">IF(ISBLANK(AB132),"",
VLOOKUP(AB132,OFFSET(INDIRECT("$A:$B"),0,MATCH(AB$1&amp;"_Verify",INDIRECT("$1:$1"),0)-1),2,0)
)</f>
        <v>uph</v>
      </c>
      <c r="AB132" t="s">
        <v>91</v>
      </c>
      <c r="AC132">
        <v>84704</v>
      </c>
      <c r="AD132">
        <v>5</v>
      </c>
      <c r="AE132" t="s">
        <v>459</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0.37318236446584119</v>
      </c>
      <c r="E133">
        <f ca="1">RAND()</f>
        <v>0.91541023225119977</v>
      </c>
      <c r="F133">
        <f ca="1">RAND()</f>
        <v>0.48963335240248052</v>
      </c>
      <c r="G133">
        <f ca="1">RAND()</f>
        <v>0.74626518659594665</v>
      </c>
      <c r="H133">
        <f ca="1">RAND()</f>
        <v>0.5996854508796905</v>
      </c>
      <c r="I133">
        <f ca="1">RAND()</f>
        <v>0.43503228187529042</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Equip8002</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4900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253</v>
      </c>
      <c r="W133">
        <v>1</v>
      </c>
      <c r="X133" t="s">
        <v>129</v>
      </c>
      <c r="Z133">
        <v>11</v>
      </c>
      <c r="AA133" t="str">
        <f ca="1">IF(ISBLANK(AB133),"",
VLOOKUP(AB133,OFFSET(INDIRECT("$A:$B"),0,MATCH(AB$1&amp;"_Verify",INDIRECT("$1:$1"),0)-1),2,0)
)</f>
        <v>fe</v>
      </c>
      <c r="AB133" t="s">
        <v>82</v>
      </c>
      <c r="AC133" t="s">
        <v>460</v>
      </c>
      <c r="AD133">
        <v>1</v>
      </c>
      <c r="AE133" t="s">
        <v>125</v>
      </c>
      <c r="AG133">
        <v>800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ca="1">IF(ROW()=2,AN133,OFFSET(AM133,-1,0)&amp;IF(LEN(AN133)=0,"",","&amp;AN133))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{"dy":14,"sl":1,"tp":"fe","vl":"Equip1001","cn":1,"pt":"GO","pr":800}</v>
      </c>
    </row>
    <row r="134" spans="1:40">
      <c r="A134">
        <v>14</v>
      </c>
      <c r="B134">
        <v>2</v>
      </c>
      <c r="C134">
        <f>IF(B134&lt;=9,0,
IF(B134=10,1,2))</f>
        <v>0</v>
      </c>
      <c r="D134">
        <f ca="1">RAND()</f>
        <v>0.76506336187058044</v>
      </c>
      <c r="E134">
        <f ca="1">RAND()</f>
        <v>0.44973224407295864</v>
      </c>
      <c r="F134">
        <f ca="1">RAND()</f>
        <v>0.40157434859677987</v>
      </c>
      <c r="G134">
        <f ca="1">RAND()</f>
        <v>0.66818504246299615</v>
      </c>
      <c r="H134">
        <f ca="1">RAND()</f>
        <v>0.25371704847667154</v>
      </c>
      <c r="I134">
        <f ca="1">RAND()</f>
        <v>0.8244675249605361</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44973</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8</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2400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0.53857766472110946</v>
      </c>
      <c r="E135">
        <f ca="1">RAND()</f>
        <v>0.91837421606435377</v>
      </c>
      <c r="F135">
        <f ca="1">RAND()</f>
        <v>0.36005440923425724</v>
      </c>
      <c r="G135">
        <f ca="1">RAND()</f>
        <v>0.91546631779605137</v>
      </c>
      <c r="H135">
        <f ca="1">RAND()</f>
        <v>0.43074587308680623</v>
      </c>
      <c r="I135">
        <f ca="1">RAND()</f>
        <v>0.6243901558667444</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91837</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14</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4200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361</v>
      </c>
      <c r="AD135">
        <v>1</v>
      </c>
      <c r="AE135" t="s">
        <v>125</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ca="1">IF(ROW()=2,AN135,OFFSET(AM135,-1,0)&amp;IF(LEN(AN135)=0,"",","&amp;AN135))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{"dy":14,"sl":3,"tp":"fe","vl":"Equip2302","cn":1,"pt":"GO","pr":7600}</v>
      </c>
    </row>
    <row r="136" spans="1:40">
      <c r="A136">
        <v>14</v>
      </c>
      <c r="B136">
        <v>4</v>
      </c>
      <c r="C136">
        <f>IF(B136&lt;=9,0,
IF(B136=10,1,2))</f>
        <v>0</v>
      </c>
      <c r="D136">
        <f ca="1">RAND()</f>
        <v>0.47931067187649057</v>
      </c>
      <c r="E136">
        <f ca="1">RAND()</f>
        <v>0.67570318884943503</v>
      </c>
      <c r="F136">
        <f ca="1">RAND()</f>
        <v>0.48867890686359905</v>
      </c>
      <c r="G136">
        <f ca="1">RAND()</f>
        <v>0.2681960759464207</v>
      </c>
      <c r="H136">
        <f ca="1">RAND()</f>
        <v>0.3036479396524997</v>
      </c>
      <c r="I136">
        <f ca="1">RAND()</f>
        <v>0.75563505203566561</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67570</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11</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3300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426</v>
      </c>
      <c r="AD136">
        <v>1</v>
      </c>
      <c r="AE136" t="s">
        <v>129</v>
      </c>
      <c r="AF136">
        <v>191</v>
      </c>
      <c r="AG136">
        <v>69</v>
      </c>
      <c r="AH136" t="str">
        <f ca="1">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전설</v>
      </c>
      <c r="AJ136" t="str">
        <f>IF(ISBLANK($AB136),"",
IF(AND($B136&gt;=VLOOKUP($AB136,$AP:$AS,3,0),$B136&lt;=VLOOKUP($AB136,$AP:$AS,4,0)),"","슬롯타입이상"))</f>
        <v/>
      </c>
      <c r="AK136" t="str">
        <f ca="1">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유물 약탈자</v>
      </c>
      <c r="AL136">
        <v>1</v>
      </c>
      <c r="AM136" t="str">
        <f ca="1">IF(ROW()=2,AN136,OFFSET(AM136,-1,0)&amp;IF(LEN(AN136)=0,"",","&amp;AN136))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{"dy":14,"sl":4,"tp":"fe","vl":"Equip0402","cn":1,"pt":"DI","pp":191,"pr":69}</v>
      </c>
    </row>
    <row r="137" spans="1:40">
      <c r="A137">
        <v>14</v>
      </c>
      <c r="B137">
        <v>5</v>
      </c>
      <c r="C137">
        <f>IF(B137&lt;=9,0,
IF(B137=10,1,2))</f>
        <v>0</v>
      </c>
      <c r="D137">
        <f ca="1">RAND()</f>
        <v>0.304724845011624</v>
      </c>
      <c r="E137">
        <f ca="1">RAND()</f>
        <v>0.73126692590635145</v>
      </c>
      <c r="F137">
        <f ca="1">RAND()</f>
        <v>0.10141434132978866</v>
      </c>
      <c r="G137">
        <f ca="1">RAND()</f>
        <v>0.39029239513191627</v>
      </c>
      <c r="H137">
        <f ca="1">RAND()</f>
        <v>0.34816497212024977</v>
      </c>
      <c r="I137">
        <f ca="1">RAND()</f>
        <v>0.74634950506037723</v>
      </c>
      <c r="M137" t="str">
        <f ca="1">IF(LEN(J137)&lt;&gt;0,J137,VLOOKUP(D137+$B137,$BJ:$BK,MATCH($BK$1,$BJ$1:$BK$1,0),1))</f>
        <v>지정 장비</v>
      </c>
      <c r="N137" t="str">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Equip6201</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9700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200</v>
      </c>
      <c r="W137">
        <v>1</v>
      </c>
      <c r="X137" t="s">
        <v>125</v>
      </c>
      <c r="Z137">
        <v>3100</v>
      </c>
      <c r="AA137" t="str">
        <f ca="1">IF(ISBLANK(AB137),"",
VLOOKUP(AB137,OFFSET(INDIRECT("$A:$B"),0,MATCH(AB$1&amp;"_Verify",INDIRECT("$1:$1"),0)-1),2,0)
)</f>
        <v>fe</v>
      </c>
      <c r="AB137" t="s">
        <v>82</v>
      </c>
      <c r="AC137" t="s">
        <v>444</v>
      </c>
      <c r="AD137">
        <v>1</v>
      </c>
      <c r="AE137" t="s">
        <v>125</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미스틱 해머</v>
      </c>
      <c r="AL137">
        <v>1</v>
      </c>
      <c r="AM137" t="str">
        <f ca="1">IF(ROW()=2,AN137,OFFSET(AM137,-1,0)&amp;IF(LEN(AN137)=0,"",","&amp;AN137))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{"dy":14,"sl":5,"tp":"fe","vl":"Equip4202","cn":1,"pt":"GO","pr":3300}</v>
      </c>
    </row>
    <row r="138" spans="1:40">
      <c r="A138">
        <v>14</v>
      </c>
      <c r="B138">
        <v>6</v>
      </c>
      <c r="C138">
        <f>IF(B138&lt;=9,0,
IF(B138=10,1,2))</f>
        <v>0</v>
      </c>
      <c r="D138">
        <f ca="1">RAND()</f>
        <v>5.3341072669644385E-2</v>
      </c>
      <c r="E138">
        <f ca="1">RAND()</f>
        <v>0.87168697228115688</v>
      </c>
      <c r="F138">
        <f ca="1">RAND()</f>
        <v>0.58087991878164802</v>
      </c>
      <c r="G138">
        <f ca="1">RAND()</f>
        <v>0.64254297786749437</v>
      </c>
      <c r="H138">
        <f ca="1">RAND()</f>
        <v>0.60340655104958285</v>
      </c>
      <c r="I138">
        <f ca="1">RAND()</f>
        <v>0.11943603575613371</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Equip7301</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22100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196</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0.10769237022780531</v>
      </c>
      <c r="E139">
        <f ca="1">RAND()</f>
        <v>0.35021192977722937</v>
      </c>
      <c r="F139">
        <f ca="1">RAND()</f>
        <v>0.44772476083582757</v>
      </c>
      <c r="G139">
        <f ca="1">RAND()</f>
        <v>0.23137188930204156</v>
      </c>
      <c r="H139">
        <f ca="1">RAND()</f>
        <v>0.57621327911056841</v>
      </c>
      <c r="I139">
        <f ca="1">RAND()</f>
        <v>0.49803900079720476</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Equip4002</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700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188</v>
      </c>
      <c r="W139">
        <v>1</v>
      </c>
      <c r="X139" t="s">
        <v>125</v>
      </c>
      <c r="Z139">
        <v>7800</v>
      </c>
      <c r="AA139" t="str">
        <f ca="1">IF(ISBLANK(AB139),"",
VLOOKUP(AB139,OFFSET(INDIRECT("$A:$B"),0,MATCH(AB$1&amp;"_Verify",INDIRECT("$1:$1"),0)-1),2,0)
)</f>
        <v>fe</v>
      </c>
      <c r="AB139" t="s">
        <v>82</v>
      </c>
      <c r="AC139" t="s">
        <v>461</v>
      </c>
      <c r="AD139">
        <v>1</v>
      </c>
      <c r="AE139" t="s">
        <v>125</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ca="1">IF(ROW()=2,AN139,OFFSET(AM139,-1,0)&amp;IF(LEN(AN139)=0,"",","&amp;AN139))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{"dy":14,"sl":7,"tp":"fe","vl":"Equip8002","cn":1,"pt":"GO","pr":5100}</v>
      </c>
    </row>
    <row r="140" spans="1:40">
      <c r="A140">
        <v>14</v>
      </c>
      <c r="B140">
        <v>8</v>
      </c>
      <c r="C140">
        <f>IF(B140&lt;=9,0,
IF(B140=10,1,2))</f>
        <v>0</v>
      </c>
      <c r="D140">
        <f ca="1">RAND()</f>
        <v>0.58137488583176833</v>
      </c>
      <c r="E140">
        <f ca="1">RAND()</f>
        <v>0.40452067171201256</v>
      </c>
      <c r="F140">
        <f ca="1">RAND()</f>
        <v>0.28769395671492271</v>
      </c>
      <c r="G140">
        <f ca="1">RAND()</f>
        <v>0.13700623131116951</v>
      </c>
      <c r="H140">
        <f ca="1">RAND()</f>
        <v>0.31809253682783301</v>
      </c>
      <c r="I140">
        <f ca="1">RAND()</f>
        <v>0.34938586003828043</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fc</v>
      </c>
      <c r="AB140" t="s">
        <v>85</v>
      </c>
      <c r="AC140" t="s">
        <v>462</v>
      </c>
      <c r="AD140">
        <v>1</v>
      </c>
      <c r="AE140" t="s">
        <v>129</v>
      </c>
      <c r="AF140">
        <v>229</v>
      </c>
      <c r="AG140">
        <v>169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슬로니카</v>
      </c>
      <c r="AL140">
        <v>1</v>
      </c>
      <c r="AM140" t="str">
        <f ca="1">IF(ROW()=2,AN140,OFFSET(AM140,-1,0)&amp;IF(LEN(AN140)=0,"",","&amp;AN140))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{"dy":14,"sl":8,"tp":"fc","vl":"Actor3114","cn":1,"pt":"DI","pp":229,"pr":169}</v>
      </c>
    </row>
    <row r="141" spans="1:40">
      <c r="A141">
        <v>14</v>
      </c>
      <c r="B141">
        <v>9</v>
      </c>
      <c r="C141">
        <f>IF(B141&lt;=9,0,
IF(B141=10,1,2))</f>
        <v>0</v>
      </c>
      <c r="D141">
        <f ca="1">RAND()</f>
        <v>3.7820354581862281E-3</v>
      </c>
      <c r="E141">
        <f ca="1">RAND()</f>
        <v>0.31124689494335389</v>
      </c>
      <c r="F141">
        <f ca="1">RAND()</f>
        <v>0.32115346837891678</v>
      </c>
      <c r="G141">
        <f ca="1">RAND()</f>
        <v>0.79669273695688037</v>
      </c>
      <c r="H141">
        <f ca="1">RAND()</f>
        <v>0.1712901444615802</v>
      </c>
      <c r="I141">
        <f ca="1">RAND()</f>
        <v>1.4680206540707008E-3</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fp</v>
      </c>
      <c r="AB141" t="s">
        <v>86</v>
      </c>
      <c r="AC141" t="s">
        <v>462</v>
      </c>
      <c r="AD141">
        <v>75</v>
      </c>
      <c r="AE141" t="s">
        <v>129</v>
      </c>
      <c r="AF141">
        <v>172</v>
      </c>
      <c r="AG141">
        <v>59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슬로니카</v>
      </c>
      <c r="AL141">
        <v>1</v>
      </c>
      <c r="AM141" t="str">
        <f ca="1">IF(ROW()=2,AN141,OFFSET(AM141,-1,0)&amp;IF(LEN(AN141)=0,"",","&amp;AN141))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{"dy":14,"sl":9,"tp":"fp","vl":"Actor3114","cn":75,"pt":"DI","pp":172,"pr":59}</v>
      </c>
    </row>
    <row r="142" spans="1:40">
      <c r="A142">
        <v>15</v>
      </c>
      <c r="B142">
        <v>0</v>
      </c>
      <c r="C142">
        <f>IF(B142&lt;=9,0,
IF(B142=10,1,2))</f>
        <v>0</v>
      </c>
      <c r="D142">
        <f ca="1">RAND()</f>
        <v>0.22025982364030094</v>
      </c>
      <c r="E142">
        <f ca="1">RAND()</f>
        <v>0.70469574898205112</v>
      </c>
      <c r="F142">
        <f ca="1">RAND()</f>
        <v>0.25953482094852875</v>
      </c>
      <c r="G142">
        <f ca="1">RAND()</f>
        <v>0.45621132359729755</v>
      </c>
      <c r="H142">
        <f ca="1">RAND()</f>
        <v>0.19760448587378965</v>
      </c>
      <c r="I142">
        <f ca="1">RAND()</f>
        <v>0.2358790571706989</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Equip6101</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3300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238</v>
      </c>
      <c r="W142">
        <v>1</v>
      </c>
      <c r="X142" t="s">
        <v>125</v>
      </c>
      <c r="Z142">
        <v>7700</v>
      </c>
      <c r="AA142" t="str">
        <f ca="1">IF(ISBLANK(AB142),"",
VLOOKUP(AB142,OFFSET(INDIRECT("$A:$B"),0,MATCH(AB$1&amp;"_Verify",INDIRECT("$1:$1"),0)-1),2,0)
)</f>
        <v>fe</v>
      </c>
      <c r="AB142" t="s">
        <v>82</v>
      </c>
      <c r="AC142" t="s">
        <v>113</v>
      </c>
      <c r="AD142">
        <v>1</v>
      </c>
      <c r="AE142" t="s">
        <v>125</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0.28109368655475808</v>
      </c>
      <c r="E143">
        <f ca="1">RAND()</f>
        <v>7.3941371138047662E-3</v>
      </c>
      <c r="F143">
        <f ca="1">RAND()</f>
        <v>0.58189946199589571</v>
      </c>
      <c r="G143">
        <f ca="1">RAND()</f>
        <v>0.92993865834359157</v>
      </c>
      <c r="H143">
        <f ca="1">RAND()</f>
        <v>0.92675532408927863</v>
      </c>
      <c r="I143">
        <f ca="1">RAND()</f>
        <v>0.48973575368890387</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Equip0001</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700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243</v>
      </c>
      <c r="W143">
        <v>1</v>
      </c>
      <c r="X143" t="s">
        <v>125</v>
      </c>
      <c r="Z143">
        <v>7400</v>
      </c>
      <c r="AA143" t="str">
        <f ca="1">IF(ISBLANK(AB143),"",
VLOOKUP(AB143,OFFSET(INDIRECT("$A:$B"),0,MATCH(AB$1&amp;"_Verify",INDIRECT("$1:$1"),0)-1),2,0)
)</f>
        <v>upn</v>
      </c>
      <c r="AB143" t="s">
        <v>92</v>
      </c>
      <c r="AC143">
        <v>79684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{"dy":15,"sl":1,"tp":"upn","vl":"79684","cn":12,"pt":"GO","pr":3600}</v>
      </c>
    </row>
    <row r="144" spans="1:40">
      <c r="A144">
        <v>15</v>
      </c>
      <c r="B144">
        <v>2</v>
      </c>
      <c r="C144">
        <f>IF(B144&lt;=9,0,
IF(B144=10,1,2))</f>
        <v>0</v>
      </c>
      <c r="D144">
        <f ca="1">RAND()</f>
        <v>0.71323292125441717</v>
      </c>
      <c r="E144">
        <f ca="1">RAND()</f>
        <v>0.99753611720622715</v>
      </c>
      <c r="F144">
        <f ca="1">RAND()</f>
        <v>0.57801167689321398</v>
      </c>
      <c r="G144">
        <f ca="1">RAND()</f>
        <v>0.49031352145365392</v>
      </c>
      <c r="H144">
        <f ca="1">RAND()</f>
        <v>0.39448542709402934</v>
      </c>
      <c r="I144">
        <f ca="1">RAND()</f>
        <v>0.46195328143718872</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99753</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14</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4200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469</v>
      </c>
      <c r="AD144">
        <v>1</v>
      </c>
      <c r="AE144" t="s">
        <v>129</v>
      </c>
      <c r="AF144">
        <v>189</v>
      </c>
      <c r="AG144">
        <v>129</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전설</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단단한 칼날 메이스</v>
      </c>
      <c r="AL144">
        <v>1</v>
      </c>
      <c r="AM144" t="str">
        <f ca="1">IF(ROW()=2,AN144,OFFSET(AM144,-1,0)&amp;IF(LEN(AN144)=0,"",","&amp;AN144))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{"dy":15,"sl":2,"tp":"fe","vl":"Equip4401","cn":1,"pt":"DI","pp":189,"pr":129}</v>
      </c>
    </row>
    <row r="145" spans="1:40">
      <c r="A145">
        <v>15</v>
      </c>
      <c r="B145">
        <v>3</v>
      </c>
      <c r="C145">
        <f>IF(B145&lt;=9,0,
IF(B145=10,1,2))</f>
        <v>0</v>
      </c>
      <c r="D145">
        <f ca="1">RAND()</f>
        <v>3.6359098383284216E-2</v>
      </c>
      <c r="E145">
        <f ca="1">RAND()</f>
        <v>0.80297751449832533</v>
      </c>
      <c r="F145">
        <f ca="1">RAND()</f>
        <v>0.98602288663881921</v>
      </c>
      <c r="G145">
        <f ca="1">RAND()</f>
        <v>0.41653818500111195</v>
      </c>
      <c r="H145">
        <f ca="1">RAND()</f>
        <v>0.80914052178492757</v>
      </c>
      <c r="I145">
        <f ca="1">RAND()</f>
        <v>0.21039536269598591</v>
      </c>
      <c r="M145" t="str">
        <f ca="1">IF(LEN(J145)&lt;&gt;0,J145,VLOOKUP(D145+$B145,$BJ:$BK,MATCH($BK$1,$BJ$1:$BK$1,0),1))</f>
        <v>안 지정 캐릭터 PP 영웅등급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80297</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12</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3600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38810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{"dy":15,"sl":3,"tp":"upn","vl":"38810","cn":3,"pt":"GO","pr":900}</v>
      </c>
    </row>
    <row r="146" spans="1:40">
      <c r="A146">
        <v>15</v>
      </c>
      <c r="B146">
        <v>4</v>
      </c>
      <c r="C146">
        <f>IF(B146&lt;=9,0,
IF(B146=10,1,2))</f>
        <v>0</v>
      </c>
      <c r="D146">
        <f ca="1">RAND()</f>
        <v>0.81436693944014626</v>
      </c>
      <c r="E146">
        <f ca="1">RAND()</f>
        <v>0.80437904816290773</v>
      </c>
      <c r="F146">
        <f ca="1">RAND()</f>
        <v>0.41599306399750891</v>
      </c>
      <c r="G146">
        <f ca="1">RAND()</f>
        <v>0.70572164379562674</v>
      </c>
      <c r="H146">
        <f ca="1">RAND()</f>
        <v>0.49551190026638225</v>
      </c>
      <c r="I146">
        <f ca="1">RAND()</f>
        <v>0.93431990257883768</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80437</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12</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3600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471</v>
      </c>
      <c r="AD146">
        <v>1</v>
      </c>
      <c r="AE146" t="s">
        <v>459</v>
      </c>
      <c r="AG146">
        <v>7400</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흑진주 칼날</v>
      </c>
      <c r="AL146">
        <v>1</v>
      </c>
      <c r="AM146" t="str">
        <f ca="1">IF(ROW()=2,AN146,OFFSET(AM146,-1,0)&amp;IF(LEN(AN146)=0,"",","&amp;AN146))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{"dy":15,"sl":4,"tp":"fe","vl":"Equip1302","cn":1,"pt":"GO","pr":7400}</v>
      </c>
    </row>
    <row r="147" spans="1:40">
      <c r="A147">
        <v>15</v>
      </c>
      <c r="B147">
        <v>5</v>
      </c>
      <c r="C147">
        <f>IF(B147&lt;=9,0,
IF(B147=10,1,2))</f>
        <v>0</v>
      </c>
      <c r="D147">
        <f ca="1">RAND()</f>
        <v>6.50179620784197E-2</v>
      </c>
      <c r="E147">
        <f ca="1">RAND()</f>
        <v>0.64548933885702908</v>
      </c>
      <c r="F147">
        <f ca="1">RAND()</f>
        <v>0.76430139311319645</v>
      </c>
      <c r="G147">
        <f ca="1">RAND()</f>
        <v>0.81941350892744924</v>
      </c>
      <c r="H147">
        <f ca="1">RAND()</f>
        <v>0.75757603440847732</v>
      </c>
      <c r="I147">
        <f ca="1">RAND()</f>
        <v>2.5674509720153837E-3</v>
      </c>
      <c r="M147" t="str">
        <f ca="1">IF(LEN(J147)&lt;&gt;0,J147,VLOOKUP(D147+$B147,$BJ:$BK,MATCH($BK$1,$BJ$1:$BK$1,0),1))</f>
        <v>지정 장비</v>
      </c>
      <c r="N147" t="str">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Equip5301</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7000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278</v>
      </c>
      <c r="W147">
        <v>1</v>
      </c>
      <c r="X147" t="s">
        <v>125</v>
      </c>
      <c r="Z147">
        <v>3300</v>
      </c>
      <c r="AA147" t="str">
        <f ca="1">IF(ISBLANK(AB147),"",
VLOOKUP(AB147,OFFSET(INDIRECT("$A:$B"),0,MATCH(AB$1&amp;"_Verify",INDIRECT("$1:$1"),0)-1),2,0)
)</f>
        <v>uph</v>
      </c>
      <c r="AB147" t="s">
        <v>91</v>
      </c>
      <c r="AC147">
        <v>80085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{"dy":15,"sl":5,"tp":"uph","vl":"80085","cn":10,"pt":"GO","pr":3000}</v>
      </c>
    </row>
    <row r="148" spans="1:40">
      <c r="A148">
        <v>15</v>
      </c>
      <c r="B148">
        <v>6</v>
      </c>
      <c r="C148">
        <f>IF(B148&lt;=9,0,
IF(B148=10,1,2))</f>
        <v>0</v>
      </c>
      <c r="D148">
        <f ca="1">RAND()</f>
        <v>0.18928555436510908</v>
      </c>
      <c r="E148">
        <f ca="1">RAND()</f>
        <v>0.10535129135647925</v>
      </c>
      <c r="F148">
        <f ca="1">RAND()</f>
        <v>0.53569599762077036</v>
      </c>
      <c r="G148">
        <f ca="1">RAND()</f>
        <v>0.12826817681454694</v>
      </c>
      <c r="H148">
        <f ca="1">RAND()</f>
        <v>0.46331933286026694</v>
      </c>
      <c r="I148">
        <f ca="1">RAND()</f>
        <v>3.3079658822131375E-2</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Equip1101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1000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184</v>
      </c>
      <c r="W148">
        <v>1</v>
      </c>
      <c r="X148" t="s">
        <v>125</v>
      </c>
      <c r="Z148">
        <v>7600</v>
      </c>
      <c r="AA148" t="str">
        <f ca="1">IF(ISBLANK(AB148),"",
VLOOKUP(AB148,OFFSET(INDIRECT("$A:$B"),0,MATCH(AB$1&amp;"_Verify",INDIRECT("$1:$1"),0)-1),2,0)
)</f>
        <v>fe</v>
      </c>
      <c r="AB148" t="s">
        <v>82</v>
      </c>
      <c r="AC148" t="s">
        <v>196</v>
      </c>
      <c r="AD148">
        <v>1</v>
      </c>
      <c r="AE148" t="s">
        <v>125</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ca="1">IF(ROW()=2,AN148,OFFSET(AM148,-1,0)&amp;IF(LEN(AN148)=0,"",","&amp;AN148))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{"dy":15,"sl":6,"tp":"fe","vl":"Equip7302","cn":1,"pt":"GO","pr":22400}</v>
      </c>
    </row>
    <row r="149" spans="1:40">
      <c r="A149">
        <v>15</v>
      </c>
      <c r="B149">
        <v>7</v>
      </c>
      <c r="C149">
        <f>IF(B149&lt;=9,0,
IF(B149=10,1,2))</f>
        <v>0</v>
      </c>
      <c r="D149">
        <f ca="1">RAND()</f>
        <v>0.2535341160065514</v>
      </c>
      <c r="E149">
        <f ca="1">RAND()</f>
        <v>2.2863272339361251E-2</v>
      </c>
      <c r="F149">
        <f ca="1">RAND()</f>
        <v>0.85812737036147679</v>
      </c>
      <c r="G149">
        <f ca="1">RAND()</f>
        <v>0.36615620691907547</v>
      </c>
      <c r="H149">
        <f ca="1">RAND()</f>
        <v>0.3212873912750307</v>
      </c>
      <c r="I149">
        <f ca="1">RAND()</f>
        <v>0.30134698250515968</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Equip0101</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1100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180</v>
      </c>
      <c r="W149">
        <v>1</v>
      </c>
      <c r="X149" t="s">
        <v>125</v>
      </c>
      <c r="Z149">
        <v>5100</v>
      </c>
      <c r="AA149" t="str">
        <f ca="1">IF(ISBLANK(AB149),"",
VLOOKUP(AB149,OFFSET(INDIRECT("$A:$B"),0,MATCH(AB$1&amp;"_Verify",INDIRECT("$1:$1"),0)-1),2,0)
)</f>
        <v>fe</v>
      </c>
      <c r="AB149" t="s">
        <v>82</v>
      </c>
      <c r="AC149" t="s">
        <v>188</v>
      </c>
      <c r="AD149">
        <v>1</v>
      </c>
      <c r="AE149" t="s">
        <v>125</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0.6492149395679041</v>
      </c>
      <c r="E150">
        <f ca="1">RAND()</f>
        <v>0.52736393270239568</v>
      </c>
      <c r="F150">
        <f ca="1">RAND()</f>
        <v>0.14202601961125672</v>
      </c>
      <c r="G150">
        <f ca="1">RAND()</f>
        <v>0.85483478842245331</v>
      </c>
      <c r="H150">
        <f ca="1">RAND()</f>
        <v>0.63761972389997656</v>
      </c>
      <c r="I150">
        <f ca="1">RAND()</f>
        <v>0.91131574115583336</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ca="1">IF(ROW()=2,AN150,OFFSET(AM150,-1,0)&amp;IF(LEN(AN150)=0,"",","&amp;AN150))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v>
      </c>
    </row>
    <row r="151" spans="1:40">
      <c r="A151">
        <v>15</v>
      </c>
      <c r="B151">
        <v>9</v>
      </c>
      <c r="C151">
        <f>IF(B151&lt;=9,0,
IF(B151=10,1,2))</f>
        <v>0</v>
      </c>
      <c r="D151">
        <f ca="1">RAND()</f>
        <v>0.19516098136896542</v>
      </c>
      <c r="E151">
        <f ca="1">RAND()</f>
        <v>0.12604802286705563</v>
      </c>
      <c r="F151">
        <f ca="1">RAND()</f>
        <v>6.5052413371921136E-2</v>
      </c>
      <c r="G151">
        <f ca="1">RAND()</f>
        <v>0.60720037892503687</v>
      </c>
      <c r="H151">
        <f ca="1">RAND()</f>
        <v>0.84980728569305997</v>
      </c>
      <c r="I151">
        <f ca="1">RAND()</f>
        <v>0.6835406978534776</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ca="1">IF(ROW()=2,AN151,OFFSET(AM151,-1,0)&amp;IF(LEN(AN151)=0,"",","&amp;AN151))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v>
      </c>
    </row>
    <row r="152" spans="1:40">
      <c r="A152">
        <v>16</v>
      </c>
      <c r="B152">
        <v>0</v>
      </c>
      <c r="C152">
        <f>IF(B152&lt;=9,0,
IF(B152=10,1,2))</f>
        <v>0</v>
      </c>
      <c r="D152">
        <f ca="1">RAND()</f>
        <v>5.6385982865227668E-2</v>
      </c>
      <c r="E152">
        <f ca="1">RAND()</f>
        <v>0.29855682213917589</v>
      </c>
      <c r="F152">
        <f ca="1">RAND()</f>
        <v>0.65434396157660468</v>
      </c>
      <c r="G152">
        <f ca="1">RAND()</f>
        <v>0.17457571038158182</v>
      </c>
      <c r="H152">
        <f ca="1">RAND()</f>
        <v>0.95745546467567044</v>
      </c>
      <c r="I152">
        <f ca="1">RAND()</f>
        <v>4.607875916516635E-2</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Equip2202</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4</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205</v>
      </c>
      <c r="W152">
        <v>1</v>
      </c>
      <c r="X152" t="s">
        <v>125</v>
      </c>
      <c r="Z152">
        <v>3400</v>
      </c>
      <c r="AA152" t="str">
        <f ca="1">IF(ISBLANK(AB152),"",
VLOOKUP(AB152,OFFSET(INDIRECT("$A:$B"),0,MATCH(AB$1&amp;"_Verify",INDIRECT("$1:$1"),0)-1),2,0)
)</f>
        <v>fe</v>
      </c>
      <c r="AB152" t="s">
        <v>82</v>
      </c>
      <c r="AC152" t="s">
        <v>380</v>
      </c>
      <c r="AD152">
        <v>1</v>
      </c>
      <c r="AE152" t="s">
        <v>125</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파수꾼의 숏보우</v>
      </c>
      <c r="AL152">
        <v>1</v>
      </c>
      <c r="AM152" t="str">
        <f ca="1">IF(ROW()=2,AN152,OFFSET(AM152,-1,0)&amp;IF(LEN(AN152)=0,"",","&amp;AN152))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{"dy":16,"sl":0,"tp":"fe","vl":"Equip2202","cn":1,"pt":"GO","pr":3400}</v>
      </c>
    </row>
    <row r="153" spans="1:40">
      <c r="A153">
        <v>16</v>
      </c>
      <c r="B153">
        <v>1</v>
      </c>
      <c r="C153">
        <f>IF(B153&lt;=9,0,
IF(B153=10,1,2))</f>
        <v>0</v>
      </c>
      <c r="D153">
        <f ca="1">RAND()</f>
        <v>0.93860276211026628</v>
      </c>
      <c r="E153">
        <f ca="1">RAND()</f>
        <v>0.21497000377888342</v>
      </c>
      <c r="F153">
        <f ca="1">RAND()</f>
        <v>4.549092044207248E-2</v>
      </c>
      <c r="G153">
        <f ca="1">RAND()</f>
        <v>0.38659326709839115</v>
      </c>
      <c r="H153">
        <f ca="1">RAND()</f>
        <v>0.26638665905250891</v>
      </c>
      <c r="I153">
        <f ca="1">RAND()</f>
        <v>0.49558036561591035</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Equip1302</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11</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178</v>
      </c>
      <c r="W153">
        <v>1</v>
      </c>
      <c r="X153" t="s">
        <v>125</v>
      </c>
      <c r="Z153">
        <v>1200</v>
      </c>
      <c r="AA153" t="str">
        <f ca="1">IF(ISBLANK(AB153),"",
VLOOKUP(AB153,OFFSET(INDIRECT("$A:$B"),0,MATCH(AB$1&amp;"_Verify",INDIRECT("$1:$1"),0)-1),2,0)
)</f>
        <v>fe</v>
      </c>
      <c r="AB153" t="s">
        <v>82</v>
      </c>
      <c r="AC153" t="s">
        <v>178</v>
      </c>
      <c r="AD153">
        <v>1</v>
      </c>
      <c r="AE153" t="s">
        <v>125</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ca="1">IF(ROW()=2,AN153,OFFSET(AM153,-1,0)&amp;IF(LEN(AN153)=0,"",","&amp;AN153))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{"dy":16,"sl":1,"tp":"fe","vl":"Equip3102","cn":1,"pt":"GO","pr":1200}</v>
      </c>
    </row>
    <row r="154" spans="1:40">
      <c r="A154">
        <v>16</v>
      </c>
      <c r="B154">
        <v>2</v>
      </c>
      <c r="C154">
        <f>IF(B154&lt;=9,0,
IF(B154=10,1,2))</f>
        <v>0</v>
      </c>
      <c r="D154">
        <f ca="1">RAND()</f>
        <v>0.79883266961234545</v>
      </c>
      <c r="E154">
        <f ca="1">RAND()</f>
        <v>0.61137269325776433</v>
      </c>
      <c r="F154">
        <f ca="1">RAND()</f>
        <v>0.61354936935667559</v>
      </c>
      <c r="G154">
        <f ca="1">RAND()</f>
        <v>0.26186714108088882</v>
      </c>
      <c r="H154">
        <f ca="1">RAND()</f>
        <v>0.8587713363584093</v>
      </c>
      <c r="I154">
        <f ca="1">RAND()</f>
        <v>0.46521318596658923</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61137</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10</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3000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uph</v>
      </c>
      <c r="AB154" t="s">
        <v>91</v>
      </c>
      <c r="AC154">
        <v>11315</v>
      </c>
      <c r="AD154">
        <v>11</v>
      </c>
      <c r="AE154" t="s">
        <v>360</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{"dy":16,"sl":2,"tp":"uph","vl":"11315","cn":11,"pt":"DI","pr":3}</v>
      </c>
    </row>
    <row r="155" spans="1:40">
      <c r="A155">
        <v>16</v>
      </c>
      <c r="B155">
        <v>3</v>
      </c>
      <c r="C155">
        <f>IF(B155&lt;=9,0,
IF(B155=10,1,2))</f>
        <v>0</v>
      </c>
      <c r="D155">
        <f ca="1">RAND()</f>
        <v>0.78173310068828661</v>
      </c>
      <c r="E155">
        <f ca="1">RAND()</f>
        <v>0.7680142947748585</v>
      </c>
      <c r="F155">
        <f ca="1">RAND()</f>
        <v>7.1480715096144176E-2</v>
      </c>
      <c r="G155">
        <f ca="1">RAND()</f>
        <v>0.22469441700911641</v>
      </c>
      <c r="H155">
        <f ca="1">RAND()</f>
        <v>0.79953816633171859</v>
      </c>
      <c r="I155">
        <f ca="1">RAND()</f>
        <v>9.5867372196507428E-2</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76801</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12</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3600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464</v>
      </c>
      <c r="AD155">
        <v>1</v>
      </c>
      <c r="AE155" t="s">
        <v>125</v>
      </c>
      <c r="AG155">
        <v>1100</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칼날 손잡이</v>
      </c>
      <c r="AL155">
        <v>1</v>
      </c>
      <c r="AM155" t="str">
        <f ca="1">IF(ROW()=2,AN155,OFFSET(AM155,-1,0)&amp;IF(LEN(AN155)=0,"",","&amp;AN155))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{"dy":16,"sl":3,"tp":"fe","vl":"Equip1101","cn":1,"pt":"GO","pr":1100}</v>
      </c>
    </row>
    <row r="156" spans="1:40">
      <c r="A156">
        <v>16</v>
      </c>
      <c r="B156">
        <v>4</v>
      </c>
      <c r="C156">
        <f>IF(B156&lt;=9,0,
IF(B156=10,1,2))</f>
        <v>0</v>
      </c>
      <c r="D156">
        <f ca="1">RAND()</f>
        <v>0.17302897730637445</v>
      </c>
      <c r="E156">
        <f ca="1">RAND()</f>
        <v>0.76634834456598622</v>
      </c>
      <c r="F156">
        <f ca="1">RAND()</f>
        <v>0.8755526583818114</v>
      </c>
      <c r="G156">
        <f ca="1">RAND()</f>
        <v>0.34973312636299914</v>
      </c>
      <c r="H156">
        <f ca="1">RAND()</f>
        <v>0.87560613627462391</v>
      </c>
      <c r="I156">
        <f ca="1">RAND()</f>
        <v>0.35439474865798937</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76634</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12</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3600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0.96383683381046836</v>
      </c>
      <c r="E157">
        <f ca="1">RAND()</f>
        <v>0.3729625928232162</v>
      </c>
      <c r="F157">
        <f ca="1">RAND()</f>
        <v>0.80295429040091881</v>
      </c>
      <c r="G157">
        <f ca="1">RAND()</f>
        <v>0.41810532652197352</v>
      </c>
      <c r="H157">
        <f ca="1">RAND()</f>
        <v>0.74989752659228126</v>
      </c>
      <c r="I157">
        <f ca="1">RAND()</f>
        <v>0.17925769171640171</v>
      </c>
      <c r="M157" t="str">
        <f ca="1">IF(LEN(J157)&lt;&gt;0,J157,VLOOKUP(D157+$B157,$BJ:$BK,MATCH($BK$1,$BJ$1:$BK$1,0),1))</f>
        <v>안 지정 캐릭터 PP 일반등급</v>
      </c>
      <c r="N157">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37296</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7</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2100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188</v>
      </c>
      <c r="W157">
        <v>1</v>
      </c>
      <c r="X157" t="s">
        <v>125</v>
      </c>
      <c r="Z157">
        <v>7900</v>
      </c>
      <c r="AA157" t="str">
        <f ca="1">IF(ISBLANK(AB157),"",
VLOOKUP(AB157,OFFSET(INDIRECT("$A:$B"),0,MATCH(AB$1&amp;"_Verify",INDIRECT("$1:$1"),0)-1),2,0)
)</f>
        <v>fe</v>
      </c>
      <c r="AB157" t="s">
        <v>82</v>
      </c>
      <c r="AC157" t="s">
        <v>465</v>
      </c>
      <c r="AD157">
        <v>1</v>
      </c>
      <c r="AE157" t="s">
        <v>125</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ca="1">IF(ROW()=2,AN157,OFFSET(AM157,-1,0)&amp;IF(LEN(AN157)=0,"",","&amp;AN157))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{"dy":16,"sl":5,"tp":"fe","vl":"Equip5201","cn":1,"pt":"GO","pr":2700}</v>
      </c>
    </row>
    <row r="158" spans="1:40">
      <c r="A158">
        <v>16</v>
      </c>
      <c r="B158">
        <v>6</v>
      </c>
      <c r="C158">
        <f>IF(B158&lt;=9,0,
IF(B158=10,1,2))</f>
        <v>0</v>
      </c>
      <c r="D158">
        <f ca="1">RAND()</f>
        <v>0.9029264562937046</v>
      </c>
      <c r="E158">
        <f ca="1">RAND()</f>
        <v>0.64899955333948112</v>
      </c>
      <c r="F158">
        <f ca="1">RAND()</f>
        <v>0.1608017889080301</v>
      </c>
      <c r="G158">
        <f ca="1">RAND()</f>
        <v>0.74300423882318412</v>
      </c>
      <c r="H158">
        <f ca="1">RAND()</f>
        <v>2.5268137395608847E-2</v>
      </c>
      <c r="I158">
        <f ca="1">RAND()</f>
        <v>6.3793189056858046E-2</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Equip6301</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22000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192</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0.83846383025423454</v>
      </c>
      <c r="E159">
        <f ca="1">RAND()</f>
        <v>0.43895114757730402</v>
      </c>
      <c r="F159">
        <f ca="1">RAND()</f>
        <v>0.6245929740594075</v>
      </c>
      <c r="G159">
        <f ca="1">RAND()</f>
        <v>0.50473976118688224</v>
      </c>
      <c r="H159">
        <f ca="1">RAND()</f>
        <v>0.93438514678671314</v>
      </c>
      <c r="I159">
        <f ca="1">RAND()</f>
        <v>0.32844680330268294</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Equip5002</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700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240</v>
      </c>
      <c r="W159">
        <v>1</v>
      </c>
      <c r="X159" t="s">
        <v>125</v>
      </c>
      <c r="Z159">
        <v>29300</v>
      </c>
      <c r="AA159" t="str">
        <f ca="1">IF(ISBLANK(AB159),"",
VLOOKUP(AB159,OFFSET(INDIRECT("$A:$B"),0,MATCH(AB$1&amp;"_Verify",INDIRECT("$1:$1"),0)-1),2,0)
)</f>
        <v>fe</v>
      </c>
      <c r="AB159" t="s">
        <v>82</v>
      </c>
      <c r="AC159" t="s">
        <v>463</v>
      </c>
      <c r="AD159">
        <v>1</v>
      </c>
      <c r="AE159" t="s">
        <v>125</v>
      </c>
      <c r="AG159">
        <v>9600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ca="1">IF(ROW()=2,AN159,OFFSET(AM159,-1,0)&amp;IF(LEN(AN159)=0,"",","&amp;AN159))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{"dy":16,"sl":7,"tp":"fe","vl":"Equip6202","cn":1,"pt":"GO","pr":9600}</v>
      </c>
    </row>
    <row r="160" spans="1:40">
      <c r="A160">
        <v>16</v>
      </c>
      <c r="B160">
        <v>8</v>
      </c>
      <c r="C160">
        <f>IF(B160&lt;=9,0,
IF(B160=10,1,2))</f>
        <v>0</v>
      </c>
      <c r="D160">
        <f ca="1">RAND()</f>
        <v>0.26342012546799065</v>
      </c>
      <c r="E160">
        <f ca="1">RAND()</f>
        <v>1.6583592774367384E-2</v>
      </c>
      <c r="F160">
        <f ca="1">RAND()</f>
        <v>0.88932161476554794</v>
      </c>
      <c r="G160">
        <f ca="1">RAND()</f>
        <v>4.1017527658068875E-2</v>
      </c>
      <c r="H160">
        <f ca="1">RAND()</f>
        <v>0.28644168115883895</v>
      </c>
      <c r="I160">
        <f ca="1">RAND()</f>
        <v>0.41300519704478778</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0.56063073412243691</v>
      </c>
      <c r="E161">
        <f ca="1">RAND()</f>
        <v>0.61329680686373755</v>
      </c>
      <c r="F161">
        <f ca="1">RAND()</f>
        <v>0.39740879302667154</v>
      </c>
      <c r="G161">
        <f ca="1">RAND()</f>
        <v>0.79019175502230965</v>
      </c>
      <c r="H161">
        <f ca="1">RAND()</f>
        <v>0.88793243036215164</v>
      </c>
      <c r="I161">
        <f ca="1">RAND()</f>
        <v>0.33232368985204763</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0.14311219137147047</v>
      </c>
      <c r="E162">
        <f ca="1">RAND()</f>
        <v>0.13545451412850062</v>
      </c>
      <c r="F162">
        <f ca="1">RAND()</f>
        <v>8.7853701133279061E-2</v>
      </c>
      <c r="G162">
        <f ca="1">RAND()</f>
        <v>0.350137731465053</v>
      </c>
      <c r="H162">
        <f ca="1">RAND()</f>
        <v>0.18721362543527587</v>
      </c>
      <c r="I162">
        <f ca="1">RAND()</f>
        <v>0.52256746557798961</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Equip1002</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800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188</v>
      </c>
      <c r="W162">
        <v>1</v>
      </c>
      <c r="X162" t="s">
        <v>125</v>
      </c>
      <c r="Z162">
        <v>8300</v>
      </c>
      <c r="AA162" t="str">
        <f ca="1">IF(ISBLANK(AB162),"",
VLOOKUP(AB162,OFFSET(INDIRECT("$A:$B"),0,MATCH(AB$1&amp;"_Verify",INDIRECT("$1:$1"),0)-1),2,0)
)</f>
        <v>fe</v>
      </c>
      <c r="AB162" t="s">
        <v>82</v>
      </c>
      <c r="AC162" t="s">
        <v>113</v>
      </c>
      <c r="AD162">
        <v>1</v>
      </c>
      <c r="AE162" t="s">
        <v>125</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ca="1">IF(ROW()=2,AN162,OFFSET(AM162,-1,0)&amp;IF(LEN(AN162)=0,"",","&amp;AN162))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{"dy":17,"sl":0,"tp":"fe","vl":"Equip0102","cn":1,"pt":"GO","pr":1000}</v>
      </c>
    </row>
    <row r="163" spans="1:40">
      <c r="A163">
        <v>17</v>
      </c>
      <c r="B163">
        <v>1</v>
      </c>
      <c r="C163">
        <f>IF(B163&lt;=9,0,
IF(B163=10,1,2))</f>
        <v>0</v>
      </c>
      <c r="D163">
        <f ca="1">RAND()</f>
        <v>0.31254585163228887</v>
      </c>
      <c r="E163">
        <f ca="1">RAND()</f>
        <v>0.60341332929512237</v>
      </c>
      <c r="F163">
        <f ca="1">RAND()</f>
        <v>0.63960189318853178</v>
      </c>
      <c r="G163">
        <f ca="1">RAND()</f>
        <v>0.66033552598334466</v>
      </c>
      <c r="H163">
        <f ca="1">RAND()</f>
        <v>0.94634696715849731</v>
      </c>
      <c r="I163">
        <f ca="1">RAND()</f>
        <v>0.59580261945085211</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Equip5102</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1300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0.13288070389928719</v>
      </c>
      <c r="E164">
        <f ca="1">RAND()</f>
        <v>0.8075139884507978</v>
      </c>
      <c r="F164">
        <f ca="1">RAND()</f>
        <v>0.50387306740170901</v>
      </c>
      <c r="G164">
        <f ca="1">RAND()</f>
        <v>0.25816445881907335</v>
      </c>
      <c r="H164">
        <f ca="1">RAND()</f>
        <v>0.40273618971289749</v>
      </c>
      <c r="I164">
        <f ca="1">RAND()</f>
        <v>0.27601372840057292</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80751</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12</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3600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362</v>
      </c>
      <c r="AD164">
        <v>1</v>
      </c>
      <c r="AE164" t="s">
        <v>385</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아주르 스트라이프</v>
      </c>
      <c r="AL164">
        <v>1</v>
      </c>
      <c r="AM164" t="str">
        <f ca="1">IF(ROW()=2,AN164,OFFSET(AM164,-1,0)&amp;IF(LEN(AN164)=0,"",","&amp;AN164))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{"dy":17,"sl":2,"tp":"fe","vl":"Equip1202","cn":1,"pt":"GO","pr":3300}</v>
      </c>
    </row>
    <row r="165" spans="1:40">
      <c r="A165">
        <v>17</v>
      </c>
      <c r="B165">
        <v>3</v>
      </c>
      <c r="C165">
        <f>IF(B165&lt;=9,0,
IF(B165=10,1,2))</f>
        <v>0</v>
      </c>
      <c r="D165">
        <f ca="1">RAND()</f>
        <v>0.99655294033286368</v>
      </c>
      <c r="E165">
        <f ca="1">RAND()</f>
        <v>0.81795016619831162</v>
      </c>
      <c r="F165">
        <f ca="1">RAND()</f>
        <v>0.96364827862695124</v>
      </c>
      <c r="G165">
        <f ca="1">RAND()</f>
        <v>0.43054200642847673</v>
      </c>
      <c r="H165">
        <f ca="1">RAND()</f>
        <v>0.44404631574901832</v>
      </c>
      <c r="I165">
        <f ca="1">RAND()</f>
        <v>0.21523658315519545</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81795</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12</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3600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381</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4.6049866599695122E-2</v>
      </c>
      <c r="E166">
        <f ca="1">RAND()</f>
        <v>0.80531683628925166</v>
      </c>
      <c r="F166">
        <f ca="1">RAND()</f>
        <v>0.55522753013317605</v>
      </c>
      <c r="G166">
        <f ca="1">RAND()</f>
        <v>0.81042502588863663</v>
      </c>
      <c r="H166">
        <f ca="1">RAND()</f>
        <v>0.8877420041351195</v>
      </c>
      <c r="I166">
        <f ca="1">RAND()</f>
        <v>0.83852478940442532</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80531</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12</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3600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379</v>
      </c>
      <c r="AD166">
        <v>1</v>
      </c>
      <c r="AE166" t="s">
        <v>125</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ca="1">IF(ROW()=2,AN166,OFFSET(AM166,-1,0)&amp;IF(LEN(AN166)=0,"",","&amp;AN166))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{"dy":17,"sl":4,"tp":"fe","vl":"Equip6101","cn":1,"pt":"GO","pr":3100}</v>
      </c>
    </row>
    <row r="167" spans="1:40">
      <c r="A167">
        <v>17</v>
      </c>
      <c r="B167">
        <v>5</v>
      </c>
      <c r="C167">
        <f>IF(B167&lt;=9,0,
IF(B167=10,1,2))</f>
        <v>0</v>
      </c>
      <c r="D167">
        <f ca="1">RAND()</f>
        <v>0.99110317513316415</v>
      </c>
      <c r="E167">
        <f ca="1">RAND()</f>
        <v>0.30633001810666738</v>
      </c>
      <c r="F167">
        <f ca="1">RAND()</f>
        <v>5.2859430223422654E-2</v>
      </c>
      <c r="G167">
        <f ca="1">RAND()</f>
        <v>0.6307872062499762</v>
      </c>
      <c r="H167">
        <f ca="1">RAND()</f>
        <v>0.30377719112434798</v>
      </c>
      <c r="I167">
        <f ca="1">RAND()</f>
        <v>0.98378045382951285</v>
      </c>
      <c r="M167" t="str">
        <f ca="1">IF(LEN(J167)&lt;&gt;0,J167,VLOOKUP(D167+$B167,$BJ:$BK,MATCH($BK$1,$BJ$1:$BK$1,0),1))</f>
        <v>안 지정 캐릭터 PP 일반등급</v>
      </c>
      <c r="N167">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30633</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6</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1800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206</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0.49119182466633504</v>
      </c>
      <c r="E168">
        <f ca="1">RAND()</f>
        <v>0.50487890777236777</v>
      </c>
      <c r="F168">
        <f ca="1">RAND()</f>
        <v>0.93774426430111657</v>
      </c>
      <c r="G168">
        <f ca="1">RAND()</f>
        <v>0.64061242807182373</v>
      </c>
      <c r="H168">
        <f ca="1">RAND()</f>
        <v>0.63332964770887712</v>
      </c>
      <c r="I168">
        <f ca="1">RAND()</f>
        <v>0.60868643267042988</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Equip6002</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2100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181</v>
      </c>
      <c r="W168">
        <v>1</v>
      </c>
      <c r="X168" t="s">
        <v>129</v>
      </c>
      <c r="Z168">
        <v>14</v>
      </c>
      <c r="AA168" t="str">
        <f ca="1">IF(ISBLANK(AB168),"",
VLOOKUP(AB168,OFFSET(INDIRECT("$A:$B"),0,MATCH(AB$1&amp;"_Verify",INDIRECT("$1:$1"),0)-1),2,0)
)</f>
        <v>fe</v>
      </c>
      <c r="AB168" t="s">
        <v>82</v>
      </c>
      <c r="AC168" t="s">
        <v>181</v>
      </c>
      <c r="AD168">
        <v>1</v>
      </c>
      <c r="AE168" t="s">
        <v>129</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ca="1">IF(ROW()=2,AN168,OFFSET(AM168,-1,0)&amp;IF(LEN(AN168)=0,"",","&amp;AN168))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{"dy":17,"sl":6,"tp":"fe","vl":"Equip7201","cn":1,"pt":"DI","pr":14}</v>
      </c>
    </row>
    <row r="169" spans="1:40">
      <c r="A169">
        <v>17</v>
      </c>
      <c r="B169">
        <v>7</v>
      </c>
      <c r="C169">
        <f>IF(B169&lt;=9,0,
IF(B169=10,1,2))</f>
        <v>0</v>
      </c>
      <c r="D169">
        <f ca="1">RAND()</f>
        <v>0.28708756351475562</v>
      </c>
      <c r="E169">
        <f ca="1">RAND()</f>
        <v>7.1024818684734647E-2</v>
      </c>
      <c r="F169">
        <f ca="1">RAND()</f>
        <v>0.6037003428172093</v>
      </c>
      <c r="G169">
        <f ca="1">RAND()</f>
        <v>0.11601000012958496</v>
      </c>
      <c r="H169">
        <f ca="1">RAND()</f>
        <v>0.38528793307843545</v>
      </c>
      <c r="I169">
        <f ca="1">RAND()</f>
        <v>0.95891467249844864</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Equip0301</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DI</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12</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113</v>
      </c>
      <c r="W169">
        <v>1</v>
      </c>
      <c r="X169" t="s">
        <v>125</v>
      </c>
      <c r="Z169">
        <v>1000</v>
      </c>
      <c r="AA169" t="str">
        <f ca="1">IF(ISBLANK(AB169),"",
VLOOKUP(AB169,OFFSET(INDIRECT("$A:$B"),0,MATCH(AB$1&amp;"_Verify",INDIRECT("$1:$1"),0)-1),2,0)
)</f>
        <v>fe</v>
      </c>
      <c r="AB169" t="s">
        <v>82</v>
      </c>
      <c r="AC169" t="s">
        <v>188</v>
      </c>
      <c r="AD169">
        <v>1</v>
      </c>
      <c r="AE169" t="s">
        <v>125</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ca="1">IF(ROW()=2,AN169,OFFSET(AM169,-1,0)&amp;IF(LEN(AN169)=0,"",","&amp;AN169))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{"dy":17,"sl":7,"tp":"fe","vl":"Equip8101","cn":1,"pt":"GO","pr":8300}</v>
      </c>
    </row>
    <row r="170" spans="1:40">
      <c r="A170">
        <v>17</v>
      </c>
      <c r="B170">
        <v>8</v>
      </c>
      <c r="C170">
        <f>IF(B170&lt;=9,0,
IF(B170=10,1,2))</f>
        <v>0</v>
      </c>
      <c r="D170">
        <f ca="1">RAND()</f>
        <v>0.27808734008059488</v>
      </c>
      <c r="E170">
        <f ca="1">RAND()</f>
        <v>0.8520850628395511</v>
      </c>
      <c r="F170">
        <f ca="1">RAND()</f>
        <v>6.4556317185849532E-2</v>
      </c>
      <c r="G170">
        <f ca="1">RAND()</f>
        <v>8.0713762084383189E-2</v>
      </c>
      <c r="H170">
        <f ca="1">RAND()</f>
        <v>0.34649336514477125</v>
      </c>
      <c r="I170">
        <f ca="1">RAND()</f>
        <v>0.39728322532124072</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fc</v>
      </c>
      <c r="AB170" t="s">
        <v>85</v>
      </c>
      <c r="AC170" t="s">
        <v>466</v>
      </c>
      <c r="AD170">
        <v>1</v>
      </c>
      <c r="AE170" t="s">
        <v>129</v>
      </c>
      <c r="AF170">
        <v>219</v>
      </c>
      <c r="AG170">
        <v>159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닉스</v>
      </c>
      <c r="AL170">
        <v>1</v>
      </c>
      <c r="AM170" t="str">
        <f ca="1">IF(ROW()=2,AN170,OFFSET(AM170,-1,0)&amp;IF(LEN(AN170)=0,"",","&amp;AN170))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{"dy":17,"sl":8,"tp":"fc","vl":"Actor1109","cn":1,"pt":"DI","pp":219,"pr":159}</v>
      </c>
    </row>
    <row r="171" spans="1:40">
      <c r="A171">
        <v>17</v>
      </c>
      <c r="B171">
        <v>9</v>
      </c>
      <c r="C171">
        <f>IF(B171&lt;=9,0,
IF(B171=10,1,2))</f>
        <v>0</v>
      </c>
      <c r="D171">
        <f ca="1">RAND()</f>
        <v>0.40036673501540043</v>
      </c>
      <c r="E171">
        <f ca="1">RAND()</f>
        <v>0.24325716971347244</v>
      </c>
      <c r="F171">
        <f ca="1">RAND()</f>
        <v>0.91395610646152492</v>
      </c>
      <c r="G171">
        <f ca="1">RAND()</f>
        <v>0.50537863900306967</v>
      </c>
      <c r="H171">
        <f ca="1">RAND()</f>
        <v>0.21399482901692368</v>
      </c>
      <c r="I171">
        <f ca="1">RAND()</f>
        <v>0.94893265324694942</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fp</v>
      </c>
      <c r="AB171" t="s">
        <v>86</v>
      </c>
      <c r="AC171" t="s">
        <v>466</v>
      </c>
      <c r="AD171">
        <v>72</v>
      </c>
      <c r="AE171" t="s">
        <v>129</v>
      </c>
      <c r="AF171">
        <v>164</v>
      </c>
      <c r="AG171">
        <v>59</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닉스</v>
      </c>
      <c r="AL171">
        <v>1</v>
      </c>
      <c r="AM171" t="str">
        <f ca="1">IF(ROW()=2,AN171,OFFSET(AM171,-1,0)&amp;IF(LEN(AN171)=0,"",","&amp;AN171))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{"dy":17,"sl":9,"tp":"fp","vl":"Actor1109","cn":72,"pt":"DI","pp":164,"pr":59}</v>
      </c>
    </row>
    <row r="172" spans="1:40">
      <c r="A172">
        <v>18</v>
      </c>
      <c r="B172">
        <v>0</v>
      </c>
      <c r="C172">
        <f>IF(B172&lt;=9,0,
IF(B172=10,1,2))</f>
        <v>0</v>
      </c>
      <c r="D172">
        <f ca="1">RAND()</f>
        <v>0.14490270547835815</v>
      </c>
      <c r="E172">
        <f ca="1">RAND()</f>
        <v>0.82171547486002428</v>
      </c>
      <c r="F172">
        <f ca="1">RAND()</f>
        <v>3.8193891427244164E-2</v>
      </c>
      <c r="G172">
        <f ca="1">RAND()</f>
        <v>0.54571581718125961</v>
      </c>
      <c r="H172">
        <f ca="1">RAND()</f>
        <v>0.12330001395598567</v>
      </c>
      <c r="I172">
        <f ca="1">RAND()</f>
        <v>0.84704563360419782</v>
      </c>
      <c r="M172" t="str">
        <f ca="1">IF(LEN(J172)&lt;&gt;0,J172,VLOOKUP(D172+$B172,$BJ:$BK,MATCH($BK$1,$BJ$1:$BK$1,0),1))</f>
        <v>지정 장비</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Equip7102</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3800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184</v>
      </c>
      <c r="W172">
        <v>1</v>
      </c>
      <c r="X172" t="s">
        <v>125</v>
      </c>
      <c r="Z172">
        <v>7300</v>
      </c>
      <c r="AA172" t="str">
        <f ca="1">IF(ISBLANK(AB172),"",
VLOOKUP(AB172,OFFSET(INDIRECT("$A:$B"),0,MATCH(AB$1&amp;"_Verify",INDIRECT("$1:$1"),0)-1),2,0)
)</f>
        <v>upn</v>
      </c>
      <c r="AB172" t="s">
        <v>92</v>
      </c>
      <c r="AC172">
        <v>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{"dy":18,"sl":0,"tp":"upn","vl":"3427","cn":9,"pt":"GO","pr":2700}</v>
      </c>
    </row>
    <row r="173" spans="1:40">
      <c r="A173">
        <v>18</v>
      </c>
      <c r="B173">
        <v>1</v>
      </c>
      <c r="C173">
        <f>IF(B173&lt;=9,0,
IF(B173=10,1,2))</f>
        <v>0</v>
      </c>
      <c r="D173">
        <f ca="1">RAND()</f>
        <v>0.71442717610849271</v>
      </c>
      <c r="E173">
        <f ca="1">RAND()</f>
        <v>0.13761571879856316</v>
      </c>
      <c r="F173">
        <f ca="1">RAND()</f>
        <v>0.83094650668147263</v>
      </c>
      <c r="G173">
        <f ca="1">RAND()</f>
        <v>0.91299319926089506</v>
      </c>
      <c r="H173">
        <f ca="1">RAND()</f>
        <v>0.35482949790469565</v>
      </c>
      <c r="I173">
        <f ca="1">RAND()</f>
        <v>0.50905426917648944</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Equip1002</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800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256</v>
      </c>
      <c r="W173">
        <v>1</v>
      </c>
      <c r="X173" t="s">
        <v>125</v>
      </c>
      <c r="Z173">
        <v>2000</v>
      </c>
      <c r="AA173" t="str">
        <f ca="1">IF(ISBLANK(AB173),"",
VLOOKUP(AB173,OFFSET(INDIRECT("$A:$B"),0,MATCH(AB$1&amp;"_Verify",INDIRECT("$1:$1"),0)-1),2,0)
)</f>
        <v>fe</v>
      </c>
      <c r="AB173" t="s">
        <v>82</v>
      </c>
      <c r="AC173" t="s">
        <v>472</v>
      </c>
      <c r="AD173">
        <v>1</v>
      </c>
      <c r="AE173" t="s">
        <v>125</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뿔과 뼈</v>
      </c>
      <c r="AL173">
        <v>1</v>
      </c>
      <c r="AM173" t="str">
        <f ca="1">IF(ROW()=2,AN173,OFFSET(AM173,-1,0)&amp;IF(LEN(AN173)=0,"",","&amp;AN173))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{"dy":18,"sl":1,"tp":"fe","vl":"Equip2301","cn":1,"pt":"GO","pr":7300}</v>
      </c>
    </row>
    <row r="174" spans="1:40">
      <c r="A174">
        <v>18</v>
      </c>
      <c r="B174">
        <v>2</v>
      </c>
      <c r="C174">
        <f>IF(B174&lt;=9,0,
IF(B174=10,1,2))</f>
        <v>0</v>
      </c>
      <c r="D174">
        <f ca="1">RAND()</f>
        <v>0.72040137831505091</v>
      </c>
      <c r="E174">
        <f ca="1">RAND()</f>
        <v>0.95591761933418506</v>
      </c>
      <c r="F174">
        <f ca="1">RAND()</f>
        <v>0.6354239928100891</v>
      </c>
      <c r="G174">
        <f ca="1">RAND()</f>
        <v>0.60203098639697661</v>
      </c>
      <c r="H174">
        <f ca="1">RAND()</f>
        <v>0.60009638880270133</v>
      </c>
      <c r="I174">
        <f ca="1">RAND()</f>
        <v>0.21131062382172183</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95591</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14</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4200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467</v>
      </c>
      <c r="AD174">
        <v>1</v>
      </c>
      <c r="AE174" t="s">
        <v>125</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ca="1">IF(ROW()=2,AN174,OFFSET(AM174,-1,0)&amp;IF(LEN(AN174)=0,"",","&amp;AN174))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{"dy":18,"sl":2,"tp":"fe","vl":"Equip5102","cn":1,"pt":"GO","pr":1500}</v>
      </c>
    </row>
    <row r="175" spans="1:40">
      <c r="A175">
        <v>18</v>
      </c>
      <c r="B175">
        <v>3</v>
      </c>
      <c r="C175">
        <f>IF(B175&lt;=9,0,
IF(B175=10,1,2))</f>
        <v>0</v>
      </c>
      <c r="D175">
        <f ca="1">RAND()</f>
        <v>0.5000453038290793</v>
      </c>
      <c r="E175">
        <f ca="1">RAND()</f>
        <v>0.65709321086356076</v>
      </c>
      <c r="F175">
        <f ca="1">RAND()</f>
        <v>0.74748132146778234</v>
      </c>
      <c r="G175">
        <f ca="1">RAND()</f>
        <v>8.6149807487370667E-2</v>
      </c>
      <c r="H175">
        <f ca="1">RAND()</f>
        <v>0.5533460582527211</v>
      </c>
      <c r="I175">
        <f ca="1">RAND()</f>
        <v>0.43387088507114058</v>
      </c>
      <c r="M175" t="str">
        <f ca="1">IF(LEN(J175)&lt;&gt;0,J175,VLOOKUP(D175+$B175,$BJ:$BK,MATCH($BK$1,$BJ$1:$BK$1,0),1))</f>
        <v>안 지정 캐릭터 PP 일반등급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65709</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10</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3000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85725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{"dy":18,"sl":3,"tp":"upn","vl":"85725","cn":6,"pt":"GO","pr":1800}</v>
      </c>
    </row>
    <row r="176" spans="1:40">
      <c r="A176">
        <v>18</v>
      </c>
      <c r="B176">
        <v>4</v>
      </c>
      <c r="C176">
        <f>IF(B176&lt;=9,0,
IF(B176=10,1,2))</f>
        <v>0</v>
      </c>
      <c r="D176">
        <f ca="1">RAND()</f>
        <v>0.17690033128154192</v>
      </c>
      <c r="E176">
        <f ca="1">RAND()</f>
        <v>3.7049947007847361E-2</v>
      </c>
      <c r="F176">
        <f ca="1">RAND()</f>
        <v>0.91963428152533144</v>
      </c>
      <c r="G176">
        <f ca="1">RAND()</f>
        <v>0.41217669979118488</v>
      </c>
      <c r="H176">
        <f ca="1">RAND()</f>
        <v>0.28766370685321041</v>
      </c>
      <c r="I176">
        <f ca="1">RAND()</f>
        <v>0.79516037578546939</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3704</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3</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900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470</v>
      </c>
      <c r="AD176">
        <v>1</v>
      </c>
      <c r="AE176" t="s">
        <v>129</v>
      </c>
      <c r="AF176">
        <v>199</v>
      </c>
      <c r="AG176">
        <v>99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전설</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나선형 단검</v>
      </c>
      <c r="AL176">
        <v>1</v>
      </c>
      <c r="AM176" t="str">
        <f ca="1">IF(ROW()=2,AN176,OFFSET(AM176,-1,0)&amp;IF(LEN(AN176)=0,"",","&amp;AN176))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{"dy":18,"sl":4,"tp":"fe","vl":"Equip1402","cn":1,"pt":"DI","pp":199,"pr":99}</v>
      </c>
    </row>
    <row r="177" spans="1:40">
      <c r="A177">
        <v>18</v>
      </c>
      <c r="B177">
        <v>5</v>
      </c>
      <c r="C177">
        <f>IF(B177&lt;=9,0,
IF(B177=10,1,2))</f>
        <v>0</v>
      </c>
      <c r="D177">
        <f ca="1">RAND()</f>
        <v>0.85130532149689897</v>
      </c>
      <c r="E177">
        <f ca="1">RAND()</f>
        <v>0.62424293232287309</v>
      </c>
      <c r="F177">
        <f ca="1">RAND()</f>
        <v>0.2646772469148182</v>
      </c>
      <c r="G177">
        <f ca="1">RAND()</f>
        <v>0.43785011892045433</v>
      </c>
      <c r="H177">
        <f ca="1">RAND()</f>
        <v>0.35591360377423753</v>
      </c>
      <c r="I177">
        <f ca="1">RAND()</f>
        <v>5.3826373007537676E-2</v>
      </c>
      <c r="M177" t="str">
        <f ca="1">IF(LEN(J177)&lt;&gt;0,J177,VLOOKUP(D177+$B177,$BJ:$BK,MATCH($BK$1,$BJ$1:$BK$1,0),1))</f>
        <v>안 지정 캐릭터 PP 일반등급</v>
      </c>
      <c r="N177">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62424</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10</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3000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250</v>
      </c>
      <c r="W177">
        <v>1</v>
      </c>
      <c r="X177" t="s">
        <v>125</v>
      </c>
      <c r="Z177">
        <v>1500</v>
      </c>
      <c r="AA177" t="str">
        <f ca="1">IF(ISBLANK(AB177),"",
VLOOKUP(AB177,OFFSET(INDIRECT("$A:$B"),0,MATCH(AB$1&amp;"_Verify",INDIRECT("$1:$1"),0)-1),2,0)
)</f>
        <v>fe</v>
      </c>
      <c r="AB177" t="s">
        <v>82</v>
      </c>
      <c r="AC177" t="s">
        <v>468</v>
      </c>
      <c r="AD177">
        <v>1</v>
      </c>
      <c r="AE177" t="s">
        <v>125</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3.9036785538172136E-2</v>
      </c>
      <c r="E178">
        <f ca="1">RAND()</f>
        <v>0.60731961445798466</v>
      </c>
      <c r="F178">
        <f ca="1">RAND()</f>
        <v>0.67512108511228275</v>
      </c>
      <c r="G178">
        <f ca="1">RAND()</f>
        <v>0.53101656140504938</v>
      </c>
      <c r="H178">
        <f ca="1">RAND()</f>
        <v>0.84940117189592268</v>
      </c>
      <c r="I178">
        <f ca="1">RAND()</f>
        <v>0.61139949692153195</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Equip6202</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9500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0.70053682319919042</v>
      </c>
      <c r="E179">
        <f ca="1">RAND()</f>
        <v>0.25263063983007394</v>
      </c>
      <c r="F179">
        <f ca="1">RAND()</f>
        <v>0.34508016975891653</v>
      </c>
      <c r="G179">
        <f ca="1">RAND()</f>
        <v>9.753711081023686E-2</v>
      </c>
      <c r="H179">
        <f ca="1">RAND()</f>
        <v>0.59750002628551868</v>
      </c>
      <c r="I179">
        <f ca="1">RAND()</f>
        <v>0.41261688833296317</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Equip3001</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700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294</v>
      </c>
      <c r="W179">
        <v>1</v>
      </c>
      <c r="X179" t="s">
        <v>125</v>
      </c>
      <c r="Z179">
        <v>4500</v>
      </c>
      <c r="AA179" t="str">
        <f ca="1">IF(ISBLANK(AB179),"",
VLOOKUP(AB179,OFFSET(INDIRECT("$A:$B"),0,MATCH(AB$1&amp;"_Verify",INDIRECT("$1:$1"),0)-1),2,0)
)</f>
        <v>fe</v>
      </c>
      <c r="AB179" t="s">
        <v>82</v>
      </c>
      <c r="AC179" t="s">
        <v>294</v>
      </c>
      <c r="AD179">
        <v>1</v>
      </c>
      <c r="AE179" t="s">
        <v>125</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ca="1">IF(ROW()=2,AN179,OFFSET(AM179,-1,0)&amp;IF(LEN(AN179)=0,"",","&amp;AN179))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{"dy":18,"sl":7,"tp":"fe","vl":"Equip8001","cn":1,"pt":"GO","pr":4500}</v>
      </c>
    </row>
    <row r="180" spans="1:40">
      <c r="A180">
        <v>18</v>
      </c>
      <c r="B180">
        <v>8</v>
      </c>
      <c r="C180">
        <f>IF(B180&lt;=9,0,
IF(B180=10,1,2))</f>
        <v>0</v>
      </c>
      <c r="D180">
        <f ca="1">RAND()</f>
        <v>0.38993647920865282</v>
      </c>
      <c r="E180">
        <f ca="1">RAND()</f>
        <v>0.65420528235492048</v>
      </c>
      <c r="F180">
        <f ca="1">RAND()</f>
        <v>0.91215514567992373</v>
      </c>
      <c r="G180">
        <f ca="1">RAND()</f>
        <v>0.243508887424703</v>
      </c>
      <c r="H180">
        <f ca="1">RAND()</f>
        <v>0.38010618372346172</v>
      </c>
      <c r="I180">
        <f ca="1">RAND()</f>
        <v>0.53345536636259305</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ca="1">IF(ROW()=2,AN180,OFFSET(AM180,-1,0)&amp;IF(LEN(AN180)=0,"",","&amp;AN180))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v>
      </c>
    </row>
    <row r="181" spans="1:40">
      <c r="A181">
        <v>18</v>
      </c>
      <c r="B181">
        <v>9</v>
      </c>
      <c r="C181">
        <f>IF(B181&lt;=9,0,
IF(B181=10,1,2))</f>
        <v>0</v>
      </c>
      <c r="D181">
        <f ca="1">RAND()</f>
        <v>0.63226585843709904</v>
      </c>
      <c r="E181">
        <f ca="1">RAND()</f>
        <v>0.45468696014779353</v>
      </c>
      <c r="F181">
        <f ca="1">RAND()</f>
        <v>0.23693815127177364</v>
      </c>
      <c r="G181">
        <f ca="1">RAND()</f>
        <v>0.98656944608701547</v>
      </c>
      <c r="H181">
        <f ca="1">RAND()</f>
        <v>0.15651883922680976</v>
      </c>
      <c r="I181">
        <f ca="1">RAND()</f>
        <v>0.23487380074862962</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ca="1">IF(ROW()=2,AN181,OFFSET(AM181,-1,0)&amp;IF(LEN(AN181)=0,"",","&amp;AN181))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v>
      </c>
    </row>
    <row r="182" spans="1:40">
      <c r="A182">
        <v>19</v>
      </c>
      <c r="B182">
        <v>0</v>
      </c>
      <c r="C182">
        <f>IF(B182&lt;=9,0,
IF(B182=10,1,2))</f>
        <v>0</v>
      </c>
      <c r="D182">
        <f ca="1">RAND()</f>
        <v>0.91318209223416469</v>
      </c>
      <c r="E182">
        <f ca="1">RAND()</f>
        <v>0.70530760103732648</v>
      </c>
      <c r="F182">
        <f ca="1">RAND()</f>
        <v>0.90226894041949712</v>
      </c>
      <c r="G182">
        <f ca="1">RAND()</f>
        <v>0.69587758598240923</v>
      </c>
      <c r="H182">
        <f ca="1">RAND()</f>
        <v>0.54880225567150553</v>
      </c>
      <c r="I182">
        <f ca="1">RAND()</f>
        <v>0.84174252736825417</v>
      </c>
      <c r="M182" t="str">
        <f ca="1">IF(LEN(J182)&lt;&gt;0,J182,VLOOKUP(D182+$B182,$BJ:$BK,MATCH($BK$1,$BJ$1:$BK$1,0),1))</f>
        <v>캐릭터 상자 일반등급</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삭제</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DI</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29</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293</v>
      </c>
      <c r="W182">
        <v>1</v>
      </c>
      <c r="X182" t="s">
        <v>125</v>
      </c>
      <c r="Z182">
        <v>1300</v>
      </c>
      <c r="AA182" t="str">
        <f ca="1">IF(ISBLANK(AB182),"",
VLOOKUP(AB182,OFFSET(INDIRECT("$A:$B"),0,MATCH(AB$1&amp;"_Verify",INDIRECT("$1:$1"),0)-1),2,0)
)</f>
        <v>fe</v>
      </c>
      <c r="AB182" t="s">
        <v>82</v>
      </c>
      <c r="AC182" t="s">
        <v>293</v>
      </c>
      <c r="AD182">
        <v>1</v>
      </c>
      <c r="AE182" t="s">
        <v>125</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ca="1">IF(ROW()=2,AN182,OFFSET(AM182,-1,0)&amp;IF(LEN(AN182)=0,"",","&amp;AN182))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{"dy":19,"sl":0,"tp":"fe","vl":"Equip2101","cn":1,"pt":"GO","pr":1300}</v>
      </c>
    </row>
    <row r="183" spans="1:40">
      <c r="A183">
        <v>19</v>
      </c>
      <c r="B183">
        <v>1</v>
      </c>
      <c r="C183">
        <f>IF(B183&lt;=9,0,
IF(B183=10,1,2))</f>
        <v>0</v>
      </c>
      <c r="D183">
        <f ca="1">RAND()</f>
        <v>0.66965553140714895</v>
      </c>
      <c r="E183">
        <f ca="1">RAND()</f>
        <v>0.46976607503549506</v>
      </c>
      <c r="F183">
        <f ca="1">RAND()</f>
        <v>0.91623722024449472</v>
      </c>
      <c r="G183">
        <f ca="1">RAND()</f>
        <v>0.81687115442848901</v>
      </c>
      <c r="H183">
        <f ca="1">RAND()</f>
        <v>7.544208919146933E-2</v>
      </c>
      <c r="I183">
        <f ca="1">RAND()</f>
        <v>0.88767716223136717</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Equip4002</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900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247</v>
      </c>
      <c r="W183">
        <v>1</v>
      </c>
      <c r="X183" t="s">
        <v>129</v>
      </c>
      <c r="Z183">
        <v>15</v>
      </c>
      <c r="AA183" t="str">
        <f ca="1">IF(ISBLANK(AB183),"",
VLOOKUP(AB183,OFFSET(INDIRECT("$A:$B"),0,MATCH(AB$1&amp;"_Verify",INDIRECT("$1:$1"),0)-1),2,0)
)</f>
        <v>fe</v>
      </c>
      <c r="AB183" t="s">
        <v>82</v>
      </c>
      <c r="AC183" t="s">
        <v>247</v>
      </c>
      <c r="AD183">
        <v>1</v>
      </c>
      <c r="AE183" t="s">
        <v>129</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ca="1">IF(ROW()=2,AN183,OFFSET(AM183,-1,0)&amp;IF(LEN(AN183)=0,"",","&amp;AN183))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{"dy":19,"sl":1,"tp":"fe","vl":"Equip7202","cn":1,"pt":"DI","pr":15}</v>
      </c>
    </row>
    <row r="184" spans="1:40">
      <c r="A184">
        <v>19</v>
      </c>
      <c r="B184">
        <v>2</v>
      </c>
      <c r="C184">
        <f>IF(B184&lt;=9,0,
IF(B184=10,1,2))</f>
        <v>0</v>
      </c>
      <c r="D184">
        <f ca="1">RAND()</f>
        <v>0.13084761794530275</v>
      </c>
      <c r="E184">
        <f ca="1">RAND()</f>
        <v>0.10394969990760816</v>
      </c>
      <c r="F184">
        <f ca="1">RAND()</f>
        <v>0.54290946974070919</v>
      </c>
      <c r="G184">
        <f ca="1">RAND()</f>
        <v>0.12599610023917884</v>
      </c>
      <c r="H184">
        <f ca="1">RAND()</f>
        <v>0.19886230541302441</v>
      </c>
      <c r="I184">
        <f ca="1">RAND()</f>
        <v>1.9914031729729942E-2</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10394</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4</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1200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242</v>
      </c>
      <c r="AD184">
        <v>1</v>
      </c>
      <c r="AE184" t="s">
        <v>125</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0.1511143140695701</v>
      </c>
      <c r="E185">
        <f ca="1">RAND()</f>
        <v>0.823240388189308</v>
      </c>
      <c r="F185">
        <f ca="1">RAND()</f>
        <v>0.4047273265399951</v>
      </c>
      <c r="G185">
        <f ca="1">RAND()</f>
        <v>0.95363865125464287</v>
      </c>
      <c r="H185">
        <f ca="1">RAND()</f>
        <v>4.4346511709972281E-2</v>
      </c>
      <c r="I185">
        <f ca="1">RAND()</f>
        <v>0.25012276767604291</v>
      </c>
      <c r="M185" t="str">
        <f ca="1">IF(LEN(J185)&lt;&gt;0,J185,VLOOKUP(D185+$B185,$BJ:$BK,MATCH($BK$1,$BJ$1:$BK$1,0),1))</f>
        <v>안 지정 캐릭터 PP 영웅등급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82324</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12</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3600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0.42049020506501289</v>
      </c>
      <c r="E186">
        <f ca="1">RAND()</f>
        <v>0.50070328510057494</v>
      </c>
      <c r="F186">
        <f ca="1">RAND()</f>
        <v>0.51461065950422236</v>
      </c>
      <c r="G186">
        <f ca="1">RAND()</f>
        <v>0.40992703220067017</v>
      </c>
      <c r="H186">
        <f ca="1">RAND()</f>
        <v>0.53746711240278422</v>
      </c>
      <c r="I186">
        <f ca="1">RAND()</f>
        <v>7.0488905908552724E-2</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50070</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9</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2700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180</v>
      </c>
      <c r="AD186">
        <v>1</v>
      </c>
      <c r="AE186" t="s">
        <v>125</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0.25142977591827642</v>
      </c>
      <c r="E187">
        <f ca="1">RAND()</f>
        <v>0.64793800353281017</v>
      </c>
      <c r="F187">
        <f ca="1">RAND()</f>
        <v>1.8700838551136911E-2</v>
      </c>
      <c r="G187">
        <f ca="1">RAND()</f>
        <v>0.92857717758024771</v>
      </c>
      <c r="H187">
        <f ca="1">RAND()</f>
        <v>0.13954497157753365</v>
      </c>
      <c r="I187">
        <f ca="1">RAND()</f>
        <v>0.73560328385700802</v>
      </c>
      <c r="M187" t="str">
        <f ca="1">IF(LEN(J187)&lt;&gt;0,J187,VLOOKUP(D187+$B187,$BJ:$BK,MATCH($BK$1,$BJ$1:$BK$1,0),1))</f>
        <v>지정 장비</v>
      </c>
      <c r="N187" t="str">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Equip5301</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7800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242</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0.53292847000024302</v>
      </c>
      <c r="E188">
        <f ca="1">RAND()</f>
        <v>0.50145176566728067</v>
      </c>
      <c r="F188">
        <f ca="1">RAND()</f>
        <v>0.5685655574463907</v>
      </c>
      <c r="G188">
        <f ca="1">RAND()</f>
        <v>0.12792213543590292</v>
      </c>
      <c r="H188">
        <f ca="1">RAND()</f>
        <v>0.47550072809571264</v>
      </c>
      <c r="I188">
        <f ca="1">RAND()</f>
        <v>0.87534612167189363</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Equip6002</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2300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110</v>
      </c>
      <c r="W188">
        <v>1</v>
      </c>
      <c r="X188" t="s">
        <v>125</v>
      </c>
      <c r="Z188">
        <v>3300</v>
      </c>
      <c r="AA188" t="str">
        <f ca="1">IF(ISBLANK(AB188),"",
VLOOKUP(AB188,OFFSET(INDIRECT("$A:$B"),0,MATCH(AB$1&amp;"_Verify",INDIRECT("$1:$1"),0)-1),2,0)
)</f>
        <v>fe</v>
      </c>
      <c r="AB188" t="s">
        <v>82</v>
      </c>
      <c r="AC188" t="s">
        <v>202</v>
      </c>
      <c r="AD188">
        <v>1</v>
      </c>
      <c r="AE188" t="s">
        <v>125</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ca="1">IF(ROW()=2,AN188,OFFSET(AM188,-1,0)&amp;IF(LEN(AN188)=0,"",","&amp;AN188))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{"dy":19,"sl":6,"tp":"fe","vl":"Equip7001","cn":1,"pt":"GO","pr":1800}</v>
      </c>
    </row>
    <row r="189" spans="1:40">
      <c r="A189">
        <v>19</v>
      </c>
      <c r="B189">
        <v>7</v>
      </c>
      <c r="C189">
        <f>IF(B189&lt;=9,0,
IF(B189=10,1,2))</f>
        <v>0</v>
      </c>
      <c r="D189">
        <f ca="1">RAND()</f>
        <v>0.33948263977985649</v>
      </c>
      <c r="E189">
        <f ca="1">RAND()</f>
        <v>0.54644318797981783</v>
      </c>
      <c r="F189">
        <f ca="1">RAND()</f>
        <v>4.944951108719331E-2</v>
      </c>
      <c r="G189">
        <f ca="1">RAND()</f>
        <v>0.15465178339147323</v>
      </c>
      <c r="H189">
        <f ca="1">RAND()</f>
        <v>0.1676404068742362</v>
      </c>
      <c r="I189">
        <f ca="1">RAND()</f>
        <v>0.9170836188394651</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Equip6201</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DI</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16</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0.10382110564071589</v>
      </c>
      <c r="E190">
        <f ca="1">RAND()</f>
        <v>0.65389399947368998</v>
      </c>
      <c r="F190">
        <f ca="1">RAND()</f>
        <v>0.39132384303412493</v>
      </c>
      <c r="G190">
        <f ca="1">RAND()</f>
        <v>0.81714379234713463</v>
      </c>
      <c r="H190">
        <f ca="1">RAND()</f>
        <v>5.3061613558919918E-2</v>
      </c>
      <c r="I190">
        <f ca="1">RAND()</f>
        <v>0.6427419061327011</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fl1</v>
      </c>
      <c r="AB190" t="s">
        <v>87</v>
      </c>
      <c r="AC190" t="s">
        <v>383</v>
      </c>
      <c r="AD190">
        <v>1</v>
      </c>
      <c r="AE190" t="s">
        <v>129</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ca="1">IF(ROW()=2,AN190,OFFSET(AM190,-1,0)&amp;IF(LEN(AN190)=0,"",","&amp;AN190))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{"dy":19,"sl":8,"tp":"fl1","vl":"Actor1002","cn":1,"pt":"DI","pp":64,"pr":49}</v>
      </c>
    </row>
    <row r="191" spans="1:40">
      <c r="A191">
        <v>19</v>
      </c>
      <c r="B191">
        <v>9</v>
      </c>
      <c r="C191">
        <f>IF(B191&lt;=9,0,
IF(B191=10,1,2))</f>
        <v>0</v>
      </c>
      <c r="D191">
        <f ca="1">RAND()</f>
        <v>0.62527315748640866</v>
      </c>
      <c r="E191">
        <f ca="1">RAND()</f>
        <v>6.8480893294450951E-2</v>
      </c>
      <c r="F191">
        <f ca="1">RAND()</f>
        <v>0.5024971505591308</v>
      </c>
      <c r="G191">
        <f ca="1">RAND()</f>
        <v>0.91952998625638571</v>
      </c>
      <c r="H191">
        <f ca="1">RAND()</f>
        <v>0.88637202946688853</v>
      </c>
      <c r="I191">
        <f ca="1">RAND()</f>
        <v>0.58300334177616753</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0.43989636390963238</v>
      </c>
      <c r="E192">
        <f ca="1">RAND()</f>
        <v>0.2406800478085076</v>
      </c>
      <c r="F192">
        <f ca="1">RAND()</f>
        <v>2.8756648783678562E-2</v>
      </c>
      <c r="G192">
        <f ca="1">RAND()</f>
        <v>0.28509425981921677</v>
      </c>
      <c r="H192">
        <f ca="1">RAND()</f>
        <v>0.9810797929519508</v>
      </c>
      <c r="I192">
        <f ca="1">RAND()</f>
        <v>0.32414098617442044</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Equip2002</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700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191</v>
      </c>
      <c r="W192">
        <v>1</v>
      </c>
      <c r="X192" t="s">
        <v>125</v>
      </c>
      <c r="Z192">
        <v>1200</v>
      </c>
      <c r="AA192" t="str">
        <f ca="1">IF(ISBLANK(AB192),"",
VLOOKUP(AB192,OFFSET(INDIRECT("$A:$B"),0,MATCH(AB$1&amp;"_Verify",INDIRECT("$1:$1"),0)-1),2,0)
)</f>
        <v>upn</v>
      </c>
      <c r="AB192" t="s">
        <v>92</v>
      </c>
      <c r="AC192">
        <v>69160</v>
      </c>
      <c r="AD192">
        <v>10</v>
      </c>
      <c r="AE192" t="s">
        <v>396</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{"dy":20,"sl":0,"tp":"upn","vl":"69160","cn":10,"pt":"GO","pr":3000}</v>
      </c>
    </row>
    <row r="193" spans="1:40">
      <c r="A193">
        <v>20</v>
      </c>
      <c r="B193">
        <v>1</v>
      </c>
      <c r="C193">
        <f>IF(B193&lt;=9,0,
IF(B193=10,1,2))</f>
        <v>0</v>
      </c>
      <c r="D193">
        <f ca="1">RAND()</f>
        <v>0.81185939587286304</v>
      </c>
      <c r="E193">
        <f ca="1">RAND()</f>
        <v>0.55170623060753954</v>
      </c>
      <c r="F193">
        <f ca="1">RAND()</f>
        <v>0.73218712626308657</v>
      </c>
      <c r="G193">
        <f ca="1">RAND()</f>
        <v>0.67230015128516363</v>
      </c>
      <c r="H193">
        <f ca="1">RAND()</f>
        <v>0.47758894789658124</v>
      </c>
      <c r="I193">
        <f ca="1">RAND()</f>
        <v>0.1192495099350821</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Equip4302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7100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278</v>
      </c>
      <c r="W193">
        <v>1</v>
      </c>
      <c r="X193" t="s">
        <v>129</v>
      </c>
      <c r="Z193">
        <v>5</v>
      </c>
      <c r="AA193" t="str">
        <f ca="1">IF(ISBLANK(AB193),"",
VLOOKUP(AB193,OFFSET(INDIRECT("$A:$B"),0,MATCH(AB$1&amp;"_Verify",INDIRECT("$1:$1"),0)-1),2,0)
)</f>
        <v>fe</v>
      </c>
      <c r="AB193" t="s">
        <v>82</v>
      </c>
      <c r="AC193" t="s">
        <v>476</v>
      </c>
      <c r="AD193">
        <v>1</v>
      </c>
      <c r="AE193" t="s">
        <v>129</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은빛 유산</v>
      </c>
      <c r="AL193">
        <v>1</v>
      </c>
      <c r="AM193" t="str">
        <f ca="1">IF(ROW()=2,AN193,OFFSET(AM193,-1,0)&amp;IF(LEN(AN193)=0,"",","&amp;AN193))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{"dy":20,"sl":1,"tp":"fe","vl":"Equip0202","cn":1,"pt":"DI","pr":5}</v>
      </c>
    </row>
    <row r="194" spans="1:40">
      <c r="A194">
        <v>20</v>
      </c>
      <c r="B194">
        <v>2</v>
      </c>
      <c r="C194">
        <f>IF(B194&lt;=9,0,
IF(B194=10,1,2))</f>
        <v>0</v>
      </c>
      <c r="D194">
        <f ca="1">RAND()</f>
        <v>6.5331706887202801E-3</v>
      </c>
      <c r="E194">
        <f ca="1">RAND()</f>
        <v>0.94850966000071379</v>
      </c>
      <c r="F194">
        <f ca="1">RAND()</f>
        <v>0.12478990371529031</v>
      </c>
      <c r="G194">
        <f ca="1">RAND()</f>
        <v>3.1485753479380985E-2</v>
      </c>
      <c r="H194">
        <f ca="1">RAND()</f>
        <v>0.68215917397233083</v>
      </c>
      <c r="I194">
        <f ca="1">RAND()</f>
        <v>0.99789549532638555</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94850</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14</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4200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IF(B195&lt;=9,0,
IF(B195=10,1,2))</f>
        <v>0</v>
      </c>
      <c r="D195">
        <f ca="1">RAND()</f>
        <v>0.91163825614946792</v>
      </c>
      <c r="E195">
        <f ca="1">RAND()</f>
        <v>0.674493908800471</v>
      </c>
      <c r="F195">
        <f ca="1">RAND()</f>
        <v>0.8236504025485285</v>
      </c>
      <c r="G195">
        <f ca="1">RAND()</f>
        <v>0.5723913594766975</v>
      </c>
      <c r="H195">
        <f ca="1">RAND()</f>
        <v>0.76879904048818504</v>
      </c>
      <c r="I195">
        <f ca="1">RAND()</f>
        <v>0.44289043627328617</v>
      </c>
      <c r="M195" t="str">
        <f ca="1">IF(LEN(J195)&lt;&gt;0,J195,VLOOKUP(D195+$B195,$BJ:$BK,MATCH($BK$1,$BJ$1:$BK$1,0),1))</f>
        <v>안 지정 캐릭터 PP 일반등급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67449</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11</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3300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477</v>
      </c>
      <c r="AD195">
        <v>1</v>
      </c>
      <c r="AE195" t="s">
        <v>125</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그림자 단검</v>
      </c>
      <c r="AL195">
        <v>1</v>
      </c>
      <c r="AM195" t="str">
        <f ca="1">IF(ROW()=2,AN195,OFFSET(AM195,-1,0)&amp;IF(LEN(AN195)=0,"",","&amp;AN195))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{"dy":20,"sl":3,"tp":"fe","vl":"Equip1102","cn":1,"pt":"GO","pr":1200}</v>
      </c>
    </row>
    <row r="196" spans="1:40">
      <c r="A196">
        <v>20</v>
      </c>
      <c r="B196">
        <v>4</v>
      </c>
      <c r="C196">
        <f>IF(B196&lt;=9,0,
IF(B196=10,1,2))</f>
        <v>0</v>
      </c>
      <c r="D196">
        <f ca="1">RAND()</f>
        <v>0.84453476434932773</v>
      </c>
      <c r="E196">
        <f ca="1">RAND()</f>
        <v>0.63917614589787142</v>
      </c>
      <c r="F196">
        <f ca="1">RAND()</f>
        <v>0.98774999269261277</v>
      </c>
      <c r="G196">
        <f ca="1">RAND()</f>
        <v>0.46218145847809999</v>
      </c>
      <c r="H196">
        <f ca="1">RAND()</f>
        <v>0.59555257048599852</v>
      </c>
      <c r="I196">
        <f ca="1">RAND()</f>
        <v>0.1244349521712792</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63917</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10</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3000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478</v>
      </c>
      <c r="AD196">
        <v>1</v>
      </c>
      <c r="AE196" t="s">
        <v>125</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푸른 보석 지팡이</v>
      </c>
      <c r="AL196">
        <v>1</v>
      </c>
      <c r="AM196" t="str">
        <f ca="1">IF(ROW()=2,AN196,OFFSET(AM196,-1,0)&amp;IF(LEN(AN196)=0,"",","&amp;AN196))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{"dy":20,"sl":4,"tp":"fe","vl":"Equip3001","cn":1,"pt":"GO","pr":800}</v>
      </c>
    </row>
    <row r="197" spans="1:40">
      <c r="A197">
        <v>20</v>
      </c>
      <c r="B197">
        <v>5</v>
      </c>
      <c r="C197">
        <f>IF(B197&lt;=9,0,
IF(B197=10,1,2))</f>
        <v>0</v>
      </c>
      <c r="D197">
        <f ca="1">RAND()</f>
        <v>0.97858906579526317</v>
      </c>
      <c r="E197">
        <f ca="1">RAND()</f>
        <v>0.7702662187355287</v>
      </c>
      <c r="F197">
        <f ca="1">RAND()</f>
        <v>0.22006172363446042</v>
      </c>
      <c r="G197">
        <f ca="1">RAND()</f>
        <v>0.82194565815419551</v>
      </c>
      <c r="H197">
        <f ca="1">RAND()</f>
        <v>3.1262538859856526E-2</v>
      </c>
      <c r="I197">
        <f ca="1">RAND()</f>
        <v>0.49061133213676977</v>
      </c>
      <c r="M197" t="str">
        <f ca="1">IF(LEN(J197)&lt;&gt;0,J197,VLOOKUP(D197+$B197,$BJ:$BK,MATCH($BK$1,$BJ$1:$BK$1,0),1))</f>
        <v>안 지정 캐릭터 PP 일반등급</v>
      </c>
      <c r="N197">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77026</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12</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3600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251</v>
      </c>
      <c r="W197">
        <v>1</v>
      </c>
      <c r="X197" t="s">
        <v>125</v>
      </c>
      <c r="Z197">
        <v>800</v>
      </c>
      <c r="AA197" t="str">
        <f ca="1">IF(ISBLANK(AB197),"",
VLOOKUP(AB197,OFFSET(INDIRECT("$A:$B"),0,MATCH(AB$1&amp;"_Verify",INDIRECT("$1:$1"),0)-1),2,0)
)</f>
        <v>fe</v>
      </c>
      <c r="AB197" t="s">
        <v>82</v>
      </c>
      <c r="AC197" t="s">
        <v>479</v>
      </c>
      <c r="AD197">
        <v>1</v>
      </c>
      <c r="AE197" t="s">
        <v>125</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빅 바디</v>
      </c>
      <c r="AL197">
        <v>1</v>
      </c>
      <c r="AM197" t="str">
        <f ca="1">IF(ROW()=2,AN197,OFFSET(AM197,-1,0)&amp;IF(LEN(AN197)=0,"",","&amp;AN197))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{"dy":20,"sl":5,"tp":"fe","vl":"Equip6101","cn":1,"pt":"GO","pr":3800}</v>
      </c>
    </row>
    <row r="198" spans="1:40">
      <c r="A198">
        <v>20</v>
      </c>
      <c r="B198">
        <v>6</v>
      </c>
      <c r="C198">
        <f>IF(B198&lt;=9,0,
IF(B198=10,1,2))</f>
        <v>0</v>
      </c>
      <c r="D198">
        <f ca="1">RAND()</f>
        <v>0.35605915131184374</v>
      </c>
      <c r="E198">
        <f ca="1">RAND()</f>
        <v>0.17935775594696268</v>
      </c>
      <c r="F198">
        <f ca="1">RAND()</f>
        <v>0.30185169830439129</v>
      </c>
      <c r="G198">
        <f ca="1">RAND()</f>
        <v>0.49208986489414575</v>
      </c>
      <c r="H198">
        <f ca="1">RAND()</f>
        <v>0.79368620179221139</v>
      </c>
      <c r="I198">
        <f ca="1">RAND()</f>
        <v>0.23061438980626869</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Equip2101</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1100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206</v>
      </c>
      <c r="W198">
        <v>1</v>
      </c>
      <c r="X198" t="s">
        <v>125</v>
      </c>
      <c r="Z198">
        <v>3800</v>
      </c>
      <c r="AA198" t="str">
        <f ca="1">IF(ISBLANK(AB198),"",
VLOOKUP(AB198,OFFSET(INDIRECT("$A:$B"),0,MATCH(AB$1&amp;"_Verify",INDIRECT("$1:$1"),0)-1),2,0)
)</f>
        <v>fe</v>
      </c>
      <c r="AB198" t="s">
        <v>82</v>
      </c>
      <c r="AC198" t="s">
        <v>480</v>
      </c>
      <c r="AD198">
        <v>1</v>
      </c>
      <c r="AE198" t="s">
        <v>125</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0.56177923262953544</v>
      </c>
      <c r="E199">
        <f ca="1">RAND()</f>
        <v>0.6358555607922306</v>
      </c>
      <c r="F199">
        <f ca="1">RAND()</f>
        <v>0.47296428342357533</v>
      </c>
      <c r="G199">
        <f ca="1">RAND()</f>
        <v>0.82961115483062109</v>
      </c>
      <c r="H199">
        <f ca="1">RAND()</f>
        <v>6.9404159693147283E-2</v>
      </c>
      <c r="I199">
        <f ca="1">RAND()</f>
        <v>0.57833097045664739</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Equip7201</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9500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294</v>
      </c>
      <c r="W199">
        <v>1</v>
      </c>
      <c r="X199" t="s">
        <v>125</v>
      </c>
      <c r="Z199">
        <v>4600</v>
      </c>
      <c r="AA199" t="str">
        <f ca="1">IF(ISBLANK(AB199),"",
VLOOKUP(AB199,OFFSET(INDIRECT("$A:$B"),0,MATCH(AB$1&amp;"_Verify",INDIRECT("$1:$1"),0)-1),2,0)
)</f>
        <v>uph</v>
      </c>
      <c r="AB199" t="s">
        <v>91</v>
      </c>
      <c r="AC199">
        <v>88102</v>
      </c>
      <c r="AD199">
        <v>14</v>
      </c>
      <c r="AE199" t="s">
        <v>481</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{"dy":20,"sl":7,"tp":"uph","vl":"88102","cn":14,"pt":"DI","pr":3}</v>
      </c>
    </row>
    <row r="200" spans="1:40">
      <c r="A200">
        <v>20</v>
      </c>
      <c r="B200">
        <v>8</v>
      </c>
      <c r="C200">
        <f>IF(B200&lt;=9,0,
IF(B200=10,1,2))</f>
        <v>0</v>
      </c>
      <c r="D200">
        <f ca="1">RAND()</f>
        <v>0.84196658880554154</v>
      </c>
      <c r="E200">
        <f ca="1">RAND()</f>
        <v>0.86445319749969562</v>
      </c>
      <c r="F200">
        <f ca="1">RAND()</f>
        <v>5.3302087611056703E-2</v>
      </c>
      <c r="G200">
        <f ca="1">RAND()</f>
        <v>0.22128236546163282</v>
      </c>
      <c r="H200">
        <f ca="1">RAND()</f>
        <v>0.86377377195662641</v>
      </c>
      <c r="I200">
        <f ca="1">RAND()</f>
        <v>0.83924659139987656</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0.52726149681517165</v>
      </c>
      <c r="E201">
        <f ca="1">RAND()</f>
        <v>2.2404692106488433E-2</v>
      </c>
      <c r="F201">
        <f ca="1">RAND()</f>
        <v>0.45673569276397441</v>
      </c>
      <c r="G201">
        <f ca="1">RAND()</f>
        <v>0.9934006317945675</v>
      </c>
      <c r="H201">
        <f ca="1">RAND()</f>
        <v>0.78588985890327157</v>
      </c>
      <c r="I201">
        <f ca="1">RAND()</f>
        <v>0.79758876069534279</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0.19679746903457951</v>
      </c>
      <c r="E202">
        <f ca="1">RAND()</f>
        <v>0.45874276238053668</v>
      </c>
      <c r="F202">
        <f ca="1">RAND()</f>
        <v>0.19523249264723408</v>
      </c>
      <c r="G202">
        <f ca="1">RAND()</f>
        <v>0.30650840580456917</v>
      </c>
      <c r="H202">
        <f ca="1">RAND()</f>
        <v>1.6867727843744018E-2</v>
      </c>
      <c r="I202">
        <f ca="1">RAND()</f>
        <v>1.1517172485021154E-2</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Equip4002</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600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197</v>
      </c>
      <c r="W202">
        <v>1</v>
      </c>
      <c r="X202" t="s">
        <v>129</v>
      </c>
      <c r="Z202">
        <v>11</v>
      </c>
      <c r="AA202" t="str">
        <f ca="1">IF(ISBLANK(AB202),"",
VLOOKUP(AB202,OFFSET(INDIRECT("$A:$B"),0,MATCH(AB$1&amp;"_Verify",INDIRECT("$1:$1"),0)-1),2,0)
)</f>
        <v>upn</v>
      </c>
      <c r="AB202" t="s">
        <v>391</v>
      </c>
      <c r="AC202">
        <v>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{"dy":21,"sl":0,"tp":"upn","vl":"6467","cn":4,"pt":"GO","pr":1200}</v>
      </c>
    </row>
    <row r="203" spans="1:40">
      <c r="A203">
        <v>21</v>
      </c>
      <c r="B203">
        <v>1</v>
      </c>
      <c r="C203">
        <f>IF(B203&lt;=9,0,
IF(B203=10,1,2))</f>
        <v>0</v>
      </c>
      <c r="D203">
        <f ca="1">RAND()</f>
        <v>0.80539784739577724</v>
      </c>
      <c r="E203">
        <f ca="1">RAND()</f>
        <v>0.3788541598646008</v>
      </c>
      <c r="F203">
        <f ca="1">RAND()</f>
        <v>0.88171825593192321</v>
      </c>
      <c r="G203">
        <f ca="1">RAND()</f>
        <v>0.17571108020123916</v>
      </c>
      <c r="H203">
        <f ca="1">RAND()</f>
        <v>0.20824091079738216</v>
      </c>
      <c r="I203">
        <f ca="1">RAND()</f>
        <v>0.35057803957231581</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Equip3102</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1200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259</v>
      </c>
      <c r="W203">
        <v>1</v>
      </c>
      <c r="X203" t="s">
        <v>125</v>
      </c>
      <c r="Z203">
        <v>1200</v>
      </c>
      <c r="AA203" t="str">
        <f ca="1">IF(ISBLANK(AB203),"",
VLOOKUP(AB203,OFFSET(INDIRECT("$A:$B"),0,MATCH(AB$1&amp;"_Verify",INDIRECT("$1:$1"),0)-1),2,0)
)</f>
        <v>uph</v>
      </c>
      <c r="AB203" t="s">
        <v>390</v>
      </c>
      <c r="AC203">
        <v>94861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{"dy":21,"sl":1,"tp":"uph","vl":"94861","cn":14,"pt":"DI","pr":4}</v>
      </c>
    </row>
    <row r="204" spans="1:40">
      <c r="A204">
        <v>21</v>
      </c>
      <c r="B204">
        <v>2</v>
      </c>
      <c r="C204">
        <f>IF(B204&lt;=9,0,
IF(B204=10,1,2))</f>
        <v>0</v>
      </c>
      <c r="D204">
        <f ca="1">RAND()</f>
        <v>0.97794584994283196</v>
      </c>
      <c r="E204">
        <f ca="1">RAND()</f>
        <v>7.6241126333411957E-2</v>
      </c>
      <c r="F204">
        <f ca="1">RAND()</f>
        <v>0.13333732830865308</v>
      </c>
      <c r="G204">
        <f ca="1">RAND()</f>
        <v>1.7005338765290756E-2</v>
      </c>
      <c r="H204">
        <f ca="1">RAND()</f>
        <v>0.44075549060896058</v>
      </c>
      <c r="I204">
        <f ca="1">RAND()</f>
        <v>6.1717679460603359E-2</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7624</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3</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900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301</v>
      </c>
      <c r="AD204">
        <v>1</v>
      </c>
      <c r="AE204" t="s">
        <v>129</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오디세이 픽액스</v>
      </c>
      <c r="AL204">
        <v>1</v>
      </c>
      <c r="AM204" t="str">
        <f ca="1">IF(ROW()=2,AN204,OFFSET(AM204,-1,0)&amp;IF(LEN(AN204)=0,"",","&amp;AN204))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{"dy":21,"sl":2,"tp":"fe","vl":"Equip0302","cn":1,"pt":"DI","pr":11}</v>
      </c>
    </row>
    <row r="205" spans="1:40">
      <c r="A205">
        <v>21</v>
      </c>
      <c r="B205">
        <v>3</v>
      </c>
      <c r="C205">
        <f>IF(B205&lt;=9,0,
IF(B205=10,1,2))</f>
        <v>0</v>
      </c>
      <c r="D205">
        <f ca="1">RAND()</f>
        <v>0.10832759855189644</v>
      </c>
      <c r="E205">
        <f ca="1">RAND()</f>
        <v>0.887143492981179</v>
      </c>
      <c r="F205">
        <f ca="1">RAND()</f>
        <v>0.66944198448712833</v>
      </c>
      <c r="G205">
        <f ca="1">RAND()</f>
        <v>0.21758842777025655</v>
      </c>
      <c r="H205">
        <f ca="1">RAND()</f>
        <v>0.60872183004389913</v>
      </c>
      <c r="I205">
        <f ca="1">RAND()</f>
        <v>0.84326492893273075</v>
      </c>
      <c r="M205" t="str">
        <f ca="1">IF(LEN(J205)&lt;&gt;0,J205,VLOOKUP(D205+$B205,$BJ:$BK,MATCH($BK$1,$BJ$1:$BK$1,0),1))</f>
        <v>안 지정 캐릭터 PP 영웅등급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88714</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13</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3900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482</v>
      </c>
      <c r="AD205">
        <v>1</v>
      </c>
      <c r="AE205" t="s">
        <v>125</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결사대의 활</v>
      </c>
      <c r="AL205">
        <v>1</v>
      </c>
      <c r="AM205" t="str">
        <f ca="1">IF(ROW()=2,AN205,OFFSET(AM205,-1,0)&amp;IF(LEN(AN205)=0,"",","&amp;AN205))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{"dy":21,"sl":3,"tp":"fe","vl":"Equip2101","cn":1,"pt":"GO","pr":1200}</v>
      </c>
    </row>
    <row r="206" spans="1:40">
      <c r="A206">
        <v>21</v>
      </c>
      <c r="B206">
        <v>4</v>
      </c>
      <c r="C206">
        <f>IF(B206&lt;=9,0,
IF(B206=10,1,2))</f>
        <v>0</v>
      </c>
      <c r="D206">
        <f ca="1">RAND()</f>
        <v>0.13032384252460594</v>
      </c>
      <c r="E206">
        <f ca="1">RAND()</f>
        <v>0.1740328047771984</v>
      </c>
      <c r="F206">
        <f ca="1">RAND()</f>
        <v>9.5705354460331127E-2</v>
      </c>
      <c r="G206">
        <f ca="1">RAND()</f>
        <v>0.47470782341924489</v>
      </c>
      <c r="H206">
        <f ca="1">RAND()</f>
        <v>0.29938926992463022</v>
      </c>
      <c r="I206">
        <f ca="1">RAND()</f>
        <v>0.94592710143794156</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17403</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5</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1500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111</v>
      </c>
      <c r="AD206">
        <v>1</v>
      </c>
      <c r="AE206" t="s">
        <v>125</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ca="1">IF(ROW()=2,AN206,OFFSET(AM206,-1,0)&amp;IF(LEN(AN206)=0,"",","&amp;AN206))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{"dy":21,"sl":4,"tp":"fe","vl":"Equip4001","cn":1,"pt":"GO","pr":700}</v>
      </c>
    </row>
    <row r="207" spans="1:40">
      <c r="A207">
        <v>21</v>
      </c>
      <c r="B207">
        <v>5</v>
      </c>
      <c r="C207">
        <f>IF(B207&lt;=9,0,
IF(B207=10,1,2))</f>
        <v>0</v>
      </c>
      <c r="D207">
        <f ca="1">RAND()</f>
        <v>0.68321836366118349</v>
      </c>
      <c r="E207">
        <f ca="1">RAND()</f>
        <v>0.7118363956672461</v>
      </c>
      <c r="F207">
        <f ca="1">RAND()</f>
        <v>0.67924118721512572</v>
      </c>
      <c r="G207">
        <f ca="1">RAND()</f>
        <v>0.37797956397919763</v>
      </c>
      <c r="H207">
        <f ca="1">RAND()</f>
        <v>0.40465521472150912</v>
      </c>
      <c r="I207">
        <f ca="1">RAND()</f>
        <v>0.60505730411813996</v>
      </c>
      <c r="M207" t="str">
        <f ca="1">IF(LEN(J207)&lt;&gt;0,J207,VLOOKUP(D207+$B207,$BJ:$BK,MATCH($BK$1,$BJ$1:$BK$1,0),1))</f>
        <v>안 지정 캐릭터 PP 영웅등급</v>
      </c>
      <c r="N207">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71183</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11</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3300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111</v>
      </c>
      <c r="W207">
        <v>1</v>
      </c>
      <c r="X207" t="s">
        <v>125</v>
      </c>
      <c r="Z207">
        <v>700</v>
      </c>
      <c r="AA207" t="str">
        <f ca="1">IF(ISBLANK(AB207),"",
VLOOKUP(AB207,OFFSET(INDIRECT("$A:$B"),0,MATCH(AB$1&amp;"_Verify",INDIRECT("$1:$1"),0)-1),2,0)
)</f>
        <v>upn</v>
      </c>
      <c r="AB207" t="s">
        <v>92</v>
      </c>
      <c r="AC207">
        <v>43155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{"dy":21,"sl":5,"tp":"upn","vl":"43155","cn":11,"pt":"GO","pr":3300}</v>
      </c>
    </row>
    <row r="208" spans="1:40">
      <c r="A208">
        <v>21</v>
      </c>
      <c r="B208">
        <v>6</v>
      </c>
      <c r="C208">
        <f>IF(B208&lt;=9,0,
IF(B208=10,1,2))</f>
        <v>0</v>
      </c>
      <c r="D208">
        <f ca="1">RAND()</f>
        <v>0.15466819231898021</v>
      </c>
      <c r="E208">
        <f ca="1">RAND()</f>
        <v>0.26307597588973231</v>
      </c>
      <c r="F208">
        <f ca="1">RAND()</f>
        <v>0.62838339244014596</v>
      </c>
      <c r="G208">
        <f ca="1">RAND()</f>
        <v>0.41413475654375598</v>
      </c>
      <c r="H208">
        <f ca="1">RAND()</f>
        <v>0.32099967255559281</v>
      </c>
      <c r="I208">
        <f ca="1">RAND()</f>
        <v>6.3456738768686072E-2</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Equip3102</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1000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187</v>
      </c>
      <c r="W208">
        <v>1</v>
      </c>
      <c r="X208" t="s">
        <v>125</v>
      </c>
      <c r="Z208">
        <v>900</v>
      </c>
      <c r="AA208" t="str">
        <f ca="1">IF(ISBLANK(AB208),"",
VLOOKUP(AB208,OFFSET(INDIRECT("$A:$B"),0,MATCH(AB$1&amp;"_Verify",INDIRECT("$1:$1"),0)-1),2,0)
)</f>
        <v>fe</v>
      </c>
      <c r="AB208" t="s">
        <v>82</v>
      </c>
      <c r="AC208" t="s">
        <v>254</v>
      </c>
      <c r="AD208">
        <v>1</v>
      </c>
      <c r="AE208" t="s">
        <v>125</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0.8652320502969022</v>
      </c>
      <c r="E209">
        <f ca="1">RAND()</f>
        <v>0.78349595114297188</v>
      </c>
      <c r="F209">
        <f ca="1">RAND()</f>
        <v>0.90288928631458865</v>
      </c>
      <c r="G209">
        <f ca="1">RAND()</f>
        <v>0.23195079732308976</v>
      </c>
      <c r="H209">
        <f ca="1">RAND()</f>
        <v>2.4216234767341138E-2</v>
      </c>
      <c r="I209">
        <f ca="1">RAND()</f>
        <v>0.55202428668789094</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Equip8101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8100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195</v>
      </c>
      <c r="W209">
        <v>1</v>
      </c>
      <c r="X209" t="s">
        <v>125</v>
      </c>
      <c r="Z209">
        <v>7800</v>
      </c>
      <c r="AA209" t="str">
        <f ca="1">IF(ISBLANK(AB209),"",
VLOOKUP(AB209,OFFSET(INDIRECT("$A:$B"),0,MATCH(AB$1&amp;"_Verify",INDIRECT("$1:$1"),0)-1),2,0)
)</f>
        <v>fe</v>
      </c>
      <c r="AB209" t="s">
        <v>82</v>
      </c>
      <c r="AC209" t="s">
        <v>195</v>
      </c>
      <c r="AD209">
        <v>1</v>
      </c>
      <c r="AE209" t="s">
        <v>125</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ca="1">IF(ROW()=2,AN209,OFFSET(AM209,-1,0)&amp;IF(LEN(AN209)=0,"",","&amp;AN209))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{"dy":21,"sl":7,"tp":"fe","vl":"Equip3301","cn":1,"pt":"GO","pr":7800}</v>
      </c>
    </row>
    <row r="210" spans="1:40">
      <c r="A210">
        <v>21</v>
      </c>
      <c r="B210">
        <v>8</v>
      </c>
      <c r="C210">
        <f>IF(B210&lt;=9,0,
IF(B210=10,1,2))</f>
        <v>0</v>
      </c>
      <c r="D210">
        <f ca="1">RAND()</f>
        <v>0.18143552223355541</v>
      </c>
      <c r="E210">
        <f ca="1">RAND()</f>
        <v>0.23043359614952696</v>
      </c>
      <c r="F210">
        <f ca="1">RAND()</f>
        <v>0.8897735512238184</v>
      </c>
      <c r="G210">
        <f ca="1">RAND()</f>
        <v>7.5248572248517442E-2</v>
      </c>
      <c r="H210">
        <f ca="1">RAND()</f>
        <v>0.51826188688142194</v>
      </c>
      <c r="I210">
        <f ca="1">RAND()</f>
        <v>0.85384634874963294</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IF(ROW()=2,AN210,OFFSET(AM210,-1,0)&amp;IF(LEN(AN210)=0,"",","&amp;AN210))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5.8658571743928412E-2</v>
      </c>
      <c r="E211">
        <f ca="1">RAND()</f>
        <v>0.88844722253090935</v>
      </c>
      <c r="F211">
        <f ca="1">RAND()</f>
        <v>0.24590643207292007</v>
      </c>
      <c r="G211">
        <f ca="1">RAND()</f>
        <v>0.46595433309846412</v>
      </c>
      <c r="H211">
        <f ca="1">RAND()</f>
        <v>0.93514785852629156</v>
      </c>
      <c r="I211">
        <f ca="1">RAND()</f>
        <v>0.89199139754357804</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0.16488937521550651</v>
      </c>
      <c r="E212">
        <f ca="1">RAND()</f>
        <v>0.32597189761507495</v>
      </c>
      <c r="F212">
        <f ca="1">RAND()</f>
        <v>7.2086966471222702E-2</v>
      </c>
      <c r="G212">
        <f ca="1">RAND()</f>
        <v>5.254383704338883E-2</v>
      </c>
      <c r="H212">
        <f ca="1">RAND()</f>
        <v>0.73780327996108397</v>
      </c>
      <c r="I212">
        <f ca="1">RAND()</f>
        <v>0.48338045090541737</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Equip2302</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DI</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11</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178</v>
      </c>
      <c r="W212">
        <v>1</v>
      </c>
      <c r="X212" t="s">
        <v>125</v>
      </c>
      <c r="Z212">
        <v>1400</v>
      </c>
      <c r="AA212" t="str">
        <f ca="1">IF(ISBLANK(AB212),"",
VLOOKUP(AB212,OFFSET(INDIRECT("$A:$B"),0,MATCH(AB$1&amp;"_Verify",INDIRECT("$1:$1"),0)-1),2,0)
)</f>
        <v>upn</v>
      </c>
      <c r="AB212" t="s">
        <v>92</v>
      </c>
      <c r="AC212">
        <v>92746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{"dy":22,"sl":0,"tp":"upn","vl":"92746","cn":12,"pt":"GO","pr":3600}</v>
      </c>
    </row>
    <row r="213" spans="1:40">
      <c r="A213">
        <v>22</v>
      </c>
      <c r="B213">
        <v>1</v>
      </c>
      <c r="C213">
        <f>IF(B213&lt;=9,0,
IF(B213=10,1,2))</f>
        <v>0</v>
      </c>
      <c r="D213">
        <f ca="1">RAND()</f>
        <v>0.54545563854558676</v>
      </c>
      <c r="E213">
        <f ca="1">RAND()</f>
        <v>0.88483170413555323</v>
      </c>
      <c r="F213">
        <f ca="1">RAND()</f>
        <v>0.79664803446513555</v>
      </c>
      <c r="G213">
        <f ca="1">RAND()</f>
        <v>6.4207230811974547E-3</v>
      </c>
      <c r="H213">
        <f ca="1">RAND()</f>
        <v>0.80561372183794888</v>
      </c>
      <c r="I213">
        <f ca="1">RAND()</f>
        <v>0.23580216059284942</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Equip7302</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DI</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34</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294</v>
      </c>
      <c r="W213">
        <v>1</v>
      </c>
      <c r="X213" t="s">
        <v>125</v>
      </c>
      <c r="Z213">
        <v>5000</v>
      </c>
      <c r="AA213" t="str">
        <f ca="1">IF(ISBLANK(AB213),"",
VLOOKUP(AB213,OFFSET(INDIRECT("$A:$B"),0,MATCH(AB$1&amp;"_Verify",INDIRECT("$1:$1"),0)-1),2,0)
)</f>
        <v>fe</v>
      </c>
      <c r="AB213" t="s">
        <v>82</v>
      </c>
      <c r="AC213" t="s">
        <v>483</v>
      </c>
      <c r="AD213">
        <v>1</v>
      </c>
      <c r="AE213" t="s">
        <v>129</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흑진주 칼날</v>
      </c>
      <c r="AL213">
        <v>1</v>
      </c>
      <c r="AM213" t="str">
        <f ca="1">IF(ROW()=2,AN213,OFFSET(AM213,-1,0)&amp;IF(LEN(AN213)=0,"",","&amp;AN213))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{"dy":22,"sl":1,"tp":"fe","vl":"Equip1302","cn":1,"pt":"DI","pr":10}</v>
      </c>
    </row>
    <row r="214" spans="1:40">
      <c r="A214">
        <v>22</v>
      </c>
      <c r="B214">
        <v>2</v>
      </c>
      <c r="C214">
        <f>IF(B214&lt;=9,0,
IF(B214=10,1,2))</f>
        <v>0</v>
      </c>
      <c r="D214">
        <f ca="1">RAND()</f>
        <v>0.41507399435123216</v>
      </c>
      <c r="E214">
        <f ca="1">RAND()</f>
        <v>0.51469330007557468</v>
      </c>
      <c r="F214">
        <f ca="1">RAND()</f>
        <v>0.44244671407591929</v>
      </c>
      <c r="G214">
        <f ca="1">RAND()</f>
        <v>0.90464641238268984</v>
      </c>
      <c r="H214">
        <f ca="1">RAND()</f>
        <v>0.51333724012341453</v>
      </c>
      <c r="I214">
        <f ca="1">RAND()</f>
        <v>0.9950778535166156</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51469</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9</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2700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484</v>
      </c>
      <c r="AD214">
        <v>1</v>
      </c>
      <c r="AE214" t="s">
        <v>125</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블레이드 보우</v>
      </c>
      <c r="AL214">
        <v>1</v>
      </c>
      <c r="AM214" t="str">
        <f ca="1">IF(ROW()=2,AN214,OFFSET(AM214,-1,0)&amp;IF(LEN(AN214)=0,"",","&amp;AN214))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{"dy":22,"sl":2,"tp":"fe","vl":"Equip2002","cn":1,"pt":"GO","pr":800}</v>
      </c>
    </row>
    <row r="215" spans="1:40">
      <c r="A215">
        <v>22</v>
      </c>
      <c r="B215">
        <v>3</v>
      </c>
      <c r="C215">
        <f>IF(B215&lt;=9,0,
IF(B215=10,1,2))</f>
        <v>0</v>
      </c>
      <c r="D215">
        <f ca="1">RAND()</f>
        <v>0.74457490531775816</v>
      </c>
      <c r="E215">
        <f ca="1">RAND()</f>
        <v>0.43475722367818903</v>
      </c>
      <c r="F215">
        <f ca="1">RAND()</f>
        <v>0.51913237163399639</v>
      </c>
      <c r="G215">
        <f ca="1">RAND()</f>
        <v>0.7023352781561053</v>
      </c>
      <c r="H215">
        <f ca="1">RAND()</f>
        <v>0.40961374126063876</v>
      </c>
      <c r="I215">
        <f ca="1">RAND()</f>
        <v>0.79204360645677274</v>
      </c>
      <c r="M215" t="str">
        <f ca="1">IF(LEN(J215)&lt;&gt;0,J215,VLOOKUP(D215+$B215,$BJ:$BK,MATCH($BK$1,$BJ$1:$BK$1,0),1))</f>
        <v>안 지정 캐릭터 PP 일반등급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43475</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8</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2400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395</v>
      </c>
      <c r="AD215">
        <v>1</v>
      </c>
      <c r="AE215" t="s">
        <v>389</v>
      </c>
      <c r="AF215">
        <v>179</v>
      </c>
      <c r="AG215">
        <v>99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전설</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반중력 스태프</v>
      </c>
      <c r="AL215">
        <v>1</v>
      </c>
      <c r="AM215" t="str">
        <f ca="1">IF(ROW()=2,AN215,OFFSET(AM215,-1,0)&amp;IF(LEN(AN215)=0,"",","&amp;AN215))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{"dy":22,"sl":3,"tp":"fe","vl":"Equip3401","cn":1,"pt":"DI","pp":179,"pr":99}</v>
      </c>
    </row>
    <row r="216" spans="1:40">
      <c r="A216">
        <v>22</v>
      </c>
      <c r="B216">
        <v>4</v>
      </c>
      <c r="C216">
        <f>IF(B216&lt;=9,0,
IF(B216=10,1,2))</f>
        <v>0</v>
      </c>
      <c r="D216">
        <f ca="1">RAND()</f>
        <v>0.59290197757713281</v>
      </c>
      <c r="E216">
        <f ca="1">RAND()</f>
        <v>0.26065776486016889</v>
      </c>
      <c r="F216">
        <f ca="1">RAND()</f>
        <v>0.28735015837438294</v>
      </c>
      <c r="G216">
        <f ca="1">RAND()</f>
        <v>0.24896935200373127</v>
      </c>
      <c r="H216">
        <f ca="1">RAND()</f>
        <v>2.4691942960126778E-2</v>
      </c>
      <c r="I216">
        <f ca="1">RAND()</f>
        <v>0.58152895643922542</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26065</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6</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1800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45187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{"dy":22,"sl":4,"tp":"upn","vl":"45187","cn":5,"pt":"GO","pr":1500}</v>
      </c>
    </row>
    <row r="217" spans="1:40">
      <c r="A217">
        <v>22</v>
      </c>
      <c r="B217">
        <v>5</v>
      </c>
      <c r="C217">
        <f>IF(B217&lt;=9,0,
IF(B217=10,1,2))</f>
        <v>0</v>
      </c>
      <c r="D217">
        <f ca="1">RAND()</f>
        <v>0.43574925824463195</v>
      </c>
      <c r="E217">
        <f ca="1">RAND()</f>
        <v>0.91660437426585628</v>
      </c>
      <c r="F217">
        <f ca="1">RAND()</f>
        <v>0.11580698129681588</v>
      </c>
      <c r="G217">
        <f ca="1">RAND()</f>
        <v>0.10662746617274943</v>
      </c>
      <c r="H217">
        <f ca="1">RAND()</f>
        <v>0.84323730121961826</v>
      </c>
      <c r="I217">
        <f ca="1">RAND()</f>
        <v>0.47002388375989335</v>
      </c>
      <c r="M217" t="str">
        <f ca="1">IF(LEN(J217)&lt;&gt;0,J217,VLOOKUP(D217+$B217,$BJ:$BK,MATCH($BK$1,$BJ$1:$BK$1,0),1))</f>
        <v>지정 장비</v>
      </c>
      <c r="N217" t="str">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Equip8101</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8000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189</v>
      </c>
      <c r="W217">
        <v>1</v>
      </c>
      <c r="X217" t="s">
        <v>129</v>
      </c>
      <c r="Z217">
        <v>11</v>
      </c>
      <c r="AA217" t="str">
        <f ca="1">IF(ISBLANK(AB217),"",
VLOOKUP(AB217,OFFSET(INDIRECT("$A:$B"),0,MATCH(AB$1&amp;"_Verify",INDIRECT("$1:$1"),0)-1),2,0)
)</f>
        <v>fe</v>
      </c>
      <c r="AB217" t="s">
        <v>82</v>
      </c>
      <c r="AC217" t="s">
        <v>485</v>
      </c>
      <c r="AD217">
        <v>1</v>
      </c>
      <c r="AE217" t="s">
        <v>125</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그린 아이즈</v>
      </c>
      <c r="AL217">
        <v>1</v>
      </c>
      <c r="AM217" t="str">
        <f ca="1">IF(ROW()=2,AN217,OFFSET(AM217,-1,0)&amp;IF(LEN(AN217)=0,"",","&amp;AN217))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{"dy":22,"sl":5,"tp":"fe","vl":"Equip5002","cn":1,"pt":"GO","pr":900}</v>
      </c>
    </row>
    <row r="218" spans="1:40">
      <c r="A218">
        <v>22</v>
      </c>
      <c r="B218">
        <v>6</v>
      </c>
      <c r="C218">
        <f>IF(B218&lt;=9,0,
IF(B218=10,1,2))</f>
        <v>0</v>
      </c>
      <c r="D218">
        <f ca="1">RAND()</f>
        <v>0.58947195572950539</v>
      </c>
      <c r="E218">
        <f ca="1">RAND()</f>
        <v>0.67486194578282876</v>
      </c>
      <c r="F218">
        <f ca="1">RAND()</f>
        <v>0.96790030182766895</v>
      </c>
      <c r="G218">
        <f ca="1">RAND()</f>
        <v>0.20858014868868235</v>
      </c>
      <c r="H218">
        <f ca="1">RAND()</f>
        <v>0.71592883276523855</v>
      </c>
      <c r="I218">
        <f ca="1">RAND()</f>
        <v>5.4662054091749956E-2</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Equip6302</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DI</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33</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254</v>
      </c>
      <c r="W218">
        <v>1</v>
      </c>
      <c r="X218" t="s">
        <v>125</v>
      </c>
      <c r="Z218">
        <v>3900</v>
      </c>
      <c r="AA218" t="str">
        <f ca="1">IF(ISBLANK(AB218),"",
VLOOKUP(AB218,OFFSET(INDIRECT("$A:$B"),0,MATCH(AB$1&amp;"_Verify",INDIRECT("$1:$1"),0)-1),2,0)
)</f>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{"dy":22,"sl":6,"tp":"uph","vl":"38584","cn":9,"pt":"GO","pr":2700}</v>
      </c>
    </row>
    <row r="219" spans="1:40">
      <c r="A219">
        <v>22</v>
      </c>
      <c r="B219">
        <v>7</v>
      </c>
      <c r="C219">
        <f>IF(B219&lt;=9,0,
IF(B219=10,1,2))</f>
        <v>0</v>
      </c>
      <c r="D219">
        <f ca="1">RAND()</f>
        <v>0.39338591290815128</v>
      </c>
      <c r="E219">
        <f ca="1">RAND()</f>
        <v>0.8463215956113197</v>
      </c>
      <c r="F219">
        <f ca="1">RAND()</f>
        <v>0.43936049341951122</v>
      </c>
      <c r="G219">
        <f ca="1">RAND()</f>
        <v>0.9584146617653152</v>
      </c>
      <c r="H219">
        <f ca="1">RAND()</f>
        <v>0.45386231628504026</v>
      </c>
      <c r="I219">
        <f ca="1">RAND()</f>
        <v>0.62802638508161379</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Equip8201</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29500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246</v>
      </c>
      <c r="W219">
        <v>1</v>
      </c>
      <c r="X219" t="s">
        <v>125</v>
      </c>
      <c r="Z219">
        <v>800</v>
      </c>
      <c r="AA219" t="str">
        <f ca="1">IF(ISBLANK(AB219),"",
VLOOKUP(AB219,OFFSET(INDIRECT("$A:$B"),0,MATCH(AB$1&amp;"_Verify",INDIRECT("$1:$1"),0)-1),2,0)
)</f>
        <v>fe</v>
      </c>
      <c r="AB219" t="s">
        <v>82</v>
      </c>
      <c r="AC219" t="s">
        <v>486</v>
      </c>
      <c r="AD219">
        <v>1</v>
      </c>
      <c r="AE219" t="s">
        <v>125</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IF(ROW()=2,AN219,OFFSET(AM219,-1,0)&amp;IF(LEN(AN219)=0,"",","&amp;AN219))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{"dy":22,"sl":7,"tp":"fe","vl":"Equip8101","cn":1,"pt":"GO","pr":8000}</v>
      </c>
    </row>
    <row r="220" spans="1:40">
      <c r="A220">
        <v>22</v>
      </c>
      <c r="B220">
        <v>8</v>
      </c>
      <c r="C220">
        <f>IF(B220&lt;=9,0,
IF(B220=10,1,2))</f>
        <v>0</v>
      </c>
      <c r="D220">
        <f ca="1">RAND()</f>
        <v>0.37409741914440464</v>
      </c>
      <c r="E220">
        <f ca="1">RAND()</f>
        <v>0.5081438678934147</v>
      </c>
      <c r="F220">
        <f ca="1">RAND()</f>
        <v>0.57276837064679909</v>
      </c>
      <c r="G220">
        <f ca="1">RAND()</f>
        <v>0.27137835792644505</v>
      </c>
      <c r="H220">
        <f ca="1">RAND()</f>
        <v>0.27462665422855337</v>
      </c>
      <c r="I220">
        <f ca="1">RAND()</f>
        <v>0.79322286839304634</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fl5</v>
      </c>
      <c r="AB220" t="s">
        <v>494</v>
      </c>
      <c r="AC220" t="s">
        <v>496</v>
      </c>
      <c r="AD220">
        <v>1</v>
      </c>
      <c r="AE220" t="s">
        <v>129</v>
      </c>
      <c r="AF220">
        <v>90</v>
      </c>
      <c r="AG220">
        <v>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소하</v>
      </c>
      <c r="AL220">
        <v>1</v>
      </c>
      <c r="AM220" t="str">
        <f ca="1">IF(ROW()=2,AN220,OFFSET(AM220,-1,0)&amp;IF(LEN(AN220)=0,"",","&amp;AN220))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{"dy":22,"sl":8,"tp":"fl5","vl":"Actor1002","cn":1,"pt":"DI","pp":90,"pr":59}</v>
      </c>
    </row>
    <row r="221" spans="1:40">
      <c r="A221">
        <v>22</v>
      </c>
      <c r="B221">
        <v>9</v>
      </c>
      <c r="C221">
        <f>IF(B221&lt;=9,0,
IF(B221=10,1,2))</f>
        <v>0</v>
      </c>
      <c r="D221">
        <f ca="1">RAND()</f>
        <v>0.33996313461410443</v>
      </c>
      <c r="E221">
        <f ca="1">RAND()</f>
        <v>0.62085172926384158</v>
      </c>
      <c r="F221">
        <f ca="1">RAND()</f>
        <v>0.44646573677494872</v>
      </c>
      <c r="G221">
        <f ca="1">RAND()</f>
        <v>0.53802696519520732</v>
      </c>
      <c r="H221">
        <f ca="1">RAND()</f>
        <v>0.19302463878907283</v>
      </c>
      <c r="I221">
        <f ca="1">RAND()</f>
        <v>0.69315996597424456</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fl6</v>
      </c>
      <c r="AB221" t="s">
        <v>495</v>
      </c>
      <c r="AC221" t="s">
        <v>496</v>
      </c>
      <c r="AD221">
        <v>1</v>
      </c>
      <c r="AE221" t="s">
        <v>129</v>
      </c>
      <c r="AF221">
        <v>90</v>
      </c>
      <c r="AG221">
        <v>59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소하</v>
      </c>
      <c r="AL221">
        <v>1</v>
      </c>
      <c r="AM221" t="str">
        <f ca="1">IF(ROW()=2,AN221,OFFSET(AM221,-1,0)&amp;IF(LEN(AN221)=0,"",","&amp;AN221))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{"dy":22,"sl":9,"tp":"fl6","vl":"Actor1002","cn":1,"pt":"DI","pp":90,"pr":59}</v>
      </c>
    </row>
    <row r="222" spans="1:40">
      <c r="A222">
        <v>23</v>
      </c>
      <c r="B222">
        <v>0</v>
      </c>
      <c r="C222">
        <f>IF(B222&lt;=9,0,
IF(B222=10,1,2))</f>
        <v>0</v>
      </c>
      <c r="D222">
        <f ca="1">RAND()</f>
        <v>0.64995381053346568</v>
      </c>
      <c r="E222">
        <f ca="1">RAND()</f>
        <v>0.80978167058413419</v>
      </c>
      <c r="F222">
        <f ca="1">RAND()</f>
        <v>0.2722975659666661</v>
      </c>
      <c r="G222">
        <f ca="1">RAND()</f>
        <v>0.19488182083846839</v>
      </c>
      <c r="H222">
        <f ca="1">RAND()</f>
        <v>0.35546665517847509</v>
      </c>
      <c r="I222">
        <f ca="1">RAND()</f>
        <v>3.9069654284765498E-2</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Equip7101</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3100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200</v>
      </c>
      <c r="W222">
        <v>1</v>
      </c>
      <c r="X222" t="s">
        <v>125</v>
      </c>
      <c r="Z222">
        <v>3400</v>
      </c>
      <c r="AA222" t="str">
        <f ca="1">IF(ISBLANK(AB222),"",
VLOOKUP(AB222,OFFSET(INDIRECT("$A:$B"),0,MATCH(AB$1&amp;"_Verify",INDIRECT("$1:$1"),0)-1),2,0)
)</f>
        <v>upn</v>
      </c>
      <c r="AB222" t="s">
        <v>92</v>
      </c>
      <c r="AC222">
        <v>10153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{"dy":23,"sl":0,"tp":"upn","vl":"10153","cn":11,"pt":"GO","pr":3300}</v>
      </c>
    </row>
    <row r="223" spans="1:40">
      <c r="A223">
        <v>23</v>
      </c>
      <c r="B223">
        <v>1</v>
      </c>
      <c r="C223">
        <f>IF(B223&lt;=9,0,
IF(B223=10,1,2))</f>
        <v>0</v>
      </c>
      <c r="D223">
        <f ca="1">RAND()</f>
        <v>0.57450919851991877</v>
      </c>
      <c r="E223">
        <f ca="1">RAND()</f>
        <v>0.87210843933313897</v>
      </c>
      <c r="F223">
        <f ca="1">RAND()</f>
        <v>0.50404072271613809</v>
      </c>
      <c r="G223">
        <f ca="1">RAND()</f>
        <v>0.62739279968574524</v>
      </c>
      <c r="H223">
        <f ca="1">RAND()</f>
        <v>0.38283542375711799</v>
      </c>
      <c r="I223">
        <f ca="1">RAND()</f>
        <v>0.23019255257871785</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Equip7301</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22200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243</v>
      </c>
      <c r="W223">
        <v>1</v>
      </c>
      <c r="X223" t="s">
        <v>125</v>
      </c>
      <c r="Z223">
        <v>7000</v>
      </c>
      <c r="AA223" t="str">
        <f ca="1">IF(ISBLANK(AB223),"",
VLOOKUP(AB223,OFFSET(INDIRECT("$A:$B"),0,MATCH(AB$1&amp;"_Verify",INDIRECT("$1:$1"),0)-1),2,0)
)</f>
        <v>fe</v>
      </c>
      <c r="AB223" t="s">
        <v>82</v>
      </c>
      <c r="AC223" t="s">
        <v>487</v>
      </c>
      <c r="AD223">
        <v>1</v>
      </c>
      <c r="AE223" t="s">
        <v>125</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금빛 집행자</v>
      </c>
      <c r="AL223">
        <v>1</v>
      </c>
      <c r="AM223" t="str">
        <f ca="1">IF(ROW()=2,AN223,OFFSET(AM223,-1,0)&amp;IF(LEN(AN223)=0,"",","&amp;AN223))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{"dy":23,"sl":1,"tp":"fe","vl":"Equip5302","cn":1,"pt":"GO","pr":7000}</v>
      </c>
    </row>
    <row r="224" spans="1:40">
      <c r="A224">
        <v>23</v>
      </c>
      <c r="B224">
        <v>2</v>
      </c>
      <c r="C224">
        <f>IF(B224&lt;=9,0,
IF(B224=10,1,2))</f>
        <v>0</v>
      </c>
      <c r="D224">
        <f ca="1">RAND()</f>
        <v>0.46543639612739596</v>
      </c>
      <c r="E224">
        <f ca="1">RAND()</f>
        <v>4.771813899375843E-2</v>
      </c>
      <c r="F224">
        <f ca="1">RAND()</f>
        <v>3.8227164508163547E-2</v>
      </c>
      <c r="G224">
        <f ca="1">RAND()</f>
        <v>0.35482796133927996</v>
      </c>
      <c r="H224">
        <f ca="1">RAND()</f>
        <v>0.78852010911978987</v>
      </c>
      <c r="I224">
        <f ca="1">RAND()</f>
        <v>6.7229708825573553E-3</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4771</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3</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900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6</v>
      </c>
      <c r="AE224" t="s">
        <v>396</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{"dy":23,"sl":2,"tp":"upn","vl":"98118","cn":6,"pt":"GO","pr":1800}</v>
      </c>
    </row>
    <row r="225" spans="1:40">
      <c r="A225">
        <v>23</v>
      </c>
      <c r="B225">
        <v>3</v>
      </c>
      <c r="C225">
        <f>IF(B225&lt;=9,0,
IF(B225=10,1,2))</f>
        <v>0</v>
      </c>
      <c r="D225">
        <f ca="1">RAND()</f>
        <v>5.7499786219677329E-2</v>
      </c>
      <c r="E225">
        <f ca="1">RAND()</f>
        <v>0.27779238275536344</v>
      </c>
      <c r="F225">
        <f ca="1">RAND()</f>
        <v>0.84168569587905806</v>
      </c>
      <c r="G225">
        <f ca="1">RAND()</f>
        <v>0.44339666643365361</v>
      </c>
      <c r="H225">
        <f ca="1">RAND()</f>
        <v>7.721531157834427E-2</v>
      </c>
      <c r="I225">
        <f ca="1">RAND()</f>
        <v>0.14879466303062039</v>
      </c>
      <c r="M225" t="str">
        <f ca="1">IF(LEN(J225)&lt;&gt;0,J225,VLOOKUP(D225+$B225,$BJ:$BK,MATCH($BK$1,$BJ$1:$BK$1,0),1))</f>
        <v>안 지정 캐릭터 PP 영웅등급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27779</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6</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1800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488</v>
      </c>
      <c r="AD225">
        <v>1</v>
      </c>
      <c r="AE225" t="s">
        <v>125</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야만인의 분노</v>
      </c>
      <c r="AL225">
        <v>1</v>
      </c>
      <c r="AM225" t="str">
        <f ca="1">IF(ROW()=2,AN225,OFFSET(AM225,-1,0)&amp;IF(LEN(AN225)=0,"",","&amp;AN225))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{"dy":23,"sl":3,"tp":"fe","vl":"Equip0201","cn":1,"pt":"GO","pr":3400}</v>
      </c>
    </row>
    <row r="226" spans="1:40">
      <c r="A226">
        <v>23</v>
      </c>
      <c r="B226">
        <v>4</v>
      </c>
      <c r="C226">
        <f>IF(B226&lt;=9,0,
IF(B226=10,1,2))</f>
        <v>0</v>
      </c>
      <c r="D226">
        <f ca="1">RAND()</f>
        <v>0.94915234400014203</v>
      </c>
      <c r="E226">
        <f ca="1">RAND()</f>
        <v>0.36242543029063623</v>
      </c>
      <c r="F226">
        <f ca="1">RAND()</f>
        <v>0.47538416104850001</v>
      </c>
      <c r="G226">
        <f ca="1">RAND()</f>
        <v>0.38578293714564893</v>
      </c>
      <c r="H226">
        <f ca="1">RAND()</f>
        <v>0.68561383484017258</v>
      </c>
      <c r="I226">
        <f ca="1">RAND()</f>
        <v>0.78004486533013762</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36242</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7</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2100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489</v>
      </c>
      <c r="AD226">
        <v>1</v>
      </c>
      <c r="AE226" t="s">
        <v>125</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빛의 트랩</v>
      </c>
      <c r="AL226">
        <v>1</v>
      </c>
      <c r="AM226" t="str">
        <f ca="1">IF(ROW()=2,AN226,OFFSET(AM226,-1,0)&amp;IF(LEN(AN226)=0,"",","&amp;AN226))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{"dy":23,"sl":4,"tp":"fe","vl":"Equip3201","cn":1,"pt":"GO","pr":3500}</v>
      </c>
    </row>
    <row r="227" spans="1:40">
      <c r="A227">
        <v>23</v>
      </c>
      <c r="B227">
        <v>5</v>
      </c>
      <c r="C227">
        <f>IF(B227&lt;=9,0,
IF(B227=10,1,2))</f>
        <v>0</v>
      </c>
      <c r="D227">
        <f ca="1">RAND()</f>
        <v>0.52864467205311061</v>
      </c>
      <c r="E227">
        <f ca="1">RAND()</f>
        <v>0.77568726928103238</v>
      </c>
      <c r="F227">
        <f ca="1">RAND()</f>
        <v>0.47582368311929246</v>
      </c>
      <c r="G227">
        <f ca="1">RAND()</f>
        <v>0.28256140945158792</v>
      </c>
      <c r="H227">
        <f ca="1">RAND()</f>
        <v>0.20201486404672531</v>
      </c>
      <c r="I227">
        <f ca="1">RAND()</f>
        <v>0.59224868610675907</v>
      </c>
      <c r="M227" t="str">
        <f ca="1">IF(LEN(J227)&lt;&gt;0,J227,VLOOKUP(D227+$B227,$BJ:$BK,MATCH($BK$1,$BJ$1:$BK$1,0),1))</f>
        <v>안 지정 캐릭터 PP 영웅등급</v>
      </c>
      <c r="N227">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77568</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12</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3600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202</v>
      </c>
      <c r="W227">
        <v>1</v>
      </c>
      <c r="X227" t="s">
        <v>125</v>
      </c>
      <c r="Z227">
        <v>1700</v>
      </c>
      <c r="AA227" t="str">
        <f ca="1">IF(ISBLANK(AB227),"",
VLOOKUP(AB227,OFFSET(INDIRECT("$A:$B"),0,MATCH(AB$1&amp;"_Verify",INDIRECT("$1:$1"),0)-1),2,0)
)</f>
        <v>uph</v>
      </c>
      <c r="AB227" t="s">
        <v>91</v>
      </c>
      <c r="AC227">
        <v>98421</v>
      </c>
      <c r="AD227">
        <v>14</v>
      </c>
      <c r="AE227" t="s">
        <v>389</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0.79679732890322452</v>
      </c>
      <c r="E228">
        <f ca="1">RAND()</f>
        <v>4.5533314156126048E-2</v>
      </c>
      <c r="F228">
        <f ca="1">RAND()</f>
        <v>0.17602207641652301</v>
      </c>
      <c r="G228">
        <f ca="1">RAND()</f>
        <v>0.42719871248795216</v>
      </c>
      <c r="H228">
        <f ca="1">RAND()</f>
        <v>0.49083662205136891</v>
      </c>
      <c r="I228">
        <f ca="1">RAND()</f>
        <v>0.51155105870723627</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Equip0201</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3000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255</v>
      </c>
      <c r="W228">
        <v>1</v>
      </c>
      <c r="X228" t="s">
        <v>125</v>
      </c>
      <c r="Z228">
        <v>3500</v>
      </c>
      <c r="AA228" t="str">
        <f ca="1">IF(ISBLANK(AB228),"",
VLOOKUP(AB228,OFFSET(INDIRECT("$A:$B"),0,MATCH(AB$1&amp;"_Verify",INDIRECT("$1:$1"),0)-1),2,0)
)</f>
        <v>fe</v>
      </c>
      <c r="AB228" t="s">
        <v>82</v>
      </c>
      <c r="AC228" t="s">
        <v>490</v>
      </c>
      <c r="AD228">
        <v>1</v>
      </c>
      <c r="AE228" t="s">
        <v>125</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해골 벽</v>
      </c>
      <c r="AL228">
        <v>1</v>
      </c>
      <c r="AM228" t="str">
        <f ca="1">IF(ROW()=2,AN228,OFFSET(AM228,-1,0)&amp;IF(LEN(AN228)=0,"",","&amp;AN228))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{"dy":23,"sl":6,"tp":"fe","vl":"Equip7002","cn":1,"pt":"GO","pr":1700}</v>
      </c>
    </row>
    <row r="229" spans="1:40">
      <c r="A229">
        <v>23</v>
      </c>
      <c r="B229">
        <v>7</v>
      </c>
      <c r="C229">
        <f>IF(B229&lt;=9,0,
IF(B229=10,1,2))</f>
        <v>0</v>
      </c>
      <c r="D229">
        <f ca="1">RAND()</f>
        <v>1.5207454977870793E-2</v>
      </c>
      <c r="E229">
        <f ca="1">RAND()</f>
        <v>0.22968990577788229</v>
      </c>
      <c r="F229">
        <f ca="1">RAND()</f>
        <v>0.11630098267779365</v>
      </c>
      <c r="G229">
        <f ca="1">RAND()</f>
        <v>0.89275071835085407</v>
      </c>
      <c r="H229">
        <f ca="1">RAND()</f>
        <v>0.74474809093883654</v>
      </c>
      <c r="I229">
        <f ca="1">RAND()</f>
        <v>0.11344700727167678</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Equip2301</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7100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199</v>
      </c>
      <c r="W229">
        <v>1</v>
      </c>
      <c r="X229" t="s">
        <v>125</v>
      </c>
      <c r="Z229">
        <v>74200</v>
      </c>
      <c r="AA229" t="str">
        <f ca="1">IF(ISBLANK(AB229),"",
VLOOKUP(AB229,OFFSET(INDIRECT("$A:$B"),0,MATCH(AB$1&amp;"_Verify",INDIRECT("$1:$1"),0)-1),2,0)
)</f>
        <v>fe</v>
      </c>
      <c r="AB229" t="s">
        <v>82</v>
      </c>
      <c r="AC229" t="s">
        <v>491</v>
      </c>
      <c r="AD229">
        <v>1</v>
      </c>
      <c r="AE229" t="s">
        <v>125</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우주의 조각</v>
      </c>
      <c r="AL229">
        <v>1</v>
      </c>
      <c r="AM229" t="str">
        <f ca="1">IF(ROW()=2,AN229,OFFSET(AM229,-1,0)&amp;IF(LEN(AN229)=0,"",","&amp;AN229))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{"dy":23,"sl":7,"tp":"fe","vl":"Equip8301","cn":1,"pt":"GO","pr":74200}</v>
      </c>
    </row>
    <row r="230" spans="1:40">
      <c r="A230">
        <v>23</v>
      </c>
      <c r="B230">
        <v>8</v>
      </c>
      <c r="C230">
        <f>IF(B230&lt;=9,0,
IF(B230=10,1,2))</f>
        <v>0</v>
      </c>
      <c r="D230">
        <f ca="1">RAND()</f>
        <v>0.73128873344880962</v>
      </c>
      <c r="E230">
        <f ca="1">RAND()</f>
        <v>0.70167575917049751</v>
      </c>
      <c r="F230">
        <f ca="1">RAND()</f>
        <v>0.9385006209800949</v>
      </c>
      <c r="G230">
        <f ca="1">RAND()</f>
        <v>0.20459539279470518</v>
      </c>
      <c r="H230">
        <f ca="1">RAND()</f>
        <v>0.22655389717457131</v>
      </c>
      <c r="I230">
        <f ca="1">RAND()</f>
        <v>0.96209275141240946</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ca="1">IF(ROW()=2,AN230,OFFSET(AM230,-1,0)&amp;IF(LEN(AN230)=0,"",","&amp;AN230))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v>
      </c>
    </row>
    <row r="231" spans="1:40">
      <c r="A231">
        <v>23</v>
      </c>
      <c r="B231">
        <v>9</v>
      </c>
      <c r="C231">
        <f>IF(B231&lt;=9,0,
IF(B231=10,1,2))</f>
        <v>0</v>
      </c>
      <c r="D231">
        <f ca="1">RAND()</f>
        <v>0.23733084204233756</v>
      </c>
      <c r="E231">
        <f ca="1">RAND()</f>
        <v>0.33976880660932807</v>
      </c>
      <c r="F231">
        <f ca="1">RAND()</f>
        <v>0.42735930512092779</v>
      </c>
      <c r="G231">
        <f ca="1">RAND()</f>
        <v>0.59124389841214553</v>
      </c>
      <c r="H231">
        <f ca="1">RAND()</f>
        <v>0.10272494751062633</v>
      </c>
      <c r="I231">
        <f ca="1">RAND()</f>
        <v>0.87636933512610471</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ca="1">IF(ROW()=2,AN231,OFFSET(AM231,-1,0)&amp;IF(LEN(AN231)=0,"",","&amp;AN231))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v>
      </c>
    </row>
    <row r="232" spans="1:40">
      <c r="A232">
        <v>24</v>
      </c>
      <c r="B232">
        <v>0</v>
      </c>
      <c r="C232">
        <f>IF(B232&lt;=9,0,
IF(B232=10,1,2))</f>
        <v>0</v>
      </c>
      <c r="D232">
        <f ca="1">RAND()</f>
        <v>0.49323407590977719</v>
      </c>
      <c r="E232">
        <f ca="1">RAND()</f>
        <v>0.57340390596913504</v>
      </c>
      <c r="F232">
        <f ca="1">RAND()</f>
        <v>0.86553734218661427</v>
      </c>
      <c r="G232">
        <f ca="1">RAND()</f>
        <v>0.29925882899694412</v>
      </c>
      <c r="H232">
        <f ca="1">RAND()</f>
        <v>4.4500625485938472E-2</v>
      </c>
      <c r="I232">
        <f ca="1">RAND()</f>
        <v>0.41136098778279961</v>
      </c>
      <c r="M232" t="str">
        <f ca="1">IF(LEN(J232)&lt;&gt;0,J232,VLOOKUP(D232+$B232,$BJ:$BK,MATCH($BK$1,$BJ$1:$BK$1,0),1))</f>
        <v>지정 장비</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Equip5002</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700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129</v>
      </c>
      <c r="Z232">
        <v>29</v>
      </c>
      <c r="AA232" t="str">
        <f ca="1">IF(ISBLANK(AB232),"",
VLOOKUP(AB232,OFFSET(INDIRECT("$A:$B"),0,MATCH(AB$1&amp;"_Verify",INDIRECT("$1:$1"),0)-1),2,0)
)</f>
        <v>upn</v>
      </c>
      <c r="AB232" t="s">
        <v>92</v>
      </c>
      <c r="AC232">
        <v>11471</v>
      </c>
      <c r="AD232">
        <v>12</v>
      </c>
      <c r="AE232" t="s">
        <v>389</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{"dy":24,"sl":0,"tp":"upn","vl":"11471","cn":12,"pt":"DI","pr":3}</v>
      </c>
    </row>
    <row r="233" spans="1:40">
      <c r="A233">
        <v>24</v>
      </c>
      <c r="B233">
        <v>1</v>
      </c>
      <c r="C233">
        <f>IF(B233&lt;=9,0,
IF(B233=10,1,2))</f>
        <v>0</v>
      </c>
      <c r="D233">
        <f ca="1">RAND()</f>
        <v>0.60884276502756329</v>
      </c>
      <c r="E233">
        <f ca="1">RAND()</f>
        <v>0.44424963570211351</v>
      </c>
      <c r="F233">
        <f ca="1">RAND()</f>
        <v>0.65228891124850119</v>
      </c>
      <c r="G233">
        <f ca="1">RAND()</f>
        <v>0.90822020310618734</v>
      </c>
      <c r="H233">
        <f ca="1">RAND()</f>
        <v>0.45420328853173864</v>
      </c>
      <c r="I233">
        <f ca="1">RAND()</f>
        <v>0.32513758549957628</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Equip3402</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DI</v>
      </c>
      <c r="Q233">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27</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16</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전설</v>
      </c>
      <c r="U233" t="s">
        <v>82</v>
      </c>
      <c r="V233" t="s">
        <v>248</v>
      </c>
      <c r="W233">
        <v>1</v>
      </c>
      <c r="X233" t="s">
        <v>125</v>
      </c>
      <c r="Z233">
        <v>1000</v>
      </c>
      <c r="AA233" t="str">
        <f ca="1">IF(ISBLANK(AB233),"",
VLOOKUP(AB233,OFFSET(INDIRECT("$A:$B"),0,MATCH(AB$1&amp;"_Verify",INDIRECT("$1:$1"),0)-1),2,0)
)</f>
        <v>fe</v>
      </c>
      <c r="AB233" t="s">
        <v>82</v>
      </c>
      <c r="AC233" t="s">
        <v>388</v>
      </c>
      <c r="AD233">
        <v>1</v>
      </c>
      <c r="AE233" t="s">
        <v>125</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0.82419072681630146</v>
      </c>
      <c r="E234">
        <f ca="1">RAND()</f>
        <v>0.52350779369392175</v>
      </c>
      <c r="F234">
        <f ca="1">RAND()</f>
        <v>0.12588456039037632</v>
      </c>
      <c r="G234">
        <f ca="1">RAND()</f>
        <v>0.74755261922758676</v>
      </c>
      <c r="H234">
        <f ca="1">RAND()</f>
        <v>0.11218719782151387</v>
      </c>
      <c r="I234">
        <f ca="1">RAND()</f>
        <v>0.25894482300000476</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52350</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9</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2700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0.75753272936727611</v>
      </c>
      <c r="E235">
        <f ca="1">RAND()</f>
        <v>0.82365266539521464</v>
      </c>
      <c r="F235">
        <f ca="1">RAND()</f>
        <v>0.18713877663875345</v>
      </c>
      <c r="G235">
        <f ca="1">RAND()</f>
        <v>0.3323517994705939</v>
      </c>
      <c r="H235">
        <f ca="1">RAND()</f>
        <v>0.95254375751163556</v>
      </c>
      <c r="I235">
        <f ca="1">RAND()</f>
        <v>0.6741162516413266</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82365</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12</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3600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394</v>
      </c>
      <c r="AD235">
        <v>1</v>
      </c>
      <c r="AE235" t="s">
        <v>98</v>
      </c>
      <c r="AF235">
        <v>169</v>
      </c>
      <c r="AG235">
        <v>89</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전설</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고대인의 의식</v>
      </c>
      <c r="AL235">
        <v>1</v>
      </c>
      <c r="AM235" t="str">
        <f ca="1">IF(ROW()=2,AN235,OFFSET(AM235,-1,0)&amp;IF(LEN(AN235)=0,"",","&amp;AN235))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{"dy":24,"sl":3,"tp":"fe","vl":"Equip2401","cn":1,"pt":"DI","pp":169,"pr":89}</v>
      </c>
    </row>
    <row r="236" spans="1:40">
      <c r="A236">
        <v>24</v>
      </c>
      <c r="B236">
        <v>4</v>
      </c>
      <c r="C236">
        <f>IF(B236&lt;=9,0,
IF(B236=10,1,2))</f>
        <v>0</v>
      </c>
      <c r="D236">
        <f ca="1">RAND()</f>
        <v>0.95007265459727863</v>
      </c>
      <c r="E236">
        <f ca="1">RAND()</f>
        <v>0.48235194473608689</v>
      </c>
      <c r="F236">
        <f ca="1">RAND()</f>
        <v>0.42411862136498391</v>
      </c>
      <c r="G236">
        <f ca="1">RAND()</f>
        <v>0.36033073326014875</v>
      </c>
      <c r="H236">
        <f ca="1">RAND()</f>
        <v>0.61914235632689496</v>
      </c>
      <c r="I236">
        <f ca="1">RAND()</f>
        <v>0.42674570541679702</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48235</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8</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2400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443</v>
      </c>
      <c r="AD236">
        <v>1</v>
      </c>
      <c r="AE236" t="s">
        <v>125</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ca="1">IF(ROW()=2,AN236,OFFSET(AM236,-1,0)&amp;IF(LEN(AN236)=0,"",","&amp;AN236))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{"dy":24,"sl":4,"tp":"fe","vl":"Equip3002","cn":1,"pt":"GO","pr":700}</v>
      </c>
    </row>
    <row r="237" spans="1:40">
      <c r="A237">
        <v>24</v>
      </c>
      <c r="B237">
        <v>5</v>
      </c>
      <c r="C237">
        <f>IF(B237&lt;=9,0,
IF(B237=10,1,2))</f>
        <v>0</v>
      </c>
      <c r="D237">
        <f ca="1">RAND()</f>
        <v>0.97928087346154036</v>
      </c>
      <c r="E237">
        <f ca="1">RAND()</f>
        <v>0.72523486752103206</v>
      </c>
      <c r="F237">
        <f ca="1">RAND()</f>
        <v>0.78882396043463487</v>
      </c>
      <c r="G237">
        <f ca="1">RAND()</f>
        <v>0.76914473886855317</v>
      </c>
      <c r="H237">
        <f ca="1">RAND()</f>
        <v>0.33542204054751723</v>
      </c>
      <c r="I237">
        <f ca="1">RAND()</f>
        <v>9.5508340511584633E-2</v>
      </c>
      <c r="M237" t="str">
        <f ca="1">IF(LEN(J237)&lt;&gt;0,J237,VLOOKUP(D237+$B237,$BJ:$BK,MATCH($BK$1,$BJ$1:$BK$1,0),1))</f>
        <v>안 지정 캐릭터 PP 일반등급</v>
      </c>
      <c r="N237">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72523</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11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3300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125</v>
      </c>
      <c r="Z237">
        <v>900</v>
      </c>
      <c r="AA237" t="str">
        <f ca="1">IF(ISBLANK(AB237),"",
VLOOKUP(AB237,OFFSET(INDIRECT("$A:$B"),0,MATCH(AB$1&amp;"_Verify",INDIRECT("$1:$1"),0)-1),2,0)
)</f>
        <v>fe</v>
      </c>
      <c r="AB237" t="s">
        <v>82</v>
      </c>
      <c r="AC237" t="s">
        <v>446</v>
      </c>
      <c r="AD237">
        <v>1</v>
      </c>
      <c r="AE237" t="s">
        <v>125</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강철 마울</v>
      </c>
      <c r="AL237">
        <v>1</v>
      </c>
      <c r="AM237" t="str">
        <f ca="1">IF(ROW()=2,AN237,OFFSET(AM237,-1,0)&amp;IF(LEN(AN237)=0,"",","&amp;AN237))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{"dy":24,"sl":5,"tp":"fe","vl":"Equip4102","cn":1,"pt":"GO","pr":1100}</v>
      </c>
    </row>
    <row r="238" spans="1:40">
      <c r="A238">
        <v>24</v>
      </c>
      <c r="B238">
        <v>6</v>
      </c>
      <c r="C238">
        <f>IF(B238&lt;=9,0,
IF(B238=10,1,2))</f>
        <v>0</v>
      </c>
      <c r="D238">
        <f ca="1">RAND()</f>
        <v>0.39459337656104232</v>
      </c>
      <c r="E238">
        <f ca="1">RAND()</f>
        <v>0.30470492901574131</v>
      </c>
      <c r="F238">
        <f ca="1">RAND()</f>
        <v>0.27819451368537296</v>
      </c>
      <c r="G238">
        <f ca="1">RAND()</f>
        <v>0.74316533480457292</v>
      </c>
      <c r="H238">
        <f ca="1">RAND()</f>
        <v>0.74135842782325767</v>
      </c>
      <c r="I238">
        <f ca="1">RAND()</f>
        <v>9.0245026189128552E-3</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Equip3302</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7000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0.34263763809764092</v>
      </c>
      <c r="E239">
        <f ca="1">RAND()</f>
        <v>0.30583602447032721</v>
      </c>
      <c r="F239">
        <f ca="1">RAND()</f>
        <v>0.43324423568816428</v>
      </c>
      <c r="G239">
        <f ca="1">RAND()</f>
        <v>0.59151628880487994</v>
      </c>
      <c r="H239">
        <f ca="1">RAND()</f>
        <v>0.62055826561749217</v>
      </c>
      <c r="I239">
        <f ca="1">RAND()</f>
        <v>0.4433235777031419</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Equip3202</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2900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251</v>
      </c>
      <c r="W239">
        <v>1</v>
      </c>
      <c r="X239" t="s">
        <v>125</v>
      </c>
      <c r="Z239">
        <v>700</v>
      </c>
      <c r="AA239" t="str">
        <f ca="1">IF(ISBLANK(AB239),"",
VLOOKUP(AB239,OFFSET(INDIRECT("$A:$B"),0,MATCH(AB$1&amp;"_Verify",INDIRECT("$1:$1"),0)-1),2,0)
)</f>
        <v>fe</v>
      </c>
      <c r="AB239" t="s">
        <v>82</v>
      </c>
      <c r="AC239" t="s">
        <v>392</v>
      </c>
      <c r="AD239">
        <v>1</v>
      </c>
      <c r="AE239" t="s">
        <v>125</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ca="1">IF(ROW()=2,AN239,OFFSET(AM239,-1,0)&amp;IF(LEN(AN239)=0,"",","&amp;AN239))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{"dy":24,"sl":7,"tp":"fe","vl":"Equip6102","cn":1,"pt":"GO","pr":3100}</v>
      </c>
    </row>
    <row r="240" spans="1:40">
      <c r="A240">
        <v>24</v>
      </c>
      <c r="B240">
        <v>8</v>
      </c>
      <c r="C240">
        <f>IF(B240&lt;=9,0,
IF(B240=10,1,2))</f>
        <v>0</v>
      </c>
      <c r="D240">
        <f ca="1">RAND()</f>
        <v>1.5765239854125257E-2</v>
      </c>
      <c r="E240">
        <f ca="1">RAND()</f>
        <v>0.84865607902323781</v>
      </c>
      <c r="F240">
        <f ca="1">RAND()</f>
        <v>0.79403871979736784</v>
      </c>
      <c r="G240">
        <f ca="1">RAND()</f>
        <v>0.73360880257361949</v>
      </c>
      <c r="H240">
        <f ca="1">RAND()</f>
        <v>0.7498460022155371</v>
      </c>
      <c r="I240">
        <f ca="1">RAND()</f>
        <v>0.74105070509133197</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ca="1">IF(ROW()=2,AN240,OFFSET(AM240,-1,0)&amp;IF(LEN(AN240)=0,"",","&amp;AN240))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40">
      <c r="A241">
        <v>24</v>
      </c>
      <c r="B241">
        <v>9</v>
      </c>
      <c r="C241">
        <f>IF(B241&lt;=9,0,
IF(B241=10,1,2))</f>
        <v>0</v>
      </c>
      <c r="D241">
        <f ca="1">RAND()</f>
        <v>0.57658983515082596</v>
      </c>
      <c r="E241">
        <f ca="1">RAND()</f>
        <v>0.13724815889547515</v>
      </c>
      <c r="F241">
        <f ca="1">RAND()</f>
        <v>0.26708524950492207</v>
      </c>
      <c r="G241">
        <f ca="1">RAND()</f>
        <v>0.89119500969292986</v>
      </c>
      <c r="H241">
        <f ca="1">RAND()</f>
        <v>0.63744082883702646</v>
      </c>
      <c r="I241">
        <f ca="1">RAND()</f>
        <v>5.2408959703986735E-4</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0.54429560941998822</v>
      </c>
      <c r="E242">
        <f ca="1">RAND()</f>
        <v>0.26022282473038882</v>
      </c>
      <c r="F242">
        <f ca="1">RAND()</f>
        <v>0.69705358646554771</v>
      </c>
      <c r="G242">
        <f ca="1">RAND()</f>
        <v>0.39696392064392627</v>
      </c>
      <c r="H242">
        <f ca="1">RAND()</f>
        <v>0.6515914989588989</v>
      </c>
      <c r="I242">
        <f ca="1">RAND()</f>
        <v>0.21772698344652752</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Equip2101</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1100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239</v>
      </c>
      <c r="W242">
        <v>1</v>
      </c>
      <c r="X242" t="s">
        <v>125</v>
      </c>
      <c r="Z242">
        <v>800</v>
      </c>
      <c r="AA242" t="str">
        <f ca="1">IF(ISBLANK(AB242),"",
VLOOKUP(AB242,OFFSET(INDIRECT("$A:$B"),0,MATCH(AB$1&amp;"_Verify",INDIRECT("$1:$1"),0)-1),2,0)
)</f>
        <v>fe</v>
      </c>
      <c r="AB242" t="s">
        <v>82</v>
      </c>
      <c r="AC242" t="s">
        <v>492</v>
      </c>
      <c r="AD242">
        <v>1</v>
      </c>
      <c r="AE242" t="s">
        <v>125</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ca="1">IF(ROW()=2,AN242,OFFSET(AM242,-1,0)&amp;IF(LEN(AN242)=0,"",","&amp;AN242))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{"dy":25,"sl":0,"tp":"fe","vl":"Equip1002","cn":1,"pt":"GO","pr":800}</v>
      </c>
    </row>
    <row r="243" spans="1:40">
      <c r="A243">
        <v>25</v>
      </c>
      <c r="B243">
        <v>1</v>
      </c>
      <c r="C243">
        <f>IF(B243&lt;=9,0,
IF(B243=10,1,2))</f>
        <v>0</v>
      </c>
      <c r="D243">
        <f ca="1">RAND()</f>
        <v>0.83437731944866966</v>
      </c>
      <c r="E243">
        <f ca="1">RAND()</f>
        <v>0.84291607790591028</v>
      </c>
      <c r="F243">
        <f ca="1">RAND()</f>
        <v>0.36414017605701132</v>
      </c>
      <c r="G243">
        <f ca="1">RAND()</f>
        <v>0.68166630665840888</v>
      </c>
      <c r="H243">
        <f ca="1">RAND()</f>
        <v>0.83476324904037713</v>
      </c>
      <c r="I243">
        <f ca="1">RAND()</f>
        <v>0.14444842638307109</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Equip7201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9000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293</v>
      </c>
      <c r="W243">
        <v>1</v>
      </c>
      <c r="X243" t="s">
        <v>125</v>
      </c>
      <c r="Z243">
        <v>1500</v>
      </c>
      <c r="AA243" t="str">
        <f ca="1">IF(ISBLANK(AB243),"",
VLOOKUP(AB243,OFFSET(INDIRECT("$A:$B"),0,MATCH(AB$1&amp;"_Verify",INDIRECT("$1:$1"),0)-1),2,0)
)</f>
        <v>fe</v>
      </c>
      <c r="AB243" t="s">
        <v>82</v>
      </c>
      <c r="AC243" t="s">
        <v>493</v>
      </c>
      <c r="AD243">
        <v>1</v>
      </c>
      <c r="AE243" t="s">
        <v>125</v>
      </c>
      <c r="AG243">
        <v>1000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결사대의 활</v>
      </c>
      <c r="AL243">
        <v>1</v>
      </c>
      <c r="AM243" t="str">
        <f ca="1">IF(ROW()=2,AN243,OFFSET(AM243,-1,0)&amp;IF(LEN(AN243)=0,"",","&amp;AN243))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{"dy":25,"sl":1,"tp":"fe","vl":"Equip2101","cn":1,"pt":"GO","pr":1000}</v>
      </c>
    </row>
    <row r="244" spans="1:40">
      <c r="A244">
        <v>25</v>
      </c>
      <c r="B244">
        <v>2</v>
      </c>
      <c r="C244">
        <f>IF(B244&lt;=9,0,
IF(B244=10,1,2))</f>
        <v>0</v>
      </c>
      <c r="D244">
        <f ca="1">RAND()</f>
        <v>4.1062144168318881E-2</v>
      </c>
      <c r="E244">
        <f ca="1">RAND()</f>
        <v>0.26088665722495252</v>
      </c>
      <c r="F244">
        <f ca="1">RAND()</f>
        <v>3.9805740830747061E-2</v>
      </c>
      <c r="G244">
        <f ca="1">RAND()</f>
        <v>0.96293365027582645</v>
      </c>
      <c r="H244">
        <f ca="1">RAND()</f>
        <v>0.83253513517856947</v>
      </c>
      <c r="I244">
        <f ca="1">RAND()</f>
        <v>0.52341472869286876</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26088</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6</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1800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430</v>
      </c>
      <c r="AD244">
        <v>1</v>
      </c>
      <c r="AE244" t="s">
        <v>125</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노장의 친구</v>
      </c>
      <c r="AL244">
        <v>1</v>
      </c>
      <c r="AM244" t="str">
        <f ca="1">IF(ROW()=2,AN244,OFFSET(AM244,-1,0)&amp;IF(LEN(AN244)=0,"",","&amp;AN244))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{"dy":25,"sl":2,"tp":"fe","vl":"Equip5101","cn":1,"pt":"GO","pr":1200}</v>
      </c>
    </row>
    <row r="245" spans="1:40">
      <c r="A245">
        <v>25</v>
      </c>
      <c r="B245">
        <v>3</v>
      </c>
      <c r="C245">
        <f>IF(B245&lt;=9,0,
IF(B245=10,1,2))</f>
        <v>0</v>
      </c>
      <c r="D245">
        <f ca="1">RAND()</f>
        <v>0.96565081625049043</v>
      </c>
      <c r="E245">
        <f ca="1">RAND()</f>
        <v>0.19864169362062756</v>
      </c>
      <c r="F245">
        <f ca="1">RAND()</f>
        <v>0.15953819920936929</v>
      </c>
      <c r="G245">
        <f ca="1">RAND()</f>
        <v>0.52375700274966031</v>
      </c>
      <c r="H245">
        <f ca="1">RAND()</f>
        <v>0.19334441478778752</v>
      </c>
      <c r="I245">
        <f ca="1">RAND()</f>
        <v>1.1403680735035948E-2</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19864</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5</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1500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84832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{"dy":25,"sl":3,"tp":"uph","vl":"84832","cn":7,"pt":"GO","pr":2100}</v>
      </c>
    </row>
    <row r="246" spans="1:40">
      <c r="A246">
        <v>25</v>
      </c>
      <c r="B246">
        <v>4</v>
      </c>
      <c r="C246">
        <f>IF(B246&lt;=9,0,
IF(B246=10,1,2))</f>
        <v>0</v>
      </c>
      <c r="D246">
        <f ca="1">RAND()</f>
        <v>0.59806977473605327</v>
      </c>
      <c r="E246">
        <f ca="1">RAND()</f>
        <v>0.60491186407926256</v>
      </c>
      <c r="F246">
        <f ca="1">RAND()</f>
        <v>0.63441211266619424</v>
      </c>
      <c r="G246">
        <f ca="1">RAND()</f>
        <v>0.11792942538427076</v>
      </c>
      <c r="H246">
        <f ca="1">RAND()</f>
        <v>0.12264096184918616</v>
      </c>
      <c r="I246">
        <f ca="1">RAND()</f>
        <v>3.3461668040543402E-2</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60491</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10</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3000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{"dy":25,"sl":4,"tp":"upn","vl":"94548","cn":13,"pt":"GO","pr":3900}</v>
      </c>
    </row>
    <row r="247" spans="1:40">
      <c r="A247">
        <v>25</v>
      </c>
      <c r="B247">
        <v>5</v>
      </c>
      <c r="C247">
        <f>IF(B247&lt;=9,0,
IF(B247=10,1,2))</f>
        <v>0</v>
      </c>
      <c r="D247">
        <f ca="1">RAND()</f>
        <v>0.14875220623730934</v>
      </c>
      <c r="E247">
        <f ca="1">RAND()</f>
        <v>0.75863533591266852</v>
      </c>
      <c r="F247">
        <f ca="1">RAND()</f>
        <v>0.54218078324825114</v>
      </c>
      <c r="G247">
        <f ca="1">RAND()</f>
        <v>0.91102019540130175</v>
      </c>
      <c r="H247">
        <f ca="1">RAND()</f>
        <v>0.57790865285555959</v>
      </c>
      <c r="I247">
        <f ca="1">RAND()</f>
        <v>0.4934334985330513</v>
      </c>
      <c r="M247" t="str">
        <f ca="1">IF(LEN(J247)&lt;&gt;0,J247,VLOOKUP(D247+$B247,$BJ:$BK,MATCH($BK$1,$BJ$1:$BK$1,0),1))</f>
        <v>지정 장비</v>
      </c>
      <c r="N247" t="str">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Equip6301</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22500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125</v>
      </c>
      <c r="Z247">
        <v>1000</v>
      </c>
      <c r="AA247" t="str">
        <f ca="1">IF(ISBLANK(AB247),"",
VLOOKUP(AB247,OFFSET(INDIRECT("$A:$B"),0,MATCH(AB$1&amp;"_Verify",INDIRECT("$1:$1"),0)-1),2,0)
)</f>
        <v>fe</v>
      </c>
      <c r="AB247" t="s">
        <v>82</v>
      </c>
      <c r="AC247" t="s">
        <v>386</v>
      </c>
      <c r="AD247">
        <v>1</v>
      </c>
      <c r="AE247" t="s">
        <v>125</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ca="1">IF(ROW()=2,AN247,OFFSET(AM247,-1,0)&amp;IF(LEN(AN247)=0,"",","&amp;AN247))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{"dy":25,"sl":5,"tp":"fe","vl":"Equip7102","cn":1,"pt":"GO","pr":3600}</v>
      </c>
    </row>
    <row r="248" spans="1:40">
      <c r="A248">
        <v>25</v>
      </c>
      <c r="B248">
        <v>6</v>
      </c>
      <c r="C248">
        <f>IF(B248&lt;=9,0,
IF(B248=10,1,2))</f>
        <v>0</v>
      </c>
      <c r="D248">
        <f ca="1">RAND()</f>
        <v>0.68347564346592593</v>
      </c>
      <c r="E248">
        <f ca="1">RAND()</f>
        <v>0.34132423670407641</v>
      </c>
      <c r="F248">
        <f ca="1">RAND()</f>
        <v>0.18192743342872064</v>
      </c>
      <c r="G248">
        <f ca="1">RAND()</f>
        <v>0.26647446141443276</v>
      </c>
      <c r="H248">
        <f ca="1">RAND()</f>
        <v>0.97004086899745434</v>
      </c>
      <c r="I248">
        <f ca="1">RAND()</f>
        <v>0.28966719616966097</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Equip4102</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1100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183</v>
      </c>
      <c r="W248">
        <v>1</v>
      </c>
      <c r="X248" t="s">
        <v>125</v>
      </c>
      <c r="Z248">
        <v>3600</v>
      </c>
      <c r="AA248" t="str">
        <f ca="1">IF(ISBLANK(AB248),"",
VLOOKUP(AB248,OFFSET(INDIRECT("$A:$B"),0,MATCH(AB$1&amp;"_Verify",INDIRECT("$1:$1"),0)-1),2,0)
)</f>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{"dy":25,"sl":6,"tp":"upn","vl":"14628","cn":6,"pt":"GO","pr":1800}</v>
      </c>
    </row>
    <row r="249" spans="1:40">
      <c r="A249">
        <v>25</v>
      </c>
      <c r="B249">
        <v>7</v>
      </c>
      <c r="C249">
        <f>IF(B249&lt;=9,0,
IF(B249=10,1,2))</f>
        <v>0</v>
      </c>
      <c r="D249">
        <f ca="1">RAND()</f>
        <v>0.99073217321673435</v>
      </c>
      <c r="E249">
        <f ca="1">RAND()</f>
        <v>0.2409056984896637</v>
      </c>
      <c r="F249">
        <f ca="1">RAND()</f>
        <v>4.2142709605877626E-2</v>
      </c>
      <c r="G249">
        <f ca="1">RAND()</f>
        <v>5.6434603800220029E-2</v>
      </c>
      <c r="H249">
        <f ca="1">RAND()</f>
        <v>0.80617677536668786</v>
      </c>
      <c r="I249">
        <f ca="1">RAND()</f>
        <v>0.41459921444385317</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Equip2302</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DI</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11</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293</v>
      </c>
      <c r="W249">
        <v>1</v>
      </c>
      <c r="X249" t="s">
        <v>125</v>
      </c>
      <c r="Z249">
        <v>1200</v>
      </c>
      <c r="AA249" t="str">
        <f ca="1">IF(ISBLANK(AB249),"",
VLOOKUP(AB249,OFFSET(INDIRECT("$A:$B"),0,MATCH(AB$1&amp;"_Verify",INDIRECT("$1:$1"),0)-1),2,0)
)</f>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{"dy":25,"sl":7,"tp":"uph","vl":"31175","cn":11,"pt":"GO","pr":3300}</v>
      </c>
    </row>
    <row r="250" spans="1:40">
      <c r="A250">
        <v>25</v>
      </c>
      <c r="B250">
        <v>8</v>
      </c>
      <c r="C250">
        <f>IF(B250&lt;=9,0,
IF(B250=10,1,2))</f>
        <v>0</v>
      </c>
      <c r="D250">
        <f ca="1">RAND()</f>
        <v>0.60238446954480873</v>
      </c>
      <c r="E250">
        <f ca="1">RAND()</f>
        <v>0.79466621968835827</v>
      </c>
      <c r="F250">
        <f ca="1">RAND()</f>
        <v>0.87009984624598635</v>
      </c>
      <c r="G250">
        <f ca="1">RAND()</f>
        <v>0.64487317226712304</v>
      </c>
      <c r="H250">
        <f ca="1">RAND()</f>
        <v>0.22897979267502533</v>
      </c>
      <c r="I250">
        <f ca="1">RAND()</f>
        <v>0.19231036814404512</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fl5</v>
      </c>
      <c r="AB250" t="s">
        <v>494</v>
      </c>
      <c r="AC250" t="s">
        <v>497</v>
      </c>
      <c r="AD250">
        <v>1</v>
      </c>
      <c r="AE250" t="s">
        <v>129</v>
      </c>
      <c r="AF250">
        <v>90</v>
      </c>
      <c r="AG250">
        <v>59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헤르윈</v>
      </c>
      <c r="AL250">
        <v>1</v>
      </c>
      <c r="AM250" t="str">
        <f ca="1">IF(ROW()=2,AN250,OFFSET(AM250,-1,0)&amp;IF(LEN(AN250)=0,"",","&amp;AN250))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{"dy":25,"sl":8,"tp":"fl5","vl":"Actor0007","cn":1,"pt":"DI","pp":90,"pr":59}</v>
      </c>
    </row>
    <row r="251" spans="1:40">
      <c r="A251">
        <v>25</v>
      </c>
      <c r="B251">
        <v>9</v>
      </c>
      <c r="C251">
        <f>IF(B251&lt;=9,0,
IF(B251=10,1,2))</f>
        <v>0</v>
      </c>
      <c r="D251">
        <f ca="1">RAND()</f>
        <v>0.70118544846937381</v>
      </c>
      <c r="E251">
        <f ca="1">RAND()</f>
        <v>0.24412664933461692</v>
      </c>
      <c r="F251">
        <f ca="1">RAND()</f>
        <v>0.70117723038227486</v>
      </c>
      <c r="G251">
        <f ca="1">RAND()</f>
        <v>0.17930967717280144</v>
      </c>
      <c r="H251">
        <f ca="1">RAND()</f>
        <v>0.74838233969401435</v>
      </c>
      <c r="I251">
        <f ca="1">RAND()</f>
        <v>0.81969477106124167</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fl6</v>
      </c>
      <c r="AB251" t="s">
        <v>495</v>
      </c>
      <c r="AC251" t="s">
        <v>497</v>
      </c>
      <c r="AD251">
        <v>1</v>
      </c>
      <c r="AE251" t="s">
        <v>129</v>
      </c>
      <c r="AF251">
        <v>90</v>
      </c>
      <c r="AG251">
        <v>59</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헤르윈</v>
      </c>
      <c r="AL251">
        <v>1</v>
      </c>
      <c r="AM251" t="str">
        <f ca="1">IF(ROW()=2,AN251,OFFSET(AM251,-1,0)&amp;IF(LEN(AN251)=0,"",","&amp;AN251))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{"dy":25,"sl":9,"tp":"fl6","vl":"Actor0007","cn":1,"pt":"DI","pp":90,"pr":59}</v>
      </c>
    </row>
    <row r="252" spans="1:40">
      <c r="A252">
        <v>26</v>
      </c>
      <c r="B252">
        <v>0</v>
      </c>
      <c r="C252">
        <f>IF(B252&lt;=9,0,
IF(B252=10,1,2))</f>
        <v>0</v>
      </c>
      <c r="D252">
        <f ca="1">RAND()</f>
        <v>0.18692581686633014</v>
      </c>
      <c r="E252">
        <f ca="1">RAND()</f>
        <v>7.0927455850907095E-2</v>
      </c>
      <c r="F252">
        <f ca="1">RAND()</f>
        <v>9.3204793177221967E-2</v>
      </c>
      <c r="G252">
        <f ca="1">RAND()</f>
        <v>0.93726816195541363</v>
      </c>
      <c r="H252">
        <f ca="1">RAND()</f>
        <v>0.51434300398584343</v>
      </c>
      <c r="I252">
        <f ca="1">RAND()</f>
        <v>0.9934880180375355</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Equip0202</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3500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192</v>
      </c>
      <c r="W252">
        <v>1</v>
      </c>
      <c r="X252" t="s">
        <v>125</v>
      </c>
      <c r="Z252">
        <v>1900</v>
      </c>
      <c r="AA252" t="str">
        <f ca="1">IF(ISBLANK(AB252),"",
VLOOKUP(AB252,OFFSET(INDIRECT("$A:$B"),0,MATCH(AB$1&amp;"_Verify",INDIRECT("$1:$1"),0)-1),2,0)
)</f>
        <v>fe</v>
      </c>
      <c r="AB252" t="s">
        <v>82</v>
      </c>
      <c r="AC252" t="s">
        <v>297</v>
      </c>
      <c r="AD252">
        <v>1</v>
      </c>
      <c r="AE252" t="s">
        <v>125</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은빛 유산</v>
      </c>
      <c r="AL252">
        <v>1</v>
      </c>
      <c r="AM252" t="str">
        <f ca="1">IF(ROW()=2,AN252,OFFSET(AM252,-1,0)&amp;IF(LEN(AN252)=0,"",","&amp;AN252))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{"dy":26,"sl":0,"tp":"fe","vl":"Equip0202","cn":1,"pt":"GO","pr":3100}</v>
      </c>
    </row>
    <row r="253" spans="1:40">
      <c r="A253">
        <v>26</v>
      </c>
      <c r="B253">
        <v>1</v>
      </c>
      <c r="C253">
        <f>IF(B253&lt;=9,0,
IF(B253=10,1,2))</f>
        <v>0</v>
      </c>
      <c r="D253">
        <f ca="1">RAND()</f>
        <v>0.95026198117247285</v>
      </c>
      <c r="E253">
        <f ca="1">RAND()</f>
        <v>0.41107799142049795</v>
      </c>
      <c r="F253">
        <f ca="1">RAND()</f>
        <v>0.9998466561520255</v>
      </c>
      <c r="G253">
        <f ca="1">RAND()</f>
        <v>0.47977109551432862</v>
      </c>
      <c r="H253">
        <f ca="1">RAND()</f>
        <v>0.14565226657676067</v>
      </c>
      <c r="I253">
        <f ca="1">RAND()</f>
        <v>0.30795863985323391</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Equip3202</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DI</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4</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183</v>
      </c>
      <c r="W253">
        <v>1</v>
      </c>
      <c r="X253" t="s">
        <v>125</v>
      </c>
      <c r="Z253">
        <v>3800</v>
      </c>
      <c r="AA253" t="str">
        <f ca="1">IF(ISBLANK(AB253),"",
VLOOKUP(AB253,OFFSET(INDIRECT("$A:$B"),0,MATCH(AB$1&amp;"_Verify",INDIRECT("$1:$1"),0)-1),2,0)
)</f>
        <v>upn</v>
      </c>
      <c r="AB253" t="s">
        <v>92</v>
      </c>
      <c r="AC253">
        <v>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{"dy":26,"sl":1,"tp":"upn","vl":"5727","cn":5,"pt":"GO","pr":1500}</v>
      </c>
    </row>
    <row r="254" spans="1:40">
      <c r="A254">
        <v>26</v>
      </c>
      <c r="B254">
        <v>2</v>
      </c>
      <c r="C254">
        <f>IF(B254&lt;=9,0,
IF(B254=10,1,2))</f>
        <v>0</v>
      </c>
      <c r="D254">
        <f ca="1">RAND()</f>
        <v>0.86635948723326506</v>
      </c>
      <c r="E254">
        <f ca="1">RAND()</f>
        <v>0.67411955347991548</v>
      </c>
      <c r="F254">
        <f ca="1">RAND()</f>
        <v>2.1207409804992028E-2</v>
      </c>
      <c r="G254">
        <f ca="1">RAND()</f>
        <v>0.87790091882788324</v>
      </c>
      <c r="H254">
        <f ca="1">RAND()</f>
        <v>0.54450051714942205</v>
      </c>
      <c r="I254">
        <f ca="1">RAND()</f>
        <v>5.8649279620458294E-2</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67411</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11</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3300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{"dy":26,"sl":2,"tp":"upn","vl":"56908","cn":10,"pt":"GO","pr":3000}</v>
      </c>
    </row>
    <row r="255" spans="1:40">
      <c r="A255">
        <v>26</v>
      </c>
      <c r="B255">
        <v>3</v>
      </c>
      <c r="C255">
        <f>IF(B255&lt;=9,0,
IF(B255=10,1,2))</f>
        <v>0</v>
      </c>
      <c r="D255">
        <f ca="1">RAND()</f>
        <v>0.84254844104724325</v>
      </c>
      <c r="E255">
        <f ca="1">RAND()</f>
        <v>0.40874281727896189</v>
      </c>
      <c r="F255">
        <f ca="1">RAND()</f>
        <v>1.1269272752719606E-2</v>
      </c>
      <c r="G255">
        <f ca="1">RAND()</f>
        <v>0.37639437156207689</v>
      </c>
      <c r="H255">
        <f ca="1">RAND()</f>
        <v>8.4740071461409272E-2</v>
      </c>
      <c r="I255">
        <f ca="1">RAND()</f>
        <v>0.38382811885606294</v>
      </c>
      <c r="M255" t="str">
        <f ca="1">IF(LEN(J255)&lt;&gt;0,J255,VLOOKUP(D255+$B255,$BJ:$BK,MATCH($BK$1,$BJ$1:$BK$1,0),1))</f>
        <v>안 지정 캐릭터 PP 일반등급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40874</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7</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2100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504</v>
      </c>
      <c r="AD255">
        <v>1</v>
      </c>
      <c r="AE255" t="s">
        <v>125</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ca="1">IF(ROW()=2,AN255,OFFSET(AM255,-1,0)&amp;IF(LEN(AN255)=0,"",","&amp;AN255))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{"dy":26,"sl":3,"tp":"fe","vl":"Equip3102","cn":1,"pt":"GO","pr":1500}</v>
      </c>
    </row>
    <row r="256" spans="1:40">
      <c r="A256">
        <v>26</v>
      </c>
      <c r="B256">
        <v>4</v>
      </c>
      <c r="C256">
        <f>IF(B256&lt;=9,0,
IF(B256=10,1,2))</f>
        <v>0</v>
      </c>
      <c r="D256">
        <f ca="1">RAND()</f>
        <v>0.68076692956903861</v>
      </c>
      <c r="E256">
        <f ca="1">RAND()</f>
        <v>0.19566745297080346</v>
      </c>
      <c r="F256">
        <f ca="1">RAND()</f>
        <v>0.79135149567328689</v>
      </c>
      <c r="G256">
        <f ca="1">RAND()</f>
        <v>2.7977959364570593E-2</v>
      </c>
      <c r="H256">
        <f ca="1">RAND()</f>
        <v>0.14875971980996272</v>
      </c>
      <c r="I256">
        <f ca="1">RAND()</f>
        <v>0.59996638847937367</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19566</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5</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1500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503</v>
      </c>
      <c r="AD256">
        <v>1</v>
      </c>
      <c r="AE256" t="s">
        <v>125</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위장용 세검</v>
      </c>
      <c r="AL256">
        <v>1</v>
      </c>
      <c r="AM256" t="str">
        <f ca="1">IF(ROW()=2,AN256,OFFSET(AM256,-1,0)&amp;IF(LEN(AN256)=0,"",","&amp;AN256))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{"dy":26,"sl":4,"tp":"fe","vl":"Equip1301","cn":1,"pt":"GO","pr":7300}</v>
      </c>
    </row>
    <row r="257" spans="1:40">
      <c r="A257">
        <v>26</v>
      </c>
      <c r="B257">
        <v>5</v>
      </c>
      <c r="C257">
        <f>IF(B257&lt;=9,0,
IF(B257=10,1,2))</f>
        <v>0</v>
      </c>
      <c r="D257">
        <f ca="1">RAND()</f>
        <v>0.6339050960503011</v>
      </c>
      <c r="E257">
        <f ca="1">RAND()</f>
        <v>0.75070036115998529</v>
      </c>
      <c r="F257">
        <f ca="1">RAND()</f>
        <v>0.76248696127248372</v>
      </c>
      <c r="G257">
        <f ca="1">RAND()</f>
        <v>0.18632930757837085</v>
      </c>
      <c r="H257">
        <f ca="1">RAND()</f>
        <v>0.79476713822918599</v>
      </c>
      <c r="I257">
        <f ca="1">RAND()</f>
        <v>0.80067081271519358</v>
      </c>
      <c r="M257" t="str">
        <f ca="1">IF(LEN(J257)&lt;&gt;0,J257,VLOOKUP(D257+$B257,$BJ:$BK,MATCH($BK$1,$BJ$1:$BK$1,0),1))</f>
        <v>안 지정 캐릭터 PP 영웅등급</v>
      </c>
      <c r="N257">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75070</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12</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3600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393</v>
      </c>
      <c r="AD257">
        <v>1</v>
      </c>
      <c r="AE257" t="s">
        <v>125</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0.5886982671245764</v>
      </c>
      <c r="E258">
        <f ca="1">RAND()</f>
        <v>6.7085113508269512E-3</v>
      </c>
      <c r="F258">
        <f ca="1">RAND()</f>
        <v>9.289850179031689E-2</v>
      </c>
      <c r="G258">
        <f ca="1">RAND()</f>
        <v>0.965564168200998</v>
      </c>
      <c r="H258">
        <f ca="1">RAND()</f>
        <v>0.24400279088100474</v>
      </c>
      <c r="I258">
        <f ca="1">RAND()</f>
        <v>0.46840972906130018</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Equip0001</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700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258</v>
      </c>
      <c r="W258">
        <v>1</v>
      </c>
      <c r="X258" t="s">
        <v>125</v>
      </c>
      <c r="Z258">
        <v>3100</v>
      </c>
      <c r="AA258" t="str">
        <f ca="1">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IF(B259&lt;=9,0,
IF(B259=10,1,2))</f>
        <v>0</v>
      </c>
      <c r="D259">
        <f ca="1">RAND()</f>
        <v>0.33391136824561307</v>
      </c>
      <c r="E259">
        <f ca="1">RAND()</f>
        <v>0.35793775216296808</v>
      </c>
      <c r="F259">
        <f ca="1">RAND()</f>
        <v>0.45741855565425638</v>
      </c>
      <c r="G259">
        <f ca="1">RAND()</f>
        <v>8.9612460463944665E-2</v>
      </c>
      <c r="H259">
        <f ca="1">RAND()</f>
        <v>0.9744369691154845</v>
      </c>
      <c r="I259">
        <f ca="1">RAND()</f>
        <v>0.46250592787365552</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Equip4101</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1200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241</v>
      </c>
      <c r="W259">
        <v>1</v>
      </c>
      <c r="X259" t="s">
        <v>125</v>
      </c>
      <c r="Z259">
        <v>1500</v>
      </c>
      <c r="AA259" t="str">
        <f ca="1">IF(ISBLANK(AB259),"",
VLOOKUP(AB259,OFFSET(INDIRECT("$A:$B"),0,MATCH(AB$1&amp;"_Verify",INDIRECT("$1:$1"),0)-1),2,0)
)</f>
        <v>fe</v>
      </c>
      <c r="AB259" t="s">
        <v>82</v>
      </c>
      <c r="AC259" t="s">
        <v>379</v>
      </c>
      <c r="AD259">
        <v>1</v>
      </c>
      <c r="AE259" t="s">
        <v>125</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ca="1">IF(ROW()=2,AN259,OFFSET(AM259,-1,0)&amp;IF(LEN(AN259)=0,"",","&amp;AN259))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{"dy":26,"sl":7,"tp":"fe","vl":"Equip6101","cn":1,"pt":"GO","pr":3800}</v>
      </c>
    </row>
    <row r="260" spans="1:40">
      <c r="A260">
        <v>26</v>
      </c>
      <c r="B260">
        <v>8</v>
      </c>
      <c r="C260">
        <f>IF(B260&lt;=9,0,
IF(B260=10,1,2))</f>
        <v>0</v>
      </c>
      <c r="D260">
        <f ca="1">RAND()</f>
        <v>0.91085170573341012</v>
      </c>
      <c r="E260">
        <f ca="1">RAND()</f>
        <v>0.41810160420044185</v>
      </c>
      <c r="F260">
        <f ca="1">RAND()</f>
        <v>0.85156776695200498</v>
      </c>
      <c r="G260">
        <f ca="1">RAND()</f>
        <v>0.57066873663990536</v>
      </c>
      <c r="H260">
        <f ca="1">RAND()</f>
        <v>0.81489538835859787</v>
      </c>
      <c r="I260">
        <f ca="1">RAND()</f>
        <v>9.9072468133827751E-2</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fl2</v>
      </c>
      <c r="AB260" t="s">
        <v>88</v>
      </c>
      <c r="AC260" t="s">
        <v>526</v>
      </c>
      <c r="AD260">
        <v>1</v>
      </c>
      <c r="AE260" t="s">
        <v>129</v>
      </c>
      <c r="AF260">
        <v>70</v>
      </c>
      <c r="AG260">
        <v>49</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무테이</v>
      </c>
      <c r="AL260">
        <v>1</v>
      </c>
      <c r="AM260" t="str">
        <f ca="1">IF(ROW()=2,AN260,OFFSET(AM260,-1,0)&amp;IF(LEN(AN260)=0,"",","&amp;AN260))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{"dy":26,"sl":8,"tp":"fl2","vl":"Actor3021","cn":1,"pt":"DI","pp":70,"pr":49}</v>
      </c>
    </row>
    <row r="261" spans="1:40">
      <c r="A261">
        <v>26</v>
      </c>
      <c r="B261">
        <v>9</v>
      </c>
      <c r="C261">
        <f>IF(B261&lt;=9,0,
IF(B261=10,1,2))</f>
        <v>0</v>
      </c>
      <c r="D261">
        <f ca="1">RAND()</f>
        <v>0.81254662118420951</v>
      </c>
      <c r="E261">
        <f ca="1">RAND()</f>
        <v>9.4513488604721529E-2</v>
      </c>
      <c r="F261">
        <f ca="1">RAND()</f>
        <v>0.67250085907699175</v>
      </c>
      <c r="G261">
        <f ca="1">RAND()</f>
        <v>0.96596579280477657</v>
      </c>
      <c r="H261">
        <f ca="1">RAND()</f>
        <v>0.48749797959852348</v>
      </c>
      <c r="I261">
        <f ca="1">RAND()</f>
        <v>0.31820899445972339</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fl3</v>
      </c>
      <c r="AB261" t="s">
        <v>89</v>
      </c>
      <c r="AC261" t="s">
        <v>526</v>
      </c>
      <c r="AD261">
        <v>1</v>
      </c>
      <c r="AE261" t="s">
        <v>129</v>
      </c>
      <c r="AF261">
        <v>70</v>
      </c>
      <c r="AG261">
        <v>49</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무테이</v>
      </c>
      <c r="AL261">
        <v>1</v>
      </c>
      <c r="AM261" t="str">
        <f ca="1">IF(ROW()=2,AN261,OFFSET(AM261,-1,0)&amp;IF(LEN(AN261)=0,"",","&amp;AN261))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{"dy":26,"sl":9,"tp":"fl3","vl":"Actor3021","cn":1,"pt":"DI","pp":70,"pr":49}</v>
      </c>
    </row>
    <row r="262" spans="1:40">
      <c r="A262">
        <v>27</v>
      </c>
      <c r="B262">
        <v>0</v>
      </c>
      <c r="C262">
        <f>IF(B262&lt;=9,0,
IF(B262=10,1,2))</f>
        <v>0</v>
      </c>
      <c r="D262">
        <f ca="1">RAND()</f>
        <v>0.10300137105896834</v>
      </c>
      <c r="E262">
        <f ca="1">RAND()</f>
        <v>0.28725938215913172</v>
      </c>
      <c r="F262">
        <f ca="1">RAND()</f>
        <v>0.99284207621904996</v>
      </c>
      <c r="G262">
        <f ca="1">RAND()</f>
        <v>0.32545739567328802</v>
      </c>
      <c r="H262">
        <f ca="1">RAND()</f>
        <v>8.0740862074156761E-3</v>
      </c>
      <c r="I262">
        <f ca="1">RAND()</f>
        <v>0.34238075255413936</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Equip2201</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4</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178</v>
      </c>
      <c r="W262">
        <v>1</v>
      </c>
      <c r="X262" t="s">
        <v>125</v>
      </c>
      <c r="Z262">
        <v>1000</v>
      </c>
      <c r="AA262" t="str">
        <f ca="1">IF(ISBLANK(AB262),"",
VLOOKUP(AB262,OFFSET(INDIRECT("$A:$B"),0,MATCH(AB$1&amp;"_Verify",INDIRECT("$1:$1"),0)-1),2,0)
)</f>
        <v>fe</v>
      </c>
      <c r="AB262" t="s">
        <v>82</v>
      </c>
      <c r="AC262" t="s">
        <v>508</v>
      </c>
      <c r="AD262">
        <v>1</v>
      </c>
      <c r="AE262" t="s">
        <v>125</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강철 마울</v>
      </c>
      <c r="AL262">
        <v>1</v>
      </c>
      <c r="AM262" t="str">
        <f ca="1">IF(ROW()=2,AN262,OFFSET(AM262,-1,0)&amp;IF(LEN(AN262)=0,"",","&amp;AN262))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{"dy":27,"sl":0,"tp":"fe","vl":"Equip4102","cn":1,"pt":"GO","pr":1400}</v>
      </c>
    </row>
    <row r="263" spans="1:40">
      <c r="A263">
        <v>27</v>
      </c>
      <c r="B263">
        <v>1</v>
      </c>
      <c r="C263">
        <f>IF(B263&lt;=9,0,
IF(B263=10,1,2))</f>
        <v>0</v>
      </c>
      <c r="D263">
        <f ca="1">RAND()</f>
        <v>0.7169738691634866</v>
      </c>
      <c r="E263">
        <f ca="1">RAND()</f>
        <v>0.18111641406966894</v>
      </c>
      <c r="F263">
        <f ca="1">RAND()</f>
        <v>2.0387555905635124E-2</v>
      </c>
      <c r="G263">
        <f ca="1">RAND()</f>
        <v>0.6761407528302017</v>
      </c>
      <c r="H263">
        <f ca="1">RAND()</f>
        <v>0.95370297071801746</v>
      </c>
      <c r="I263">
        <f ca="1">RAND()</f>
        <v>0.24985739871147528</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Equip1202</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2700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277</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0.56307362728884292</v>
      </c>
      <c r="E264">
        <f ca="1">RAND()</f>
        <v>0.71417098724571548</v>
      </c>
      <c r="F264">
        <f ca="1">RAND()</f>
        <v>0.25631548970548457</v>
      </c>
      <c r="G264">
        <f ca="1">RAND()</f>
        <v>0.60843299312960786</v>
      </c>
      <c r="H264">
        <f ca="1">RAND()</f>
        <v>0.83070317710183794</v>
      </c>
      <c r="I264">
        <f ca="1">RAND()</f>
        <v>0.36331528641903177</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71417</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11</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3300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505</v>
      </c>
      <c r="AD264">
        <v>1</v>
      </c>
      <c r="AE264" t="s">
        <v>125</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ca="1">IF(ROW()=2,AN264,OFFSET(AM264,-1,0)&amp;IF(LEN(AN264)=0,"",","&amp;AN264))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{"dy":27,"sl":2,"tp":"fe","vl":"Equip7102","cn":1,"pt":"GO","pr":3200}</v>
      </c>
    </row>
    <row r="265" spans="1:40">
      <c r="A265">
        <v>27</v>
      </c>
      <c r="B265">
        <v>3</v>
      </c>
      <c r="C265">
        <f>IF(B265&lt;=9,0,
IF(B265=10,1,2))</f>
        <v>0</v>
      </c>
      <c r="D265">
        <f ca="1">RAND()</f>
        <v>0.5287908472086309</v>
      </c>
      <c r="E265">
        <f ca="1">RAND()</f>
        <v>6.3478286301009379E-2</v>
      </c>
      <c r="F265">
        <f ca="1">RAND()</f>
        <v>0.37475924163081364</v>
      </c>
      <c r="G265">
        <f ca="1">RAND()</f>
        <v>0.5602433515292603</v>
      </c>
      <c r="H265">
        <f ca="1">RAND()</f>
        <v>0.89163662992342918</v>
      </c>
      <c r="I265">
        <f ca="1">RAND()</f>
        <v>0.81923320914862341</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6347</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3</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900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527</v>
      </c>
      <c r="AD265">
        <v>1</v>
      </c>
      <c r="AE265" t="s">
        <v>129</v>
      </c>
      <c r="AF265">
        <v>139</v>
      </c>
      <c r="AG265">
        <v>49</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전설</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악인의 최후</v>
      </c>
      <c r="AL265">
        <v>1</v>
      </c>
      <c r="AM265" t="str">
        <f ca="1">IF(ROW()=2,AN265,OFFSET(AM265,-1,0)&amp;IF(LEN(AN265)=0,"",","&amp;AN265))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{"dy":27,"sl":3,"tp":"fe","vl":"Equip0401","cn":1,"pt":"DI","pp":139,"pr":49}</v>
      </c>
    </row>
    <row r="266" spans="1:40">
      <c r="A266">
        <v>27</v>
      </c>
      <c r="B266">
        <v>4</v>
      </c>
      <c r="C266">
        <f>IF(B266&lt;=9,0,
IF(B266=10,1,2))</f>
        <v>0</v>
      </c>
      <c r="D266">
        <f ca="1">RAND()</f>
        <v>0.56851661637244211</v>
      </c>
      <c r="E266">
        <f ca="1">RAND()</f>
        <v>9.1425166865326646E-2</v>
      </c>
      <c r="F266">
        <f ca="1">RAND()</f>
        <v>0.73507803112233805</v>
      </c>
      <c r="G266">
        <f ca="1">RAND()</f>
        <v>0.85805054483036691</v>
      </c>
      <c r="H266">
        <f ca="1">RAND()</f>
        <v>0.41316483672331894</v>
      </c>
      <c r="I266">
        <f ca="1">RAND()</f>
        <v>0.88869577768529917</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9142</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4</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1200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0.85141976171121259</v>
      </c>
      <c r="E267">
        <f ca="1">RAND()</f>
        <v>0.31942415860627704</v>
      </c>
      <c r="F267">
        <f ca="1">RAND()</f>
        <v>0.93847659166671138</v>
      </c>
      <c r="G267">
        <f ca="1">RAND()</f>
        <v>0.71845257137909779</v>
      </c>
      <c r="H267">
        <f ca="1">RAND()</f>
        <v>0.30892232754013327</v>
      </c>
      <c r="I267">
        <f ca="1">RAND()</f>
        <v>0.56701777077835658</v>
      </c>
      <c r="M267" t="str">
        <f ca="1">IF(LEN(J267)&lt;&gt;0,J267,VLOOKUP(D267+$B267,$BJ:$BK,MATCH($BK$1,$BJ$1:$BK$1,0),1))</f>
        <v>안 지정 캐릭터 PP 일반등급</v>
      </c>
      <c r="N267">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31942</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6</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1800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125</v>
      </c>
      <c r="Z267">
        <v>1300</v>
      </c>
      <c r="AA267" t="str">
        <f ca="1">IF(ISBLANK(AB267),"",
VLOOKUP(AB267,OFFSET(INDIRECT("$A:$B"),0,MATCH(AB$1&amp;"_Verify",INDIRECT("$1:$1"),0)-1),2,0)
)</f>
        <v>fe</v>
      </c>
      <c r="AB267" t="s">
        <v>82</v>
      </c>
      <c r="AC267" t="s">
        <v>506</v>
      </c>
      <c r="AD267">
        <v>1</v>
      </c>
      <c r="AE267" t="s">
        <v>125</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ca="1">IF(ROW()=2,AN267,OFFSET(AM267,-1,0)&amp;IF(LEN(AN267)=0,"",","&amp;AN267))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{"dy":27,"sl":5,"tp":"fe","vl":"Equip6002","cn":1,"pt":"GO","pr":2200}</v>
      </c>
    </row>
    <row r="268" spans="1:40">
      <c r="A268">
        <v>27</v>
      </c>
      <c r="B268">
        <v>6</v>
      </c>
      <c r="C268">
        <f>IF(B268&lt;=9,0,
IF(B268=10,1,2))</f>
        <v>0</v>
      </c>
      <c r="D268">
        <f ca="1">RAND()</f>
        <v>7.6917784055265281E-2</v>
      </c>
      <c r="E268">
        <f ca="1">RAND()</f>
        <v>0.69604686581776531</v>
      </c>
      <c r="F268">
        <f ca="1">RAND()</f>
        <v>0.16128282275335271</v>
      </c>
      <c r="G268">
        <f ca="1">RAND()</f>
        <v>0.94760360716592396</v>
      </c>
      <c r="H268">
        <f ca="1">RAND()</f>
        <v>0.5186708189475876</v>
      </c>
      <c r="I268">
        <f ca="1">RAND()</f>
        <v>9.1273304857111826E-2</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Equip7001</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1700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244</v>
      </c>
      <c r="W268">
        <v>1</v>
      </c>
      <c r="X268" t="s">
        <v>125</v>
      </c>
      <c r="Z268">
        <v>600</v>
      </c>
      <c r="AA268" t="str">
        <f ca="1">IF(ISBLANK(AB268),"",
VLOOKUP(AB268,OFFSET(INDIRECT("$A:$B"),0,MATCH(AB$1&amp;"_Verify",INDIRECT("$1:$1"),0)-1),2,0)
)</f>
        <v>fe</v>
      </c>
      <c r="AB268" t="s">
        <v>82</v>
      </c>
      <c r="AC268" t="s">
        <v>509</v>
      </c>
      <c r="AD268">
        <v>1</v>
      </c>
      <c r="AE268" t="s">
        <v>125</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ca="1">IF(ROW()=2,AN268,OFFSET(AM268,-1,0)&amp;IF(LEN(AN268)=0,"",","&amp;AN268))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{"dy":27,"sl":6,"tp":"fe","vl":"Equip8201","cn":1,"pt":"GO","pr":29100}</v>
      </c>
    </row>
    <row r="269" spans="1:40">
      <c r="A269">
        <v>27</v>
      </c>
      <c r="B269">
        <v>7</v>
      </c>
      <c r="C269">
        <f>IF(B269&lt;=9,0,
IF(B269=10,1,2))</f>
        <v>0</v>
      </c>
      <c r="D269">
        <f ca="1">RAND()</f>
        <v>0.52597832596738181</v>
      </c>
      <c r="E269">
        <f ca="1">RAND()</f>
        <v>0.44305359403920896</v>
      </c>
      <c r="F269">
        <f ca="1">RAND()</f>
        <v>0.99886803752441078</v>
      </c>
      <c r="G269">
        <f ca="1">RAND()</f>
        <v>0.12430418288297751</v>
      </c>
      <c r="H269">
        <f ca="1">RAND()</f>
        <v>0.40039561617278263</v>
      </c>
      <c r="I269">
        <f ca="1">RAND()</f>
        <v>0.164338437855853</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Equip5101</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1000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199</v>
      </c>
      <c r="W269">
        <v>1</v>
      </c>
      <c r="X269" t="s">
        <v>125</v>
      </c>
      <c r="Z269">
        <v>74600</v>
      </c>
      <c r="AA269" t="str">
        <f ca="1">IF(ISBLANK(AB269),"",
VLOOKUP(AB269,OFFSET(INDIRECT("$A:$B"),0,MATCH(AB$1&amp;"_Verify",INDIRECT("$1:$1"),0)-1),2,0)
)</f>
        <v>uph</v>
      </c>
      <c r="AB269" t="s">
        <v>91</v>
      </c>
      <c r="AC269">
        <v>34952</v>
      </c>
      <c r="AD269">
        <v>11</v>
      </c>
      <c r="AE269" t="s">
        <v>498</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{"dy":27,"sl":7,"tp":"uph","vl":"34952","cn":11,"pt":"DI","pr":3}</v>
      </c>
    </row>
    <row r="270" spans="1:40">
      <c r="A270">
        <v>27</v>
      </c>
      <c r="B270">
        <v>8</v>
      </c>
      <c r="C270">
        <f>IF(B270&lt;=9,0,
IF(B270=10,1,2))</f>
        <v>0</v>
      </c>
      <c r="D270">
        <f ca="1">RAND()</f>
        <v>0.82334614387108696</v>
      </c>
      <c r="E270">
        <f ca="1">RAND()</f>
        <v>8.4091479792151258E-2</v>
      </c>
      <c r="F270">
        <f ca="1">RAND()</f>
        <v>0.68515698737873465</v>
      </c>
      <c r="G270">
        <f ca="1">RAND()</f>
        <v>0.16683159784837021</v>
      </c>
      <c r="H270">
        <f ca="1">RAND()</f>
        <v>0.63206918000832468</v>
      </c>
      <c r="I270">
        <f ca="1">RAND()</f>
        <v>0.29934747335460932</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0.2407096375976745</v>
      </c>
      <c r="E271">
        <f ca="1">RAND()</f>
        <v>0.64445216005985473</v>
      </c>
      <c r="F271">
        <f ca="1">RAND()</f>
        <v>0.55085408143831882</v>
      </c>
      <c r="G271">
        <f ca="1">RAND()</f>
        <v>0.25165193211294345</v>
      </c>
      <c r="H271">
        <f ca="1">RAND()</f>
        <v>0.3145191426421905</v>
      </c>
      <c r="I271">
        <f ca="1">RAND()</f>
        <v>0.8152347240388006</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0.52646991895636464</v>
      </c>
      <c r="E272">
        <f ca="1">RAND()</f>
        <v>0.30932122663812456</v>
      </c>
      <c r="F272">
        <f ca="1">RAND()</f>
        <v>0.58022932153745443</v>
      </c>
      <c r="G272">
        <f ca="1">RAND()</f>
        <v>0.29311944752274155</v>
      </c>
      <c r="H272">
        <f ca="1">RAND()</f>
        <v>0.63376880420279591</v>
      </c>
      <c r="I272">
        <f ca="1">RAND()</f>
        <v>0.48996110304513751</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Equip2301</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DI</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11</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205</v>
      </c>
      <c r="W272">
        <v>1</v>
      </c>
      <c r="X272" t="s">
        <v>125</v>
      </c>
      <c r="Z272">
        <v>3200</v>
      </c>
      <c r="AA272" t="str">
        <f ca="1">IF(ISBLANK(AB272),"",
VLOOKUP(AB272,OFFSET(INDIRECT("$A:$B"),0,MATCH(AB$1&amp;"_Verify",INDIRECT("$1:$1"),0)-1),2,0)
)</f>
        <v>fe</v>
      </c>
      <c r="AB272" t="s">
        <v>82</v>
      </c>
      <c r="AC272" t="s">
        <v>400</v>
      </c>
      <c r="AD272">
        <v>1</v>
      </c>
      <c r="AE272" t="s">
        <v>125</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그림자 단검</v>
      </c>
      <c r="AL272">
        <v>1</v>
      </c>
      <c r="AM272" t="str">
        <f ca="1">IF(ROW()=2,AN272,OFFSET(AM272,-1,0)&amp;IF(LEN(AN272)=0,"",","&amp;AN272))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{"dy":28,"sl":0,"tp":"fe","vl":"Equip1102","cn":1,"pt":"GO","pr":1100}</v>
      </c>
    </row>
    <row r="273" spans="1:40">
      <c r="A273">
        <v>28</v>
      </c>
      <c r="B273">
        <v>1</v>
      </c>
      <c r="C273">
        <f>IF(B273&lt;=9,0,
IF(B273=10,1,2))</f>
        <v>0</v>
      </c>
      <c r="D273">
        <f ca="1">RAND()</f>
        <v>7.3450693379383591E-2</v>
      </c>
      <c r="E273">
        <f ca="1">RAND()</f>
        <v>0.23627707492834715</v>
      </c>
      <c r="F273">
        <f ca="1">RAND()</f>
        <v>6.9385065282601133E-3</v>
      </c>
      <c r="G273">
        <f ca="1">RAND()</f>
        <v>0.94627356151068653</v>
      </c>
      <c r="H273">
        <f ca="1">RAND()</f>
        <v>0.94558575011472579</v>
      </c>
      <c r="I273">
        <f ca="1">RAND()</f>
        <v>0.26500717412012909</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Equip2002</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700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
      </c>
      <c r="U273" t="s">
        <v>82</v>
      </c>
      <c r="V273" t="s">
        <v>246</v>
      </c>
      <c r="W273">
        <v>1</v>
      </c>
      <c r="X273" t="s">
        <v>125</v>
      </c>
      <c r="Z273">
        <v>900</v>
      </c>
      <c r="AA273" t="str">
        <f ca="1">IF(ISBLANK(AB273),"",
VLOOKUP(AB273,OFFSET(INDIRECT("$A:$B"),0,MATCH(AB$1&amp;"_Verify",INDIRECT("$1:$1"),0)-1),2,0)
)</f>
        <v>fe</v>
      </c>
      <c r="AB273" t="s">
        <v>82</v>
      </c>
      <c r="AC273" t="s">
        <v>510</v>
      </c>
      <c r="AD273">
        <v>1</v>
      </c>
      <c r="AE273" t="s">
        <v>129</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ca="1">IF(ROW()=2,AN273,OFFSET(AM273,-1,0)&amp;IF(LEN(AN273)=0,"",","&amp;AN273))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{"dy":28,"sl":1,"tp":"fe","vl":"Equip3202","cn":1,"pt":"DI","pr":4}</v>
      </c>
    </row>
    <row r="274" spans="1:40">
      <c r="A274">
        <v>28</v>
      </c>
      <c r="B274">
        <v>2</v>
      </c>
      <c r="C274">
        <f>IF(B274&lt;=9,0,
IF(B274=10,1,2))</f>
        <v>0</v>
      </c>
      <c r="D274">
        <f ca="1">RAND()</f>
        <v>0.35480868288898282</v>
      </c>
      <c r="E274">
        <f ca="1">RAND()</f>
        <v>0.33507189111798719</v>
      </c>
      <c r="F274">
        <f ca="1">RAND()</f>
        <v>3.8240803989863847E-2</v>
      </c>
      <c r="G274">
        <f ca="1">RAND()</f>
        <v>9.8451596259563345E-3</v>
      </c>
      <c r="H274">
        <f ca="1">RAND()</f>
        <v>0.5082203394345397</v>
      </c>
      <c r="I274">
        <f ca="1">RAND()</f>
        <v>0.59084394270324425</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33507</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7</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2100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511</v>
      </c>
      <c r="AD274">
        <v>1</v>
      </c>
      <c r="AE274" t="s">
        <v>125</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ca="1">IF(ROW()=2,AN274,OFFSET(AM274,-1,0)&amp;IF(LEN(AN274)=0,"",","&amp;AN274))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{"dy":28,"sl":2,"tp":"fe","vl":"Equip4302","cn":1,"pt":"GO","pr":7400}</v>
      </c>
    </row>
    <row r="275" spans="1:40">
      <c r="A275">
        <v>28</v>
      </c>
      <c r="B275">
        <v>3</v>
      </c>
      <c r="C275">
        <f>IF(B275&lt;=9,0,
IF(B275=10,1,2))</f>
        <v>0</v>
      </c>
      <c r="D275">
        <f ca="1">RAND()</f>
        <v>0.82976564808273812</v>
      </c>
      <c r="E275">
        <f ca="1">RAND()</f>
        <v>0.51757528410090359</v>
      </c>
      <c r="F275">
        <f ca="1">RAND()</f>
        <v>0.28242410213257985</v>
      </c>
      <c r="G275">
        <f ca="1">RAND()</f>
        <v>0.37571592722247216</v>
      </c>
      <c r="H275">
        <f ca="1">RAND()</f>
        <v>1.6335038266811486E-3</v>
      </c>
      <c r="I275">
        <f ca="1">RAND()</f>
        <v>0.1217114764724313</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51757</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9</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2700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512</v>
      </c>
      <c r="AD275">
        <v>1</v>
      </c>
      <c r="AE275" t="s">
        <v>125</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불안정한 절단기</v>
      </c>
      <c r="AL275">
        <v>1</v>
      </c>
      <c r="AM275" t="str">
        <f ca="1">IF(ROW()=2,AN275,OFFSET(AM275,-1,0)&amp;IF(LEN(AN275)=0,"",","&amp;AN275))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{"dy":28,"sl":3,"tp":"fe","vl":"Equip0101","cn":1,"pt":"GO","pr":1200}</v>
      </c>
    </row>
    <row r="276" spans="1:40">
      <c r="A276">
        <v>28</v>
      </c>
      <c r="B276">
        <v>4</v>
      </c>
      <c r="C276">
        <f>IF(B276&lt;=9,0,
IF(B276=10,1,2))</f>
        <v>0</v>
      </c>
      <c r="D276">
        <f ca="1">RAND()</f>
        <v>0.71706151880382807</v>
      </c>
      <c r="E276">
        <f ca="1">RAND()</f>
        <v>0.56579799804566833</v>
      </c>
      <c r="F276">
        <f ca="1">RAND()</f>
        <v>0.54821725684941836</v>
      </c>
      <c r="G276">
        <f ca="1">RAND()</f>
        <v>0.56569683943759608</v>
      </c>
      <c r="H276">
        <f ca="1">RAND()</f>
        <v>0.51980391980841889</v>
      </c>
      <c r="I276">
        <f ca="1">RAND()</f>
        <v>7.0188835178591868E-2</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56579</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9</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2700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513</v>
      </c>
      <c r="AD276">
        <v>1</v>
      </c>
      <c r="AE276" t="s">
        <v>125</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ca="1">IF(ROW()=2,AN276,OFFSET(AM276,-1,0)&amp;IF(LEN(AN276)=0,"",","&amp;AN276))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{"dy":28,"sl":4,"tp":"fe","vl":"Equip7201","cn":1,"pt":"GO","pr":9600}</v>
      </c>
    </row>
    <row r="277" spans="1:40">
      <c r="A277">
        <v>28</v>
      </c>
      <c r="B277">
        <v>5</v>
      </c>
      <c r="C277">
        <f>IF(B277&lt;=9,0,
IF(B277=10,1,2))</f>
        <v>0</v>
      </c>
      <c r="D277">
        <f ca="1">RAND()</f>
        <v>0.51068810693910671</v>
      </c>
      <c r="E277">
        <f ca="1">RAND()</f>
        <v>0.81795950932974371</v>
      </c>
      <c r="F277">
        <f ca="1">RAND()</f>
        <v>0.48602315828492493</v>
      </c>
      <c r="G277">
        <f ca="1">RAND()</f>
        <v>0.95514550647640217</v>
      </c>
      <c r="H277">
        <f ca="1">RAND()</f>
        <v>0.5802825948499718</v>
      </c>
      <c r="I277">
        <f ca="1">RAND()</f>
        <v>0.24682909994448243</v>
      </c>
      <c r="M277" t="str">
        <f ca="1">IF(LEN(J277)&lt;&gt;0,J277,VLOOKUP(D277+$B277,$BJ:$BK,MATCH($BK$1,$BJ$1:$BK$1,0),1))</f>
        <v>안 지정 캐릭터 PP 영웅등급</v>
      </c>
      <c r="N277">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81795</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12</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3600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125</v>
      </c>
      <c r="Z277">
        <v>900</v>
      </c>
      <c r="AA277" t="str">
        <f ca="1">IF(ISBLANK(AB277),"",
VLOOKUP(AB277,OFFSET(INDIRECT("$A:$B"),0,MATCH(AB$1&amp;"_Verify",INDIRECT("$1:$1"),0)-1),2,0)
)</f>
        <v>uph</v>
      </c>
      <c r="AB277" t="s">
        <v>91</v>
      </c>
      <c r="AC277">
        <v>35730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{"dy":28,"sl":5,"tp":"uph","vl":"35730","cn":7,"pt":"GO","pr":2100}</v>
      </c>
    </row>
    <row r="278" spans="1:40">
      <c r="A278">
        <v>28</v>
      </c>
      <c r="B278">
        <v>6</v>
      </c>
      <c r="C278">
        <f>IF(B278&lt;=9,0,
IF(B278=10,1,2))</f>
        <v>0</v>
      </c>
      <c r="D278">
        <f ca="1">RAND()</f>
        <v>0.40643350641641662</v>
      </c>
      <c r="E278">
        <f ca="1">RAND()</f>
        <v>0.79738425571260463</v>
      </c>
      <c r="F278">
        <f ca="1">RAND()</f>
        <v>2.7208094937334892E-2</v>
      </c>
      <c r="G278">
        <f ca="1">RAND()</f>
        <v>0.67779207993599688</v>
      </c>
      <c r="H278">
        <f ca="1">RAND()</f>
        <v>0.38030969745421217</v>
      </c>
      <c r="I278">
        <f ca="1">RAND()</f>
        <v>0.59829834526118275</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Equip7102</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3600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260</v>
      </c>
      <c r="W278">
        <v>1</v>
      </c>
      <c r="X278" t="s">
        <v>125</v>
      </c>
      <c r="Z278">
        <v>8000</v>
      </c>
      <c r="AA278" t="str">
        <f ca="1">IF(ISBLANK(AB278),"",
VLOOKUP(AB278,OFFSET(INDIRECT("$A:$B"),0,MATCH(AB$1&amp;"_Verify",INDIRECT("$1:$1"),0)-1),2,0)
)</f>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{"dy":28,"sl":6,"tp":"upn","vl":"13144","cn":14,"pt":"GO","pr":4200}</v>
      </c>
    </row>
    <row r="279" spans="1:40">
      <c r="A279">
        <v>28</v>
      </c>
      <c r="B279">
        <v>7</v>
      </c>
      <c r="C279">
        <f>IF(B279&lt;=9,0,
IF(B279=10,1,2))</f>
        <v>0</v>
      </c>
      <c r="D279">
        <f ca="1">RAND()</f>
        <v>0.28956995512965544</v>
      </c>
      <c r="E279">
        <f ca="1">RAND()</f>
        <v>0.5457872237351693</v>
      </c>
      <c r="F279">
        <f ca="1">RAND()</f>
        <v>0.51587100464162217</v>
      </c>
      <c r="G279">
        <f ca="1">RAND()</f>
        <v>0.65759891409322269</v>
      </c>
      <c r="H279">
        <f ca="1">RAND()</f>
        <v>0.70200664671733504</v>
      </c>
      <c r="I279">
        <f ca="1">RAND()</f>
        <v>0.56529921667912708</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Equip6201</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9500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256</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0.7072837901120882</v>
      </c>
      <c r="E280">
        <f ca="1">RAND()</f>
        <v>0.42904502746583284</v>
      </c>
      <c r="F280">
        <f ca="1">RAND()</f>
        <v>0.41105454780230921</v>
      </c>
      <c r="G280">
        <f ca="1">RAND()</f>
        <v>0.72851402019777667</v>
      </c>
      <c r="H280">
        <f ca="1">RAND()</f>
        <v>0.24655517875088961</v>
      </c>
      <c r="I280">
        <f ca="1">RAND()</f>
        <v>1.6441137128238137E-2</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fl2</v>
      </c>
      <c r="AB280" t="s">
        <v>88</v>
      </c>
      <c r="AC280" t="s">
        <v>528</v>
      </c>
      <c r="AD280">
        <v>1</v>
      </c>
      <c r="AE280" t="s">
        <v>129</v>
      </c>
      <c r="AF280">
        <v>70</v>
      </c>
      <c r="AG280">
        <v>39</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러센트</v>
      </c>
      <c r="AL280">
        <v>1</v>
      </c>
      <c r="AM280" t="str">
        <f ca="1">IF(ROW()=2,AN280,OFFSET(AM280,-1,0)&amp;IF(LEN(AN280)=0,"",","&amp;AN280))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{"dy":28,"sl":8,"tp":"fl2","vl":"Actor0024","cn":1,"pt":"DI","pp":70,"pr":39}</v>
      </c>
    </row>
    <row r="281" spans="1:40">
      <c r="A281">
        <v>28</v>
      </c>
      <c r="B281">
        <v>9</v>
      </c>
      <c r="C281">
        <f>IF(B281&lt;=9,0,
IF(B281=10,1,2))</f>
        <v>0</v>
      </c>
      <c r="D281">
        <f ca="1">RAND()</f>
        <v>0.99864054166765104</v>
      </c>
      <c r="E281">
        <f ca="1">RAND()</f>
        <v>0.248967817747344</v>
      </c>
      <c r="F281">
        <f ca="1">RAND()</f>
        <v>0.76706871422091505</v>
      </c>
      <c r="G281">
        <f ca="1">RAND()</f>
        <v>0.56103115989262531</v>
      </c>
      <c r="H281">
        <f ca="1">RAND()</f>
        <v>0.91660303217015793</v>
      </c>
      <c r="I281">
        <f ca="1">RAND()</f>
        <v>0.10875481398416198</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fl3</v>
      </c>
      <c r="AB281" t="s">
        <v>89</v>
      </c>
      <c r="AC281" t="s">
        <v>528</v>
      </c>
      <c r="AD281">
        <v>1</v>
      </c>
      <c r="AE281" t="s">
        <v>129</v>
      </c>
      <c r="AF281">
        <v>70</v>
      </c>
      <c r="AG281">
        <v>39</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러센트</v>
      </c>
      <c r="AL281">
        <v>1</v>
      </c>
      <c r="AM281" t="str">
        <f ca="1">IF(ROW()=2,AN281,OFFSET(AM281,-1,0)&amp;IF(LEN(AN281)=0,"",","&amp;AN281))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{"dy":28,"sl":9,"tp":"fl3","vl":"Actor0024","cn":1,"pt":"DI","pp":70,"pr":39}</v>
      </c>
    </row>
    <row r="282" spans="1:40">
      <c r="A282">
        <v>29</v>
      </c>
      <c r="B282">
        <v>0</v>
      </c>
      <c r="C282">
        <f>IF(B282&lt;=9,0,
IF(B282=10,1,2))</f>
        <v>0</v>
      </c>
      <c r="D282">
        <f ca="1">RAND()</f>
        <v>0.92024340123712467</v>
      </c>
      <c r="E282">
        <f ca="1">RAND()</f>
        <v>0.19429570797455686</v>
      </c>
      <c r="F282">
        <f ca="1">RAND()</f>
        <v>0.15413420187080351</v>
      </c>
      <c r="G282">
        <f ca="1">RAND()</f>
        <v>0.66376011102356347</v>
      </c>
      <c r="H282">
        <f ca="1">RAND()</f>
        <v>0.35380564888506705</v>
      </c>
      <c r="I282">
        <f ca="1">RAND()</f>
        <v>0.88563220674662535</v>
      </c>
      <c r="M282" t="str">
        <f ca="1">IF(LEN(J282)&lt;&gt;0,J282,VLOOKUP(D282+$B282,$BJ:$BK,MATCH($BK$1,$BJ$1:$BK$1,0),1))</f>
        <v>캐릭터 상자 일반등급</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삭제</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29</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129</v>
      </c>
      <c r="Z282">
        <v>29</v>
      </c>
      <c r="AA282" t="str">
        <f ca="1">IF(ISBLANK(AB282),"",
VLOOKUP(AB282,OFFSET(INDIRECT("$A:$B"),0,MATCH(AB$1&amp;"_Verify",INDIRECT("$1:$1"),0)-1),2,0)
)</f>
        <v>upn</v>
      </c>
      <c r="AB282" t="s">
        <v>92</v>
      </c>
      <c r="AC282">
        <v>4898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{"dy":29,"sl":0,"tp":"upn","vl":"4898","cn":9,"pt":"GO","pr":2700}</v>
      </c>
    </row>
    <row r="283" spans="1:40">
      <c r="A283">
        <v>29</v>
      </c>
      <c r="B283">
        <v>1</v>
      </c>
      <c r="C283">
        <f>IF(B283&lt;=9,0,
IF(B283=10,1,2))</f>
        <v>0</v>
      </c>
      <c r="D283">
        <f ca="1">RAND()</f>
        <v>0.21617566497006591</v>
      </c>
      <c r="E283">
        <f ca="1">RAND()</f>
        <v>0.55563761050353844</v>
      </c>
      <c r="F283">
        <f ca="1">RAND()</f>
        <v>0.60178129715708717</v>
      </c>
      <c r="G283">
        <f ca="1">RAND()</f>
        <v>0.29729482948873442</v>
      </c>
      <c r="H283">
        <f ca="1">RAND()</f>
        <v>0.80054932817895375</v>
      </c>
      <c r="I283">
        <f ca="1">RAND()</f>
        <v>0.61696184548181132</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Equip5001</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800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200</v>
      </c>
      <c r="W283">
        <v>1</v>
      </c>
      <c r="X283" t="s">
        <v>125</v>
      </c>
      <c r="Z283">
        <v>3200</v>
      </c>
      <c r="AA283" t="str">
        <f ca="1">IF(ISBLANK(AB283),"",
VLOOKUP(AB283,OFFSET(INDIRECT("$A:$B"),0,MATCH(AB$1&amp;"_Verify",INDIRECT("$1:$1"),0)-1),2,0)
)</f>
        <v>fe</v>
      </c>
      <c r="AB283" t="s">
        <v>82</v>
      </c>
      <c r="AC283" t="s">
        <v>514</v>
      </c>
      <c r="AD283">
        <v>1</v>
      </c>
      <c r="AE283" t="s">
        <v>125</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유목민의 가보</v>
      </c>
      <c r="AL283">
        <v>1</v>
      </c>
      <c r="AM283" t="str">
        <f ca="1">IF(ROW()=2,AN283,OFFSET(AM283,-1,0)&amp;IF(LEN(AN283)=0,"",","&amp;AN283))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{"dy":29,"sl":1,"tp":"fe","vl":"Equip2001","cn":1,"pt":"GO","pr":600}</v>
      </c>
    </row>
    <row r="284" spans="1:40">
      <c r="A284">
        <v>29</v>
      </c>
      <c r="B284">
        <v>2</v>
      </c>
      <c r="C284">
        <f>IF(B284&lt;=9,0,
IF(B284=10,1,2))</f>
        <v>0</v>
      </c>
      <c r="D284">
        <f ca="1">RAND()</f>
        <v>0.91861011488641764</v>
      </c>
      <c r="E284">
        <f ca="1">RAND()</f>
        <v>0.52898602866917244</v>
      </c>
      <c r="F284">
        <f ca="1">RAND()</f>
        <v>0.859135502472125</v>
      </c>
      <c r="G284">
        <f ca="1">RAND()</f>
        <v>0.89172465418567926</v>
      </c>
      <c r="H284">
        <f ca="1">RAND()</f>
        <v>0.52496679506695787</v>
      </c>
      <c r="I284">
        <f ca="1">RAND()</f>
        <v>0.42516737606916222</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52898</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9</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2700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91067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{"dy":29,"sl":2,"tp":"uph","vl":"91067","cn":12,"pt":"GO","pr":3600}</v>
      </c>
    </row>
    <row r="285" spans="1:40">
      <c r="A285">
        <v>29</v>
      </c>
      <c r="B285">
        <v>3</v>
      </c>
      <c r="C285">
        <f>IF(B285&lt;=9,0,
IF(B285=10,1,2))</f>
        <v>0</v>
      </c>
      <c r="D285">
        <f ca="1">RAND()</f>
        <v>0.57003287802617619</v>
      </c>
      <c r="E285">
        <f ca="1">RAND()</f>
        <v>0.73949098439990069</v>
      </c>
      <c r="F285">
        <f ca="1">RAND()</f>
        <v>0.32603029772876879</v>
      </c>
      <c r="G285">
        <f ca="1">RAND()</f>
        <v>0.29154270114731429</v>
      </c>
      <c r="H285">
        <f ca="1">RAND()</f>
        <v>0.11790035267628862</v>
      </c>
      <c r="I285">
        <f ca="1">RAND()</f>
        <v>4.1708321756823374E-2</v>
      </c>
      <c r="M285" t="str">
        <f ca="1">IF(LEN(J285)&lt;&gt;0,J285,VLOOKUP(D285+$B285,$BJ:$BK,MATCH($BK$1,$BJ$1:$BK$1,0),1))</f>
        <v>안 지정 캐릭터 PP 일반등급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73949</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11</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3300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531</v>
      </c>
      <c r="AD285">
        <v>1</v>
      </c>
      <c r="AE285" t="s">
        <v>129</v>
      </c>
      <c r="AF285">
        <v>189</v>
      </c>
      <c r="AG285">
        <v>119</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전설</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단단한 칼날 메이스</v>
      </c>
      <c r="AL285">
        <v>1</v>
      </c>
      <c r="AM285" t="str">
        <f ca="1">IF(ROW()=2,AN285,OFFSET(AM285,-1,0)&amp;IF(LEN(AN285)=0,"",","&amp;AN285))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{"dy":29,"sl":3,"tp":"fe","vl":"Equip4401","cn":1,"pt":"DI","pp":189,"pr":119}</v>
      </c>
    </row>
    <row r="286" spans="1:40">
      <c r="A286">
        <v>29</v>
      </c>
      <c r="B286">
        <v>4</v>
      </c>
      <c r="C286">
        <f>IF(B286&lt;=9,0,
IF(B286=10,1,2))</f>
        <v>0</v>
      </c>
      <c r="D286">
        <f ca="1">RAND()</f>
        <v>0.42802387113396723</v>
      </c>
      <c r="E286">
        <f ca="1">RAND()</f>
        <v>0.79292160753989205</v>
      </c>
      <c r="F286">
        <f ca="1">RAND()</f>
        <v>0.13015827428867366</v>
      </c>
      <c r="G286">
        <f ca="1">RAND()</f>
        <v>0.91414294751310921</v>
      </c>
      <c r="H286">
        <f ca="1">RAND()</f>
        <v>0.74117739320805287</v>
      </c>
      <c r="I286">
        <f ca="1">RAND()</f>
        <v>0.78956738297474549</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79292</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12</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3600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{"dy":29,"sl":4,"tp":"upn","vl":"14370","cn":4,"pt":"GO","pr":1200}</v>
      </c>
    </row>
    <row r="287" spans="1:40">
      <c r="A287">
        <v>29</v>
      </c>
      <c r="B287">
        <v>5</v>
      </c>
      <c r="C287">
        <f>IF(B287&lt;=9,0,
IF(B287=10,1,2))</f>
        <v>0</v>
      </c>
      <c r="D287">
        <f ca="1">RAND()</f>
        <v>0.94627847002610932</v>
      </c>
      <c r="E287">
        <f ca="1">RAND()</f>
        <v>0.85510850136975025</v>
      </c>
      <c r="F287">
        <f ca="1">RAND()</f>
        <v>7.8975316785838467E-2</v>
      </c>
      <c r="G287">
        <f ca="1">RAND()</f>
        <v>0.27196047602427686</v>
      </c>
      <c r="H287">
        <f ca="1">RAND()</f>
        <v>0.57387525611078372</v>
      </c>
      <c r="I287">
        <f ca="1">RAND()</f>
        <v>0.41810356354443878</v>
      </c>
      <c r="M287" t="str">
        <f ca="1">IF(LEN(J287)&lt;&gt;0,J287,VLOOKUP(D287+$B287,$BJ:$BK,MATCH($BK$1,$BJ$1:$BK$1,0),1))</f>
        <v>안 지정 캐릭터 PP 일반등급</v>
      </c>
      <c r="N287">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85510</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13</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3900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242</v>
      </c>
      <c r="W287">
        <v>1</v>
      </c>
      <c r="X287" t="s">
        <v>129</v>
      </c>
      <c r="Z287">
        <v>10</v>
      </c>
      <c r="AA287" t="str">
        <f ca="1">IF(ISBLANK(AB287),"",
VLOOKUP(AB287,OFFSET(INDIRECT("$A:$B"),0,MATCH(AB$1&amp;"_Verify",INDIRECT("$1:$1"),0)-1),2,0)
)</f>
        <v>fe</v>
      </c>
      <c r="AB287" t="s">
        <v>82</v>
      </c>
      <c r="AC287" t="s">
        <v>515</v>
      </c>
      <c r="AD287">
        <v>1</v>
      </c>
      <c r="AE287" t="s">
        <v>125</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그린 아이즈</v>
      </c>
      <c r="AL287">
        <v>1</v>
      </c>
      <c r="AM287" t="str">
        <f ca="1">IF(ROW()=2,AN287,OFFSET(AM287,-1,0)&amp;IF(LEN(AN287)=0,"",","&amp;AN287))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{"dy":29,"sl":5,"tp":"fe","vl":"Equip5002","cn":1,"pt":"GO","pr":700}</v>
      </c>
    </row>
    <row r="288" spans="1:40">
      <c r="A288">
        <v>29</v>
      </c>
      <c r="B288">
        <v>6</v>
      </c>
      <c r="C288">
        <f>IF(B288&lt;=9,0,
IF(B288=10,1,2))</f>
        <v>0</v>
      </c>
      <c r="D288">
        <f ca="1">RAND()</f>
        <v>0.73425805437568203</v>
      </c>
      <c r="E288">
        <f ca="1">RAND()</f>
        <v>0.4669429792777624</v>
      </c>
      <c r="F288">
        <f ca="1">RAND()</f>
        <v>0.91805815920193734</v>
      </c>
      <c r="G288">
        <f ca="1">RAND()</f>
        <v>7.3423075178992714E-2</v>
      </c>
      <c r="H288">
        <f ca="1">RAND()</f>
        <v>4.4826634176894253E-2</v>
      </c>
      <c r="I288">
        <f ca="1">RAND()</f>
        <v>0.63609189902337226</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Equip6001</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2100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113</v>
      </c>
      <c r="W288">
        <v>1</v>
      </c>
      <c r="X288" t="s">
        <v>125</v>
      </c>
      <c r="Z288">
        <v>1500</v>
      </c>
      <c r="AA288" t="str">
        <f ca="1">IF(ISBLANK(AB288),"",
VLOOKUP(AB288,OFFSET(INDIRECT("$A:$B"),0,MATCH(AB$1&amp;"_Verify",INDIRECT("$1:$1"),0)-1),2,0)
)</f>
        <v>fe</v>
      </c>
      <c r="AB288" t="s">
        <v>82</v>
      </c>
      <c r="AC288" t="s">
        <v>516</v>
      </c>
      <c r="AD288">
        <v>1</v>
      </c>
      <c r="AE288" t="s">
        <v>125</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플럭스 리볼버</v>
      </c>
      <c r="AL288">
        <v>1</v>
      </c>
      <c r="AM288" t="str">
        <f ca="1">IF(ROW()=2,AN288,OFFSET(AM288,-1,0)&amp;IF(LEN(AN288)=0,"",","&amp;AN288))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{"dy":29,"sl":6,"tp":"fe","vl":"Equip6202","cn":1,"pt":"GO","pr":9500}</v>
      </c>
    </row>
    <row r="289" spans="1:40">
      <c r="A289">
        <v>29</v>
      </c>
      <c r="B289">
        <v>7</v>
      </c>
      <c r="C289">
        <f>IF(B289&lt;=9,0,
IF(B289=10,1,2))</f>
        <v>0</v>
      </c>
      <c r="D289">
        <f ca="1">RAND()</f>
        <v>0.27444618340820159</v>
      </c>
      <c r="E289">
        <f ca="1">RAND()</f>
        <v>0.407867566308587</v>
      </c>
      <c r="F289">
        <f ca="1">RAND()</f>
        <v>0.28059041899900528</v>
      </c>
      <c r="G289">
        <f ca="1">RAND()</f>
        <v>0.43224653091410792</v>
      </c>
      <c r="H289">
        <f ca="1">RAND()</f>
        <v>0.16720601438080585</v>
      </c>
      <c r="I289">
        <f ca="1">RAND()</f>
        <v>0.44752321004925499</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Equip4302</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7400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182</v>
      </c>
      <c r="W289">
        <v>1</v>
      </c>
      <c r="X289" t="s">
        <v>125</v>
      </c>
      <c r="Z289">
        <v>2900</v>
      </c>
      <c r="AA289" t="str">
        <f ca="1">IF(ISBLANK(AB289),"",
VLOOKUP(AB289,OFFSET(INDIRECT("$A:$B"),0,MATCH(AB$1&amp;"_Verify",INDIRECT("$1:$1"),0)-1),2,0)
)</f>
        <v>fe</v>
      </c>
      <c r="AB289" t="s">
        <v>82</v>
      </c>
      <c r="AC289" t="s">
        <v>517</v>
      </c>
      <c r="AD289">
        <v>1</v>
      </c>
      <c r="AE289" t="s">
        <v>125</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ca="1">IF(ROW()=2,AN289,OFFSET(AM289,-1,0)&amp;IF(LEN(AN289)=0,"",","&amp;AN289))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{"dy":29,"sl":7,"tp":"fe","vl":"Equip8102","cn":1,"pt":"GO","pr":8500}</v>
      </c>
    </row>
    <row r="290" spans="1:40">
      <c r="A290">
        <v>29</v>
      </c>
      <c r="B290">
        <v>8</v>
      </c>
      <c r="C290">
        <f>IF(B290&lt;=9,0,
IF(B290=10,1,2))</f>
        <v>0</v>
      </c>
      <c r="D290">
        <f ca="1">RAND()</f>
        <v>0.51790481055532955</v>
      </c>
      <c r="E290">
        <f ca="1">RAND()</f>
        <v>0.66997045422173684</v>
      </c>
      <c r="F290">
        <f ca="1">RAND()</f>
        <v>0.12611795298420747</v>
      </c>
      <c r="G290">
        <f ca="1">RAND()</f>
        <v>0.77866478185975885</v>
      </c>
      <c r="H290">
        <f ca="1">RAND()</f>
        <v>0.14614028573761528</v>
      </c>
      <c r="I290">
        <f ca="1">RAND()</f>
        <v>0.74717806347977622</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fl2</v>
      </c>
      <c r="AB290" t="s">
        <v>88</v>
      </c>
      <c r="AC290" t="s">
        <v>384</v>
      </c>
      <c r="AD290">
        <v>1</v>
      </c>
      <c r="AE290" t="s">
        <v>129</v>
      </c>
      <c r="AF290">
        <v>70</v>
      </c>
      <c r="AG290">
        <v>49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그루퍼스</v>
      </c>
      <c r="AL290">
        <v>1</v>
      </c>
      <c r="AM290" t="str">
        <f ca="1">IF(ROW()=2,AN290,OFFSET(AM290,-1,0)&amp;IF(LEN(AN290)=0,"",","&amp;AN290))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{"dy":29,"sl":8,"tp":"fl2","vl":"Actor2010","cn":1,"pt":"DI","pp":70,"pr":49}</v>
      </c>
    </row>
    <row r="291" spans="1:40">
      <c r="A291">
        <v>29</v>
      </c>
      <c r="B291">
        <v>9</v>
      </c>
      <c r="C291">
        <f>IF(B291&lt;=9,0,
IF(B291=10,1,2))</f>
        <v>0</v>
      </c>
      <c r="D291">
        <f ca="1">RAND()</f>
        <v>0.78523013597266578</v>
      </c>
      <c r="E291">
        <f ca="1">RAND()</f>
        <v>0.88939838230855683</v>
      </c>
      <c r="F291">
        <f ca="1">RAND()</f>
        <v>0.33560180129314898</v>
      </c>
      <c r="G291">
        <f ca="1">RAND()</f>
        <v>0.49541603700018988</v>
      </c>
      <c r="H291">
        <f ca="1">RAND()</f>
        <v>0.41472272710635705</v>
      </c>
      <c r="I291">
        <f ca="1">RAND()</f>
        <v>9.3955069465333163E-2</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fl3</v>
      </c>
      <c r="AB291" t="s">
        <v>89</v>
      </c>
      <c r="AC291" t="s">
        <v>384</v>
      </c>
      <c r="AD291">
        <v>1</v>
      </c>
      <c r="AE291" t="s">
        <v>129</v>
      </c>
      <c r="AF291">
        <v>70</v>
      </c>
      <c r="AG291">
        <v>49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그루퍼스</v>
      </c>
      <c r="AL291">
        <v>1</v>
      </c>
      <c r="AM291" t="str">
        <f ca="1">IF(ROW()=2,AN291,OFFSET(AM291,-1,0)&amp;IF(LEN(AN291)=0,"",","&amp;AN291))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{"dy":29,"sl":9,"tp":"fl3","vl":"Actor2010","cn":1,"pt":"DI","pp":70,"pr":49}</v>
      </c>
    </row>
    <row r="292" spans="1:40">
      <c r="A292">
        <v>30</v>
      </c>
      <c r="B292">
        <v>0</v>
      </c>
      <c r="C292">
        <f>IF(B292&lt;=9,0,
IF(B292=10,1,2))</f>
        <v>0</v>
      </c>
      <c r="D292">
        <f ca="1">RAND()</f>
        <v>0.13537558157348251</v>
      </c>
      <c r="E292">
        <f ca="1">RAND()</f>
        <v>0.9506411517732053</v>
      </c>
      <c r="F292">
        <f ca="1">RAND()</f>
        <v>0.91804093415774113</v>
      </c>
      <c r="G292">
        <f ca="1">RAND()</f>
        <v>0.31376167830123425</v>
      </c>
      <c r="H292">
        <f ca="1">RAND()</f>
        <v>0.24753292748926004</v>
      </c>
      <c r="I292">
        <f ca="1">RAND()</f>
        <v>0.95431961186253711</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Equip8201</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44</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246</v>
      </c>
      <c r="W292">
        <v>1</v>
      </c>
      <c r="X292" t="s">
        <v>125</v>
      </c>
      <c r="Z292">
        <v>600</v>
      </c>
      <c r="AA292" t="str">
        <f ca="1">IF(ISBLANK(AB292),"",
VLOOKUP(AB292,OFFSET(INDIRECT("$A:$B"),0,MATCH(AB$1&amp;"_Verify",INDIRECT("$1:$1"),0)-1),2,0)
)</f>
        <v>fe</v>
      </c>
      <c r="AB292" t="s">
        <v>82</v>
      </c>
      <c r="AC292" t="s">
        <v>518</v>
      </c>
      <c r="AD292">
        <v>1</v>
      </c>
      <c r="AE292" t="s">
        <v>125</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ca="1">IF(ROW()=2,AN292,OFFSET(AM292,-1,0)&amp;IF(LEN(AN292)=0,"",","&amp;AN292))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{"dy":30,"sl":0,"tp":"fe","vl":"Equip4002","cn":1,"pt":"GO","pr":600}</v>
      </c>
    </row>
    <row r="293" spans="1:40">
      <c r="A293">
        <v>30</v>
      </c>
      <c r="B293">
        <v>1</v>
      </c>
      <c r="C293">
        <f>IF(B293&lt;=9,0,
IF(B293=10,1,2))</f>
        <v>0</v>
      </c>
      <c r="D293">
        <f ca="1">RAND()</f>
        <v>0.85326621903109179</v>
      </c>
      <c r="E293">
        <f ca="1">RAND()</f>
        <v>8.0975455413333619E-2</v>
      </c>
      <c r="F293">
        <f ca="1">RAND()</f>
        <v>0.25696490694387253</v>
      </c>
      <c r="G293">
        <f ca="1">RAND()</f>
        <v>0.69534103256392366</v>
      </c>
      <c r="H293">
        <f ca="1">RAND()</f>
        <v>0.91504663084081084</v>
      </c>
      <c r="I293">
        <f ca="1">RAND()</f>
        <v>0.41562859145705067</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Equip0202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2900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241</v>
      </c>
      <c r="W293">
        <v>1</v>
      </c>
      <c r="X293" t="s">
        <v>125</v>
      </c>
      <c r="Z293">
        <v>1300</v>
      </c>
      <c r="AA293" t="str">
        <f ca="1">IF(ISBLANK(AB293),"",
VLOOKUP(AB293,OFFSET(INDIRECT("$A:$B"),0,MATCH(AB$1&amp;"_Verify",INDIRECT("$1:$1"),0)-1),2,0)
)</f>
        <v>fe</v>
      </c>
      <c r="AB293" t="s">
        <v>82</v>
      </c>
      <c r="AC293" t="s">
        <v>519</v>
      </c>
      <c r="AD293">
        <v>1</v>
      </c>
      <c r="AE293" t="s">
        <v>125</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원시 부족 지팡이</v>
      </c>
      <c r="AL293">
        <v>1</v>
      </c>
      <c r="AM293" t="str">
        <f ca="1">IF(ROW()=2,AN293,OFFSET(AM293,-1,0)&amp;IF(LEN(AN293)=0,"",","&amp;AN293))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{"dy":30,"sl":1,"tp":"fe","vl":"Equip3101","cn":1,"pt":"GO","pr":1000}</v>
      </c>
    </row>
    <row r="294" spans="1:40">
      <c r="A294">
        <v>30</v>
      </c>
      <c r="B294">
        <v>2</v>
      </c>
      <c r="C294">
        <f>IF(B294&lt;=9,0,
IF(B294=10,1,2))</f>
        <v>0</v>
      </c>
      <c r="D294">
        <f ca="1">RAND()</f>
        <v>0.6963021812462401</v>
      </c>
      <c r="E294">
        <f ca="1">RAND()</f>
        <v>0.74878717392666672</v>
      </c>
      <c r="F294">
        <f ca="1">RAND()</f>
        <v>0.92161277369310435</v>
      </c>
      <c r="G294">
        <f ca="1">RAND()</f>
        <v>0.66693531101521597</v>
      </c>
      <c r="H294">
        <f ca="1">RAND()</f>
        <v>0.12134015792843766</v>
      </c>
      <c r="I294">
        <f ca="1">RAND()</f>
        <v>0.14628007372088625</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74878</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11</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3300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520</v>
      </c>
      <c r="AD294">
        <v>1</v>
      </c>
      <c r="AE294" t="s">
        <v>125</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야만인의 분노</v>
      </c>
      <c r="AL294">
        <v>1</v>
      </c>
      <c r="AM294" t="str">
        <f ca="1">IF(ROW()=2,AN294,OFFSET(AM294,-1,0)&amp;IF(LEN(AN294)=0,"",","&amp;AN294))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{"dy":30,"sl":2,"tp":"fe","vl":"Equip0201","cn":1,"pt":"GO","pr":3300}</v>
      </c>
    </row>
    <row r="295" spans="1:40">
      <c r="A295">
        <v>30</v>
      </c>
      <c r="B295">
        <v>3</v>
      </c>
      <c r="C295">
        <f>IF(B295&lt;=9,0,
IF(B295=10,1,2))</f>
        <v>0</v>
      </c>
      <c r="D295">
        <f ca="1">RAND()</f>
        <v>0.32372049958371119</v>
      </c>
      <c r="E295">
        <f ca="1">RAND()</f>
        <v>0.7811860165727863</v>
      </c>
      <c r="F295">
        <f ca="1">RAND()</f>
        <v>0.28726641043730627</v>
      </c>
      <c r="G295">
        <f ca="1">RAND()</f>
        <v>0.15176791944112344</v>
      </c>
      <c r="H295">
        <f ca="1">RAND()</f>
        <v>5.6478538046794924E-2</v>
      </c>
      <c r="I295">
        <f ca="1">RAND()</f>
        <v>0.18833619683216019</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78118</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12</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3600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3</v>
      </c>
      <c r="AE295" t="s">
        <v>125</v>
      </c>
      <c r="AG295">
        <v>900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{"dy":30,"sl":3,"tp":"upn","vl":"41845","cn":3,"pt":"GO","pr":900}</v>
      </c>
    </row>
    <row r="296" spans="1:40">
      <c r="A296">
        <v>30</v>
      </c>
      <c r="B296">
        <v>4</v>
      </c>
      <c r="C296">
        <f>IF(B296&lt;=9,0,
IF(B296=10,1,2))</f>
        <v>0</v>
      </c>
      <c r="D296">
        <f ca="1">RAND()</f>
        <v>0.76956441572763101</v>
      </c>
      <c r="E296">
        <f ca="1">RAND()</f>
        <v>0.22751656280249954</v>
      </c>
      <c r="F296">
        <f ca="1">RAND()</f>
        <v>0.49070233638908023</v>
      </c>
      <c r="G296">
        <f ca="1">RAND()</f>
        <v>0.58731316621114593</v>
      </c>
      <c r="H296">
        <f ca="1">RAND()</f>
        <v>0.27005789456830354</v>
      </c>
      <c r="I296">
        <f ca="1">RAND()</f>
        <v>0.55102104094881421</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22751</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5</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1500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521</v>
      </c>
      <c r="AD296">
        <v>1</v>
      </c>
      <c r="AE296" t="s">
        <v>125</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ca="1">IF(ROW()=2,AN296,OFFSET(AM296,-1,0)&amp;IF(LEN(AN296)=0,"",","&amp;AN296))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{"dy":30,"sl":4,"tp":"fe","vl":"Equip6001","cn":1,"pt":"GO","pr":1800}</v>
      </c>
    </row>
    <row r="297" spans="1:40">
      <c r="A297">
        <v>30</v>
      </c>
      <c r="B297">
        <v>5</v>
      </c>
      <c r="C297">
        <f>IF(B297&lt;=9,0,
IF(B297=10,1,2))</f>
        <v>0</v>
      </c>
      <c r="D297">
        <f ca="1">RAND()</f>
        <v>0.44635450403730215</v>
      </c>
      <c r="E297">
        <f ca="1">RAND()</f>
        <v>0.43892850457187027</v>
      </c>
      <c r="F297">
        <f ca="1">RAND()</f>
        <v>0.70780931050728846</v>
      </c>
      <c r="G297">
        <f ca="1">RAND()</f>
        <v>0.66572094991652486</v>
      </c>
      <c r="H297">
        <f ca="1">RAND()</f>
        <v>0.18545241262893886</v>
      </c>
      <c r="I297">
        <f ca="1">RAND()</f>
        <v>0.11975634829547555</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Equip3302</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7100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125</v>
      </c>
      <c r="Z297">
        <v>1100</v>
      </c>
      <c r="AA297" t="str">
        <f ca="1">IF(ISBLANK(AB297),"",
VLOOKUP(AB297,OFFSET(INDIRECT("$A:$B"),0,MATCH(AB$1&amp;"_Verify",INDIRECT("$1:$1"),0)-1),2,0)
)</f>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{"dy":30,"sl":5,"tp":"uph","vl":"75139","cn":10,"pt":"GO","pr":3000}</v>
      </c>
    </row>
    <row r="298" spans="1:40">
      <c r="A298">
        <v>30</v>
      </c>
      <c r="B298">
        <v>6</v>
      </c>
      <c r="C298">
        <f>IF(B298&lt;=9,0,
IF(B298=10,1,2))</f>
        <v>0</v>
      </c>
      <c r="D298">
        <f ca="1">RAND()</f>
        <v>0.81156726242907073</v>
      </c>
      <c r="E298">
        <f ca="1">RAND()</f>
        <v>0.11784663659007077</v>
      </c>
      <c r="F298">
        <f ca="1">RAND()</f>
        <v>0.63178580545966456</v>
      </c>
      <c r="G298">
        <f ca="1">RAND()</f>
        <v>3.5413702393197743E-2</v>
      </c>
      <c r="H298">
        <f ca="1">RAND()</f>
        <v>0.38546286095152305</v>
      </c>
      <c r="I298">
        <f ca="1">RAND()</f>
        <v>0.26433886363615722</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Equip1201</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DI</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4</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111</v>
      </c>
      <c r="W298">
        <v>1</v>
      </c>
      <c r="X298" t="s">
        <v>125</v>
      </c>
      <c r="Z298">
        <v>700</v>
      </c>
      <c r="AA298" t="str">
        <f ca="1">IF(ISBLANK(AB298),"",
VLOOKUP(AB298,OFFSET(INDIRECT("$A:$B"),0,MATCH(AB$1&amp;"_Verify",INDIRECT("$1:$1"),0)-1),2,0)
)</f>
        <v>fe</v>
      </c>
      <c r="AB298" t="s">
        <v>82</v>
      </c>
      <c r="AC298" t="s">
        <v>486</v>
      </c>
      <c r="AD298">
        <v>1</v>
      </c>
      <c r="AE298" t="s">
        <v>125</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ca="1">IF(ROW()=2,AN298,OFFSET(AM298,-1,0)&amp;IF(LEN(AN298)=0,"",","&amp;AN298))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{"dy":30,"sl":6,"tp":"fe","vl":"Equip8101","cn":1,"pt":"GO","pr":8100}</v>
      </c>
    </row>
    <row r="299" spans="1:40">
      <c r="A299">
        <v>30</v>
      </c>
      <c r="B299">
        <v>7</v>
      </c>
      <c r="C299">
        <f>IF(B299&lt;=9,0,
IF(B299=10,1,2))</f>
        <v>0</v>
      </c>
      <c r="D299">
        <f ca="1">RAND()</f>
        <v>0.6058955034829987</v>
      </c>
      <c r="E299">
        <f ca="1">RAND()</f>
        <v>0.4860415521559569</v>
      </c>
      <c r="F299">
        <f ca="1">RAND()</f>
        <v>0.25590296186038841</v>
      </c>
      <c r="G299">
        <f ca="1">RAND()</f>
        <v>0.97509605792479248</v>
      </c>
      <c r="H299">
        <f ca="1">RAND()</f>
        <v>0.22528478730085777</v>
      </c>
      <c r="I299">
        <f ca="1">RAND()</f>
        <v>0.48818483713601213</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Equip5301</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7500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278</v>
      </c>
      <c r="W299">
        <v>1</v>
      </c>
      <c r="X299" t="s">
        <v>125</v>
      </c>
      <c r="Z299">
        <v>3300</v>
      </c>
      <c r="AA299" t="str">
        <f ca="1">IF(ISBLANK(AB299),"",
VLOOKUP(AB299,OFFSET(INDIRECT("$A:$B"),0,MATCH(AB$1&amp;"_Verify",INDIRECT("$1:$1"),0)-1),2,0)
)</f>
        <v>upn</v>
      </c>
      <c r="AB299" t="s">
        <v>92</v>
      </c>
      <c r="AC299">
        <v>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{"dy":30,"sl":7,"tp":"upn","vl":"5133","cn":13,"pt":"GO","pr":3900}</v>
      </c>
    </row>
    <row r="300" spans="1:40">
      <c r="A300">
        <v>30</v>
      </c>
      <c r="B300">
        <v>8</v>
      </c>
      <c r="C300">
        <f>IF(B300&lt;=9,0,
IF(B300=10,1,2))</f>
        <v>0</v>
      </c>
      <c r="D300">
        <f ca="1">RAND()</f>
        <v>0.56806383141258276</v>
      </c>
      <c r="E300">
        <f ca="1">RAND()</f>
        <v>4.1029848794619461E-2</v>
      </c>
      <c r="F300">
        <f ca="1">RAND()</f>
        <v>0.46281327663586791</v>
      </c>
      <c r="G300">
        <f ca="1">RAND()</f>
        <v>0.84769636508118651</v>
      </c>
      <c r="H300">
        <f ca="1">RAND()</f>
        <v>0.90156759469422298</v>
      </c>
      <c r="I300">
        <f ca="1">RAND()</f>
        <v>0.40147579249481324</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0.64810092258963647</v>
      </c>
      <c r="E301">
        <f ca="1">RAND()</f>
        <v>0.62231726591248293</v>
      </c>
      <c r="F301">
        <f ca="1">RAND()</f>
        <v>0.98800213083940747</v>
      </c>
      <c r="G301">
        <f ca="1">RAND()</f>
        <v>0.64950744024038765</v>
      </c>
      <c r="H301">
        <f ca="1">RAND()</f>
        <v>0.36083073521588616</v>
      </c>
      <c r="I301">
        <f ca="1">RAND()</f>
        <v>0.83744189091040411</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0.61068512405098374</v>
      </c>
      <c r="E302">
        <f ca="1">RAND()</f>
        <v>0.18157942222347678</v>
      </c>
      <c r="F302">
        <f ca="1">RAND()</f>
        <v>0.21548785265848702</v>
      </c>
      <c r="G302">
        <f ca="1">RAND()</f>
        <v>0.68107961193984701</v>
      </c>
      <c r="H302">
        <f ca="1">RAND()</f>
        <v>0.10933364576631921</v>
      </c>
      <c r="I302">
        <f ca="1">RAND()</f>
        <v>0.72910536547080795</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Equip1202</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3300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246</v>
      </c>
      <c r="W302">
        <v>1</v>
      </c>
      <c r="X302" t="s">
        <v>125</v>
      </c>
      <c r="Z302">
        <v>900</v>
      </c>
      <c r="AA302" t="str">
        <f ca="1">IF(ISBLANK(AB302),"",
VLOOKUP(AB302,OFFSET(INDIRECT("$A:$B"),0,MATCH(AB$1&amp;"_Verify",INDIRECT("$1:$1"),0)-1),2,0)
)</f>
        <v>fe</v>
      </c>
      <c r="AB302" t="s">
        <v>82</v>
      </c>
      <c r="AC302" t="s">
        <v>522</v>
      </c>
      <c r="AD302">
        <v>1</v>
      </c>
      <c r="AE302" t="s">
        <v>125</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ca="1">IF(ROW()=2,AN302,OFFSET(AM302,-1,0)&amp;IF(LEN(AN302)=0,"",","&amp;AN302))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{"dy":31,"sl":0,"tp":"fe","vl":"Equip1101","cn":1,"pt":"GO","pr":1300}</v>
      </c>
    </row>
    <row r="303" spans="1:40">
      <c r="A303">
        <v>31</v>
      </c>
      <c r="B303">
        <v>1</v>
      </c>
      <c r="C303">
        <f>IF(B303&lt;=9,0,
IF(B303=10,1,2))</f>
        <v>0</v>
      </c>
      <c r="D303">
        <f ca="1">RAND()</f>
        <v>0.4815314808322283</v>
      </c>
      <c r="E303">
        <f ca="1">RAND()</f>
        <v>0.85534801839524577</v>
      </c>
      <c r="F303">
        <f ca="1">RAND()</f>
        <v>0.48495827626022414</v>
      </c>
      <c r="G303">
        <f ca="1">RAND()</f>
        <v>0.52549458139550631</v>
      </c>
      <c r="H303">
        <f ca="1">RAND()</f>
        <v>5.3675356479669922E-3</v>
      </c>
      <c r="I303">
        <f ca="1">RAND()</f>
        <v>0.75111811038507426</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Equip7202</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9700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254</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0.49902153643787539</v>
      </c>
      <c r="E304">
        <f ca="1">RAND()</f>
        <v>0.21235875586887931</v>
      </c>
      <c r="F304">
        <f ca="1">RAND()</f>
        <v>0.84037439726722196</v>
      </c>
      <c r="G304">
        <f ca="1">RAND()</f>
        <v>8.5886569878098618E-3</v>
      </c>
      <c r="H304">
        <f ca="1">RAND()</f>
        <v>0.69230108631269871</v>
      </c>
      <c r="I304">
        <f ca="1">RAND()</f>
        <v>0.44470225262776764</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21235</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5</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1500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523</v>
      </c>
      <c r="AD304">
        <v>1</v>
      </c>
      <c r="AE304" t="s">
        <v>125</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블레이드 보우</v>
      </c>
      <c r="AL304">
        <v>1</v>
      </c>
      <c r="AM304" t="str">
        <f ca="1">IF(ROW()=2,AN304,OFFSET(AM304,-1,0)&amp;IF(LEN(AN304)=0,"",","&amp;AN304))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{"dy":31,"sl":2,"tp":"fe","vl":"Equip2002","cn":1,"pt":"GO","pr":600}</v>
      </c>
    </row>
    <row r="305" spans="1:40">
      <c r="A305">
        <v>31</v>
      </c>
      <c r="B305">
        <v>3</v>
      </c>
      <c r="C305">
        <f>IF(B305&lt;=9,0,
IF(B305=10,1,2))</f>
        <v>0</v>
      </c>
      <c r="D305">
        <f ca="1">RAND()</f>
        <v>0.67973646903660379</v>
      </c>
      <c r="E305">
        <f ca="1">RAND()</f>
        <v>0.81026840092711649</v>
      </c>
      <c r="F305">
        <f ca="1">RAND()</f>
        <v>0.21923088129987445</v>
      </c>
      <c r="G305">
        <f ca="1">RAND()</f>
        <v>0.7450038847655156</v>
      </c>
      <c r="H305">
        <f ca="1">RAND()</f>
        <v>2.7912856273735631E-2</v>
      </c>
      <c r="I305">
        <f ca="1">RAND()</f>
        <v>5.6344737365122466E-2</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81026</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12</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3600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510</v>
      </c>
      <c r="AD305">
        <v>1</v>
      </c>
      <c r="AE305" t="s">
        <v>125</v>
      </c>
      <c r="AG305">
        <v>2500</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작은 별 완드</v>
      </c>
      <c r="AL305">
        <v>1</v>
      </c>
      <c r="AM305" t="str">
        <f ca="1">IF(ROW()=2,AN305,OFFSET(AM305,-1,0)&amp;IF(LEN(AN305)=0,"",","&amp;AN305))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{"dy":31,"sl":3,"tp":"fe","vl":"Equip3202","cn":1,"pt":"GO","pr":2500}</v>
      </c>
    </row>
    <row r="306" spans="1:40">
      <c r="A306">
        <v>31</v>
      </c>
      <c r="B306">
        <v>4</v>
      </c>
      <c r="C306">
        <f>IF(B306&lt;=9,0,
IF(B306=10,1,2))</f>
        <v>0</v>
      </c>
      <c r="D306">
        <f ca="1">RAND()</f>
        <v>0.44752195501757219</v>
      </c>
      <c r="E306">
        <f ca="1">RAND()</f>
        <v>0.69804646666851466</v>
      </c>
      <c r="F306">
        <f ca="1">RAND()</f>
        <v>0.56869717623643146</v>
      </c>
      <c r="G306">
        <f ca="1">RAND()</f>
        <v>0.60580342418057398</v>
      </c>
      <c r="H306">
        <f ca="1">RAND()</f>
        <v>0.8724283867606315</v>
      </c>
      <c r="I306">
        <f ca="1">RAND()</f>
        <v>0.91681960100711835</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69804</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11</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3300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515</v>
      </c>
      <c r="AD306">
        <v>1</v>
      </c>
      <c r="AE306" t="s">
        <v>125</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그린 아이즈</v>
      </c>
      <c r="AL306">
        <v>1</v>
      </c>
      <c r="AM306" t="str">
        <f ca="1">IF(ROW()=2,AN306,OFFSET(AM306,-1,0)&amp;IF(LEN(AN306)=0,"",","&amp;AN306))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{"dy":31,"sl":4,"tp":"fe","vl":"Equip5002","cn":1,"pt":"GO","pr":700}</v>
      </c>
    </row>
    <row r="307" spans="1:40">
      <c r="A307">
        <v>31</v>
      </c>
      <c r="B307">
        <v>5</v>
      </c>
      <c r="C307">
        <f>IF(B307&lt;=9,0,
IF(B307=10,1,2))</f>
        <v>0</v>
      </c>
      <c r="D307">
        <f ca="1">RAND()</f>
        <v>0.50340544802128206</v>
      </c>
      <c r="E307">
        <f ca="1">RAND()</f>
        <v>0.41217380495692613</v>
      </c>
      <c r="F307">
        <f ca="1">RAND()</f>
        <v>0.48334045785168045</v>
      </c>
      <c r="G307">
        <f ca="1">RAND()</f>
        <v>0.33954022766682157</v>
      </c>
      <c r="H307">
        <f ca="1">RAND()</f>
        <v>0.3166540901998196</v>
      </c>
      <c r="I307">
        <f ca="1">RAND()</f>
        <v>0.45734913176267356</v>
      </c>
      <c r="M307" t="str">
        <f ca="1">IF(LEN(J307)&lt;&gt;0,J307,VLOOKUP(D307+$B307,$BJ:$BK,MATCH($BK$1,$BJ$1:$BK$1,0),1))</f>
        <v>안 지정 캐릭터 PP 영웅등급</v>
      </c>
      <c r="N307">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41217</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7</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2100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257</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0.15085541440194061</v>
      </c>
      <c r="E308">
        <f ca="1">RAND()</f>
        <v>0.8137304422253997</v>
      </c>
      <c r="F308">
        <f ca="1">RAND()</f>
        <v>0.25724641520875713</v>
      </c>
      <c r="G308">
        <f ca="1">RAND()</f>
        <v>0.82600303062090163</v>
      </c>
      <c r="H308">
        <f ca="1">RAND()</f>
        <v>0.73848707203784381</v>
      </c>
      <c r="I308">
        <f ca="1">RAND()</f>
        <v>0.65215937398149226</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Equip7201</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9600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255</v>
      </c>
      <c r="W308">
        <v>1</v>
      </c>
      <c r="X308" t="s">
        <v>125</v>
      </c>
      <c r="Z308">
        <v>3300</v>
      </c>
      <c r="AA308" t="str">
        <f ca="1">IF(ISBLANK(AB308),"",
VLOOKUP(AB308,OFFSET(INDIRECT("$A:$B"),0,MATCH(AB$1&amp;"_Verify",INDIRECT("$1:$1"),0)-1),2,0)
)</f>
        <v>fe</v>
      </c>
      <c r="AB308" t="s">
        <v>82</v>
      </c>
      <c r="AC308" t="s">
        <v>399</v>
      </c>
      <c r="AD308">
        <v>1</v>
      </c>
      <c r="AE308" t="s">
        <v>125</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ca="1">IF(ROW()=2,AN308,OFFSET(AM308,-1,0)&amp;IF(LEN(AN308)=0,"",","&amp;AN308))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{"dy":31,"sl":6,"tp":"fe","vl":"Equip7201","cn":1,"pt":"GO","pr":9200}</v>
      </c>
    </row>
    <row r="309" spans="1:40">
      <c r="A309">
        <v>31</v>
      </c>
      <c r="B309">
        <v>7</v>
      </c>
      <c r="C309">
        <f>IF(B309&lt;=9,0,
IF(B309=10,1,2))</f>
        <v>0</v>
      </c>
      <c r="D309">
        <f ca="1">RAND()</f>
        <v>0.13118729045884925</v>
      </c>
      <c r="E309">
        <f ca="1">RAND()</f>
        <v>0.37236765057402688</v>
      </c>
      <c r="F309">
        <f ca="1">RAND()</f>
        <v>0.25812425220666679</v>
      </c>
      <c r="G309">
        <f ca="1">RAND()</f>
        <v>0.10395800108214504</v>
      </c>
      <c r="H309">
        <f ca="1">RAND()</f>
        <v>0.22309345577784212</v>
      </c>
      <c r="I309">
        <f ca="1">RAND()</f>
        <v>0.47569582359122276</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Equip4102</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1200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249</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0.1408835657057852</v>
      </c>
      <c r="E310">
        <f ca="1">RAND()</f>
        <v>0.49578759893659718</v>
      </c>
      <c r="F310">
        <f ca="1">RAND()</f>
        <v>0.83108756063782607</v>
      </c>
      <c r="G310">
        <f ca="1">RAND()</f>
        <v>0.20735382174483075</v>
      </c>
      <c r="H310">
        <f ca="1">RAND()</f>
        <v>0.12973911021398676</v>
      </c>
      <c r="I310">
        <f ca="1">RAND()</f>
        <v>0.32318178462700453</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0.8258253528448537</v>
      </c>
      <c r="E311">
        <f ca="1">RAND()</f>
        <v>0.22036151447645014</v>
      </c>
      <c r="F311">
        <f ca="1">RAND()</f>
        <v>9.8703601537481256E-2</v>
      </c>
      <c r="G311">
        <f ca="1">RAND()</f>
        <v>8.5784219858829114E-2</v>
      </c>
      <c r="H311">
        <f ca="1">RAND()</f>
        <v>0.28830256030760915</v>
      </c>
      <c r="I311">
        <f ca="1">RAND()</f>
        <v>2.1733638948625789E-2</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0.40510037966964541</v>
      </c>
      <c r="E312">
        <f ca="1">RAND()</f>
        <v>0.14205144576000073</v>
      </c>
      <c r="F312">
        <f ca="1">RAND()</f>
        <v>0.65149251744599468</v>
      </c>
      <c r="G312">
        <f ca="1">RAND()</f>
        <v>0.15153919568177132</v>
      </c>
      <c r="H312">
        <f ca="1">RAND()</f>
        <v>0.74874773702944786</v>
      </c>
      <c r="I312">
        <f ca="1">RAND()</f>
        <v>0.41427908873592523</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0.3373429287049684</v>
      </c>
      <c r="E313">
        <f ca="1">RAND()</f>
        <v>0.35158623630619557</v>
      </c>
      <c r="F313">
        <f ca="1">RAND()</f>
        <v>0.56462055384206933</v>
      </c>
      <c r="G313">
        <f ca="1">RAND()</f>
        <v>0.40176292661894364</v>
      </c>
      <c r="H313">
        <f ca="1">RAND()</f>
        <v>0.15968881414571823</v>
      </c>
      <c r="I313">
        <f ca="1">RAND()</f>
        <v>0.1801364379604834</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0.57781141731245145</v>
      </c>
      <c r="E314">
        <f ca="1">RAND()</f>
        <v>0.3016266828115528</v>
      </c>
      <c r="F314">
        <f ca="1">RAND()</f>
        <v>0.10342523666772308</v>
      </c>
      <c r="G314">
        <f ca="1">RAND()</f>
        <v>0.87726771882125698</v>
      </c>
      <c r="H314">
        <f ca="1">RAND()</f>
        <v>0.68308594964389557</v>
      </c>
      <c r="I314">
        <f ca="1">RAND()</f>
        <v>0.44573596834098717</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0.35849854511127155</v>
      </c>
      <c r="E315">
        <f ca="1">RAND()</f>
        <v>0.99834683335933461</v>
      </c>
      <c r="F315">
        <f ca="1">RAND()</f>
        <v>0.27129876737885728</v>
      </c>
      <c r="G315">
        <f ca="1">RAND()</f>
        <v>0.2414196464118209</v>
      </c>
      <c r="H315">
        <f ca="1">RAND()</f>
        <v>0.76788264138539841</v>
      </c>
      <c r="I315">
        <f ca="1">RAND()</f>
        <v>0.1609723138412722</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ca="1">IF(ROW()=2,AN315,OFFSET(AM315,-1,0)&amp;IF(LEN(AN315)=0,"",","&amp;AN315))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v>
      </c>
    </row>
    <row r="316" spans="1:40">
      <c r="A316">
        <v>5</v>
      </c>
      <c r="B316">
        <v>10</v>
      </c>
      <c r="C316">
        <f>IF(B316&lt;=9,0,
IF(B316=10,1,2))</f>
        <v>1</v>
      </c>
      <c r="D316">
        <f ca="1">RAND()</f>
        <v>0.38301914513277791</v>
      </c>
      <c r="E316">
        <f ca="1">RAND()</f>
        <v>0.46285706824542028</v>
      </c>
      <c r="F316">
        <f ca="1">RAND()</f>
        <v>0.22893731791716099</v>
      </c>
      <c r="G316">
        <f ca="1">RAND()</f>
        <v>0.50295694800521962</v>
      </c>
      <c r="H316">
        <f ca="1">RAND()</f>
        <v>0.3106602649714082</v>
      </c>
      <c r="I316">
        <f ca="1">RAND()</f>
        <v>0.61583028079938451</v>
      </c>
      <c r="L316">
        <v>70</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세 칸 모두 입력</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ca="1">IF(ROW()=2,AN316,OFFSET(AM316,-1,0)&amp;IF(LEN(AN316)=0,"",","&amp;AN316))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v>
      </c>
    </row>
    <row r="317" spans="1:40">
      <c r="A317">
        <v>6</v>
      </c>
      <c r="B317">
        <v>10</v>
      </c>
      <c r="C317">
        <f>IF(B317&lt;=9,0,
IF(B317=10,1,2))</f>
        <v>1</v>
      </c>
      <c r="D317">
        <f ca="1">RAND()</f>
        <v>0.46994489561050201</v>
      </c>
      <c r="E317">
        <f ca="1">RAND()</f>
        <v>0.39905850472144289</v>
      </c>
      <c r="F317">
        <f ca="1">RAND()</f>
        <v>0.41617806623540987</v>
      </c>
      <c r="G317">
        <f ca="1">RAND()</f>
        <v>3.415122811506266E-2</v>
      </c>
      <c r="H317">
        <f ca="1">RAND()</f>
        <v>0.83709402236917774</v>
      </c>
      <c r="I317">
        <f ca="1">RAND()</f>
        <v>0.70441306308315099</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0.34542631896211695</v>
      </c>
      <c r="E318">
        <f ca="1">RAND()</f>
        <v>0.94589313923918283</v>
      </c>
      <c r="F318">
        <f ca="1">RAND()</f>
        <v>0.83277881930043407</v>
      </c>
      <c r="G318">
        <f ca="1">RAND()</f>
        <v>0.69558287493132487</v>
      </c>
      <c r="H318">
        <f ca="1">RAND()</f>
        <v>0.34312023631756883</v>
      </c>
      <c r="I318">
        <f ca="1">RAND()</f>
        <v>2.4541090099839069E-2</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0.35991892301516015</v>
      </c>
      <c r="E319">
        <f ca="1">RAND()</f>
        <v>2.1312152437922172E-2</v>
      </c>
      <c r="F319">
        <f ca="1">RAND()</f>
        <v>0.20228040687628224</v>
      </c>
      <c r="G319">
        <f ca="1">RAND()</f>
        <v>0.11186752953733037</v>
      </c>
      <c r="H319">
        <f ca="1">RAND()</f>
        <v>0.82986066938389058</v>
      </c>
      <c r="I319">
        <f ca="1">RAND()</f>
        <v>0.3860584791676186</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0.21395684436025264</v>
      </c>
      <c r="E320">
        <f ca="1">RAND()</f>
        <v>0.19398246426999333</v>
      </c>
      <c r="F320">
        <f ca="1">RAND()</f>
        <v>0.39907222295619738</v>
      </c>
      <c r="G320">
        <f ca="1">RAND()</f>
        <v>0.45113298594258744</v>
      </c>
      <c r="H320">
        <f ca="1">RAND()</f>
        <v>0.60936368315178202</v>
      </c>
      <c r="I320">
        <f ca="1">RAND()</f>
        <v>0.16957272981981308</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ca="1">IF(ROW()=2,AN320,OFFSET(AM320,-1,0)&amp;IF(LEN(AN320)=0,"",","&amp;AN320))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v>
      </c>
    </row>
    <row r="321" spans="1:40">
      <c r="A321">
        <v>10</v>
      </c>
      <c r="B321">
        <v>10</v>
      </c>
      <c r="C321">
        <f>IF(B321&lt;=9,0,
IF(B321=10,1,2))</f>
        <v>1</v>
      </c>
      <c r="D321">
        <f ca="1">RAND()</f>
        <v>0.70594127111895377</v>
      </c>
      <c r="E321">
        <f ca="1">RAND()</f>
        <v>0.83134725889338834</v>
      </c>
      <c r="F321">
        <f ca="1">RAND()</f>
        <v>0.90089400597499392</v>
      </c>
      <c r="G321">
        <f ca="1">RAND()</f>
        <v>0.7542929005857143</v>
      </c>
      <c r="H321">
        <f ca="1">RAND()</f>
        <v>0.59581311390550196</v>
      </c>
      <c r="I321">
        <f ca="1">RAND()</f>
        <v>0.80075284548146741</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ca="1">IF(ROW()=2,AN321,OFFSET(AM321,-1,0)&amp;IF(LEN(AN321)=0,"",","&amp;AN321))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v>
      </c>
    </row>
    <row r="322" spans="1:40">
      <c r="A322">
        <v>11</v>
      </c>
      <c r="B322">
        <v>10</v>
      </c>
      <c r="C322">
        <f>IF(B322&lt;=9,0,
IF(B322=10,1,2))</f>
        <v>1</v>
      </c>
      <c r="D322">
        <f ca="1">RAND()</f>
        <v>0.58586982538885701</v>
      </c>
      <c r="E322">
        <f ca="1">RAND()</f>
        <v>0.11296815404961169</v>
      </c>
      <c r="F322">
        <f ca="1">RAND()</f>
        <v>0.3590172599185778</v>
      </c>
      <c r="G322">
        <f ca="1">RAND()</f>
        <v>0.61805239161656356</v>
      </c>
      <c r="H322">
        <f ca="1">RAND()</f>
        <v>5.7893690459147606E-2</v>
      </c>
      <c r="I322">
        <f ca="1">RAND()</f>
        <v>0.16100073081938915</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0.39404836205130689</v>
      </c>
      <c r="E323">
        <f ca="1">RAND()</f>
        <v>0.60968775070776593</v>
      </c>
      <c r="F323">
        <f ca="1">RAND()</f>
        <v>0.29703230864268049</v>
      </c>
      <c r="G323">
        <f ca="1">RAND()</f>
        <v>0.9285750102178244</v>
      </c>
      <c r="H323">
        <f ca="1">RAND()</f>
        <v>0.87273932550824107</v>
      </c>
      <c r="I323">
        <f ca="1">RAND()</f>
        <v>0.29746551525482434</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0.42685540339659167</v>
      </c>
      <c r="E324">
        <f ca="1">RAND()</f>
        <v>0.87771662971464159</v>
      </c>
      <c r="F324">
        <f ca="1">RAND()</f>
        <v>0.37168759312686872</v>
      </c>
      <c r="G324">
        <f ca="1">RAND()</f>
        <v>0.46817439633759028</v>
      </c>
      <c r="H324">
        <f ca="1">RAND()</f>
        <v>0.66049824406791913</v>
      </c>
      <c r="I324">
        <f ca="1">RAND()</f>
        <v>0.2596061325334198</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0.78767563795936257</v>
      </c>
      <c r="E325">
        <f ca="1">RAND()</f>
        <v>0.88145251804677627</v>
      </c>
      <c r="F325">
        <f ca="1">RAND()</f>
        <v>0.23345417776377086</v>
      </c>
      <c r="G325">
        <f ca="1">RAND()</f>
        <v>0.59468219282249002</v>
      </c>
      <c r="H325">
        <f ca="1">RAND()</f>
        <v>0.47331475830052983</v>
      </c>
      <c r="I325">
        <f ca="1">RAND()</f>
        <v>0.85532294585139568</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0.36494249607770879</v>
      </c>
      <c r="E326">
        <f ca="1">RAND()</f>
        <v>0.64817261603394594</v>
      </c>
      <c r="F326">
        <f ca="1">RAND()</f>
        <v>0.48509517488401577</v>
      </c>
      <c r="G326">
        <f ca="1">RAND()</f>
        <v>0.2028576540866458</v>
      </c>
      <c r="H326">
        <f ca="1">RAND()</f>
        <v>0.67273168238846237</v>
      </c>
      <c r="I326">
        <f ca="1">RAND()</f>
        <v>0.97128505012288957</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ca="1">IF(ROW()=2,AN326,OFFSET(AM326,-1,0)&amp;IF(LEN(AN326)=0,"",","&amp;AN326))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v>
      </c>
    </row>
    <row r="327" spans="1:40">
      <c r="A327">
        <v>16</v>
      </c>
      <c r="B327">
        <v>10</v>
      </c>
      <c r="C327">
        <f>IF(B327&lt;=9,0,
IF(B327=10,1,2))</f>
        <v>1</v>
      </c>
      <c r="D327">
        <f ca="1">RAND()</f>
        <v>0.3879784846636497</v>
      </c>
      <c r="E327">
        <f ca="1">RAND()</f>
        <v>0.64460726959631531</v>
      </c>
      <c r="F327">
        <f ca="1">RAND()</f>
        <v>0.19589564264141335</v>
      </c>
      <c r="G327">
        <f ca="1">RAND()</f>
        <v>8.5026721070966649E-2</v>
      </c>
      <c r="H327">
        <f ca="1">RAND()</f>
        <v>0.55978783983946689</v>
      </c>
      <c r="I327">
        <f ca="1">RAND()</f>
        <v>0.84357296395033154</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ca="1">IF(ROW()=2,AN327,OFFSET(AM327,-1,0)&amp;IF(LEN(AN327)=0,"",","&amp;AN327))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v>
      </c>
    </row>
    <row r="328" spans="1:40">
      <c r="A328">
        <v>17</v>
      </c>
      <c r="B328">
        <v>10</v>
      </c>
      <c r="C328">
        <f>IF(B328&lt;=9,0,
IF(B328=10,1,2))</f>
        <v>1</v>
      </c>
      <c r="D328">
        <f ca="1">RAND()</f>
        <v>0.78009333702842598</v>
      </c>
      <c r="E328">
        <f ca="1">RAND()</f>
        <v>0.64108583794098406</v>
      </c>
      <c r="F328">
        <f ca="1">RAND()</f>
        <v>0.33836907573474917</v>
      </c>
      <c r="G328">
        <f ca="1">RAND()</f>
        <v>0.14768492874965555</v>
      </c>
      <c r="H328">
        <f ca="1">RAND()</f>
        <v>0.82307770043036099</v>
      </c>
      <c r="I328">
        <f ca="1">RAND()</f>
        <v>0.78388843639089323</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ca="1">IF(ROW()=2,AN328,OFFSET(AM328,-1,0)&amp;IF(LEN(AN328)=0,"",","&amp;AN328))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v>
      </c>
    </row>
    <row r="329" spans="1:40">
      <c r="A329">
        <v>18</v>
      </c>
      <c r="B329">
        <v>10</v>
      </c>
      <c r="C329">
        <f>IF(B329&lt;=9,0,
IF(B329=10,1,2))</f>
        <v>1</v>
      </c>
      <c r="D329">
        <f ca="1">RAND()</f>
        <v>0.76386173273153668</v>
      </c>
      <c r="E329">
        <f ca="1">RAND()</f>
        <v>0.95043216998102331</v>
      </c>
      <c r="F329">
        <f ca="1">RAND()</f>
        <v>0.13735998709498598</v>
      </c>
      <c r="G329">
        <f ca="1">RAND()</f>
        <v>4.2431811341843817E-2</v>
      </c>
      <c r="H329">
        <f ca="1">RAND()</f>
        <v>9.4259452291677537E-2</v>
      </c>
      <c r="I329">
        <f ca="1">RAND()</f>
        <v>0.57812943303889763</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0.89020843003880723</v>
      </c>
      <c r="E330">
        <f ca="1">RAND()</f>
        <v>0.56389551928553727</v>
      </c>
      <c r="F330">
        <f ca="1">RAND()</f>
        <v>0.67025323910750467</v>
      </c>
      <c r="G330">
        <f ca="1">RAND()</f>
        <v>0.11206999772750403</v>
      </c>
      <c r="H330">
        <f ca="1">RAND()</f>
        <v>0.82347605436208815</v>
      </c>
      <c r="I330">
        <f ca="1">RAND()</f>
        <v>0.18034624623456796</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0.6278410839254045</v>
      </c>
      <c r="E331">
        <f ca="1">RAND()</f>
        <v>0.67303374459822929</v>
      </c>
      <c r="F331">
        <f ca="1">RAND()</f>
        <v>0.33263804963759347</v>
      </c>
      <c r="G331">
        <f ca="1">RAND()</f>
        <v>0.7560131447720887</v>
      </c>
      <c r="H331">
        <f ca="1">RAND()</f>
        <v>0.62865622532773191</v>
      </c>
      <c r="I331">
        <f ca="1">RAND()</f>
        <v>0.52075724718292871</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ca="1">IF(ROW()=2,AN331,OFFSET(AM331,-1,0)&amp;IF(LEN(AN331)=0,"",","&amp;AN331))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v>
      </c>
    </row>
    <row r="332" spans="1:40">
      <c r="A332">
        <v>21</v>
      </c>
      <c r="B332">
        <v>10</v>
      </c>
      <c r="C332">
        <f>IF(B332&lt;=9,0,
IF(B332=10,1,2))</f>
        <v>1</v>
      </c>
      <c r="D332">
        <f ca="1">RAND()</f>
        <v>0.84700102125076671</v>
      </c>
      <c r="E332">
        <f ca="1">RAND()</f>
        <v>0.47736737375793525</v>
      </c>
      <c r="F332">
        <f ca="1">RAND()</f>
        <v>0.3289254041573314</v>
      </c>
      <c r="G332">
        <f ca="1">RAND()</f>
        <v>0.74217262130733896</v>
      </c>
      <c r="H332">
        <f ca="1">RAND()</f>
        <v>0.65948088993153819</v>
      </c>
      <c r="I332">
        <f ca="1">RAND()</f>
        <v>0.49262180018813451</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ca="1">IF(ROW()=2,AN332,OFFSET(AM332,-1,0)&amp;IF(LEN(AN332)=0,"",","&amp;AN332))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v>
      </c>
    </row>
    <row r="333" spans="1:40">
      <c r="A333">
        <v>22</v>
      </c>
      <c r="B333">
        <v>10</v>
      </c>
      <c r="C333">
        <f>IF(B333&lt;=9,0,
IF(B333=10,1,2))</f>
        <v>1</v>
      </c>
      <c r="D333">
        <f ca="1">RAND()</f>
        <v>0.17497324455575847</v>
      </c>
      <c r="E333">
        <f ca="1">RAND()</f>
        <v>0.98506175980690203</v>
      </c>
      <c r="F333">
        <f ca="1">RAND()</f>
        <v>0.16499129823371506</v>
      </c>
      <c r="G333">
        <f ca="1">RAND()</f>
        <v>2.6269450764551117E-2</v>
      </c>
      <c r="H333">
        <f ca="1">RAND()</f>
        <v>0.24096511985608959</v>
      </c>
      <c r="I333">
        <f ca="1">RAND()</f>
        <v>0.88570171823157429</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0.21192149167245555</v>
      </c>
      <c r="E334">
        <f ca="1">RAND()</f>
        <v>0.56854922268292241</v>
      </c>
      <c r="F334">
        <f ca="1">RAND()</f>
        <v>0.37755841084206798</v>
      </c>
      <c r="G334">
        <f ca="1">RAND()</f>
        <v>0.38614122851006372</v>
      </c>
      <c r="H334">
        <f ca="1">RAND()</f>
        <v>0.11626556103374974</v>
      </c>
      <c r="I334">
        <f ca="1">RAND()</f>
        <v>0.28563703382278915</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0.93910341924098006</v>
      </c>
      <c r="E335">
        <f ca="1">RAND()</f>
        <v>0.98033369009762361</v>
      </c>
      <c r="F335">
        <f ca="1">RAND()</f>
        <v>0.63879178838886697</v>
      </c>
      <c r="G335">
        <f ca="1">RAND()</f>
        <v>0.14504480366102779</v>
      </c>
      <c r="H335">
        <f ca="1">RAND()</f>
        <v>0.94301545443889001</v>
      </c>
      <c r="I335">
        <f ca="1">RAND()</f>
        <v>0.69936129521491086</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ca="1">IF(ROW()=2,AN335,OFFSET(AM335,-1,0)&amp;IF(LEN(AN335)=0,"",","&amp;AN335))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v>
      </c>
    </row>
    <row r="336" spans="1:40">
      <c r="A336">
        <v>25</v>
      </c>
      <c r="B336">
        <v>10</v>
      </c>
      <c r="C336">
        <f>IF(B336&lt;=9,0,
IF(B336=10,1,2))</f>
        <v>1</v>
      </c>
      <c r="D336">
        <f ca="1">RAND()</f>
        <v>0.78264261373646216</v>
      </c>
      <c r="E336">
        <f ca="1">RAND()</f>
        <v>0.60546662332430279</v>
      </c>
      <c r="F336">
        <f ca="1">RAND()</f>
        <v>0.91692873184777235</v>
      </c>
      <c r="G336">
        <f ca="1">RAND()</f>
        <v>0.96515476370488162</v>
      </c>
      <c r="H336">
        <f ca="1">RAND()</f>
        <v>0.25611732422965927</v>
      </c>
      <c r="I336">
        <f ca="1">RAND()</f>
        <v>0.58658284236944691</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ca="1">IF(ROW()=2,AN336,OFFSET(AM336,-1,0)&amp;IF(LEN(AN336)=0,"",","&amp;AN336))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v>
      </c>
    </row>
    <row r="337" spans="1:40">
      <c r="A337">
        <v>26</v>
      </c>
      <c r="B337">
        <v>10</v>
      </c>
      <c r="C337">
        <f>IF(B337&lt;=9,0,
IF(B337=10,1,2))</f>
        <v>1</v>
      </c>
      <c r="D337">
        <f ca="1">RAND()</f>
        <v>0.77344484745468756</v>
      </c>
      <c r="E337">
        <f ca="1">RAND()</f>
        <v>0.91606356922021748</v>
      </c>
      <c r="F337">
        <f ca="1">RAND()</f>
        <v>0.56099569186764575</v>
      </c>
      <c r="G337">
        <f ca="1">RAND()</f>
        <v>0.60358832435156273</v>
      </c>
      <c r="H337">
        <f ca="1">RAND()</f>
        <v>0.27362458572940374</v>
      </c>
      <c r="I337">
        <f ca="1">RAND()</f>
        <v>0.36693959138920984</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0.49788408765902259</v>
      </c>
      <c r="E338">
        <f ca="1">RAND()</f>
        <v>0.96102818090787856</v>
      </c>
      <c r="F338">
        <f ca="1">RAND()</f>
        <v>0.54518718164983149</v>
      </c>
      <c r="G338">
        <f ca="1">RAND()</f>
        <v>0.80659504443659602</v>
      </c>
      <c r="H338">
        <f ca="1">RAND()</f>
        <v>0.56220625252269429</v>
      </c>
      <c r="I338">
        <f ca="1">RAND()</f>
        <v>0.78432779978883482</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0.42429117430945706</v>
      </c>
      <c r="E339">
        <f ca="1">RAND()</f>
        <v>0.13281453524206976</v>
      </c>
      <c r="F339">
        <f ca="1">RAND()</f>
        <v>0.50280620514555752</v>
      </c>
      <c r="G339">
        <f ca="1">RAND()</f>
        <v>0.10950771606875054</v>
      </c>
      <c r="H339">
        <f ca="1">RAND()</f>
        <v>0.57425740008831438</v>
      </c>
      <c r="I339">
        <f ca="1">RAND()</f>
        <v>0.76379297296415505</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0.15101738399883724</v>
      </c>
      <c r="E340">
        <f ca="1">RAND()</f>
        <v>0.40372611261451929</v>
      </c>
      <c r="F340">
        <f ca="1">RAND()</f>
        <v>0.69222049461671797</v>
      </c>
      <c r="G340">
        <f ca="1">RAND()</f>
        <v>4.467309530911201E-2</v>
      </c>
      <c r="H340">
        <f ca="1">RAND()</f>
        <v>0.20804006127130958</v>
      </c>
      <c r="I340">
        <f ca="1">RAND()</f>
        <v>0.35978238964444031</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0.66741636013838523</v>
      </c>
      <c r="E341">
        <f ca="1">RAND()</f>
        <v>0.55036284434652394</v>
      </c>
      <c r="F341">
        <f ca="1">RAND()</f>
        <v>0.12236892135996835</v>
      </c>
      <c r="G341">
        <f ca="1">RAND()</f>
        <v>9.4034144344514736E-3</v>
      </c>
      <c r="H341">
        <f ca="1">RAND()</f>
        <v>0.66671049554728712</v>
      </c>
      <c r="I341">
        <f ca="1">RAND()</f>
        <v>0.93688783685677579</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fc</v>
      </c>
      <c r="AB341" t="s">
        <v>85</v>
      </c>
      <c r="AC341" t="s">
        <v>525</v>
      </c>
      <c r="AD341">
        <v>1</v>
      </c>
      <c r="AE341" t="s">
        <v>129</v>
      </c>
      <c r="AF341">
        <v>249</v>
      </c>
      <c r="AG341">
        <v>159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베이</v>
      </c>
      <c r="AL341">
        <v>1</v>
      </c>
      <c r="AM341" t="str">
        <f ca="1">IF(ROW()=2,AN341,OFFSET(AM341,-1,0)&amp;IF(LEN(AN341)=0,"",","&amp;AN341))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{"dy":30,"sl":10,"tp":"fc","vl":"Actor0104","cn":1,"pt":"DI","pp":249,"pr":159}</v>
      </c>
    </row>
    <row r="342" spans="1:40">
      <c r="A342">
        <v>31</v>
      </c>
      <c r="B342">
        <v>10</v>
      </c>
      <c r="C342">
        <f>IF(B342&lt;=9,0,
IF(B342=10,1,2))</f>
        <v>1</v>
      </c>
      <c r="D342">
        <f ca="1">RAND()</f>
        <v>8.8578481174643731E-2</v>
      </c>
      <c r="E342">
        <f ca="1">RAND()</f>
        <v>0.32415478289351884</v>
      </c>
      <c r="F342">
        <f ca="1">RAND()</f>
        <v>1.3400299226339341E-3</v>
      </c>
      <c r="G342">
        <f ca="1">RAND()</f>
        <v>0.51292558162028168</v>
      </c>
      <c r="H342">
        <f ca="1">RAND()</f>
        <v>0.20834066611550961</v>
      </c>
      <c r="I342">
        <f ca="1">RAND()</f>
        <v>0.76210872483157666</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fc</v>
      </c>
      <c r="AB342" t="s">
        <v>85</v>
      </c>
      <c r="AC342" t="s">
        <v>525</v>
      </c>
      <c r="AD342">
        <v>1</v>
      </c>
      <c r="AE342" t="s">
        <v>129</v>
      </c>
      <c r="AF342">
        <v>249</v>
      </c>
      <c r="AG342">
        <v>159</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베이</v>
      </c>
      <c r="AL342">
        <v>1</v>
      </c>
      <c r="AM342" t="str">
        <f ca="1">IF(ROW()=2,AN342,OFFSET(AM342,-1,0)&amp;IF(LEN(AN342)=0,"",","&amp;AN342))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{"dy":31,"sl":10,"tp":"fc","vl":"Actor0104","cn":1,"pt":"DI","pp":249,"pr":159}</v>
      </c>
    </row>
    <row r="343" spans="1:40">
      <c r="A343">
        <v>1</v>
      </c>
      <c r="B343">
        <v>11</v>
      </c>
      <c r="C343">
        <f>IF(B343&lt;=9,0,
IF(B343=10,1,2))</f>
        <v>2</v>
      </c>
      <c r="D343">
        <f ca="1">RAND()</f>
        <v>5.7994632100014654E-3</v>
      </c>
      <c r="E343">
        <f ca="1">RAND()</f>
        <v>0.31041858109792497</v>
      </c>
      <c r="F343">
        <f ca="1">RAND()</f>
        <v>0.46609510683756894</v>
      </c>
      <c r="G343">
        <f ca="1">RAND()</f>
        <v>0.20011270876984277</v>
      </c>
      <c r="H343">
        <f ca="1">RAND()</f>
        <v>0.18075339578124006</v>
      </c>
      <c r="I343">
        <f ca="1">RAND()</f>
        <v>0.59648449479335974</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0.48705810021524365</v>
      </c>
      <c r="E344">
        <f ca="1">RAND()</f>
        <v>0.76804027185248414</v>
      </c>
      <c r="F344">
        <f ca="1">RAND()</f>
        <v>0.59745522083393376</v>
      </c>
      <c r="G344">
        <f ca="1">RAND()</f>
        <v>0.73687382560569503</v>
      </c>
      <c r="H344">
        <f ca="1">RAND()</f>
        <v>0.54278344390539346</v>
      </c>
      <c r="I344">
        <f ca="1">RAND()</f>
        <v>0.97614468360463136</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0.70285447989688754</v>
      </c>
      <c r="E345">
        <f ca="1">RAND()</f>
        <v>0.48643424825248016</v>
      </c>
      <c r="F345">
        <f ca="1">RAND()</f>
        <v>0.84817877861712432</v>
      </c>
      <c r="G345">
        <f ca="1">RAND()</f>
        <v>0.16960254760403937</v>
      </c>
      <c r="H345">
        <f ca="1">RAND()</f>
        <v>0.90708589611340618</v>
      </c>
      <c r="I345">
        <f ca="1">RAND()</f>
        <v>0.34986019763808274</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0.92760650466757399</v>
      </c>
      <c r="E346">
        <f ca="1">RAND()</f>
        <v>0.25022579564030301</v>
      </c>
      <c r="F346">
        <f ca="1">RAND()</f>
        <v>0.76693852307854127</v>
      </c>
      <c r="G346">
        <f ca="1">RAND()</f>
        <v>0.57446560834137883</v>
      </c>
      <c r="H346">
        <f ca="1">RAND()</f>
        <v>0.58487158901061365</v>
      </c>
      <c r="I346">
        <f ca="1">RAND()</f>
        <v>0.1037509271551651</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ca="1">IF(ROW()=2,AN346,OFFSET(AM346,-1,0)&amp;IF(LEN(AN346)=0,"",","&amp;AN346))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v>
      </c>
    </row>
    <row r="347" spans="1:40">
      <c r="A347">
        <v>5</v>
      </c>
      <c r="B347">
        <v>11</v>
      </c>
      <c r="C347">
        <f>IF(B347&lt;=9,0,
IF(B347=10,1,2))</f>
        <v>2</v>
      </c>
      <c r="D347">
        <f ca="1">RAND()</f>
        <v>0.79301081369454318</v>
      </c>
      <c r="E347">
        <f ca="1">RAND()</f>
        <v>0.58142571806300303</v>
      </c>
      <c r="F347">
        <f ca="1">RAND()</f>
        <v>0.46450681130082105</v>
      </c>
      <c r="G347">
        <f ca="1">RAND()</f>
        <v>0.44916966456327134</v>
      </c>
      <c r="H347">
        <f ca="1">RAND()</f>
        <v>0.61494865652036157</v>
      </c>
      <c r="I347">
        <f ca="1">RAND()</f>
        <v>0.6933093788940109</v>
      </c>
      <c r="L347">
        <v>70</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세 칸 모두 입력</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ca="1">IF(ROW()=2,AN347,OFFSET(AM347,-1,0)&amp;IF(LEN(AN347)=0,"",","&amp;AN347))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v>
      </c>
    </row>
    <row r="348" spans="1:40">
      <c r="A348">
        <v>6</v>
      </c>
      <c r="B348">
        <v>11</v>
      </c>
      <c r="C348">
        <f>IF(B348&lt;=9,0,
IF(B348=10,1,2))</f>
        <v>2</v>
      </c>
      <c r="D348">
        <f ca="1">RAND()</f>
        <v>0.53853014934523635</v>
      </c>
      <c r="E348">
        <f ca="1">RAND()</f>
        <v>0.89640278705599385</v>
      </c>
      <c r="F348">
        <f ca="1">RAND()</f>
        <v>0.77674950726934389</v>
      </c>
      <c r="G348">
        <f ca="1">RAND()</f>
        <v>0.11859557051426428</v>
      </c>
      <c r="H348">
        <f ca="1">RAND()</f>
        <v>5.6268739690583103E-2</v>
      </c>
      <c r="I348">
        <f ca="1">RAND()</f>
        <v>0.5952738101981615</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0.44937823333294546</v>
      </c>
      <c r="E349">
        <f ca="1">RAND()</f>
        <v>0.43198740037979155</v>
      </c>
      <c r="F349">
        <f ca="1">RAND()</f>
        <v>5.5265712685458213E-2</v>
      </c>
      <c r="G349">
        <f ca="1">RAND()</f>
        <v>7.9074733616958937E-2</v>
      </c>
      <c r="H349">
        <f ca="1">RAND()</f>
        <v>5.1915142102594403E-2</v>
      </c>
      <c r="I349">
        <f ca="1">RAND()</f>
        <v>0.58269336741005318</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0.98301895368341563</v>
      </c>
      <c r="E350">
        <f ca="1">RAND()</f>
        <v>0.33991218970496684</v>
      </c>
      <c r="F350">
        <f ca="1">RAND()</f>
        <v>0.41674397638736893</v>
      </c>
      <c r="G350">
        <f ca="1">RAND()</f>
        <v>0.29047258447478452</v>
      </c>
      <c r="H350">
        <f ca="1">RAND()</f>
        <v>1.3146376070803489E-2</v>
      </c>
      <c r="I350">
        <f ca="1">RAND()</f>
        <v>0.43607510965523488</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0.63990356485422684</v>
      </c>
      <c r="E351">
        <f ca="1">RAND()</f>
        <v>0.94317780728728673</v>
      </c>
      <c r="F351">
        <f ca="1">RAND()</f>
        <v>0.43698594879883224</v>
      </c>
      <c r="G351">
        <f ca="1">RAND()</f>
        <v>0.83580641528458477</v>
      </c>
      <c r="H351">
        <f ca="1">RAND()</f>
        <v>0.92981978992628478</v>
      </c>
      <c r="I351">
        <f ca="1">RAND()</f>
        <v>0.4283990505170655</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ca="1">IF(ROW()=2,AN351,OFFSET(AM351,-1,0)&amp;IF(LEN(AN351)=0,"",","&amp;AN351))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v>
      </c>
    </row>
    <row r="352" spans="1:40">
      <c r="A352">
        <v>10</v>
      </c>
      <c r="B352">
        <v>11</v>
      </c>
      <c r="C352">
        <f>IF(B352&lt;=9,0,
IF(B352=10,1,2))</f>
        <v>2</v>
      </c>
      <c r="D352">
        <f ca="1">RAND()</f>
        <v>0.16056052121276487</v>
      </c>
      <c r="E352">
        <f ca="1">RAND()</f>
        <v>5.1170574972689842E-2</v>
      </c>
      <c r="F352">
        <f ca="1">RAND()</f>
        <v>0.75082564714986344</v>
      </c>
      <c r="G352">
        <f ca="1">RAND()</f>
        <v>0.69007367984549028</v>
      </c>
      <c r="H352">
        <f ca="1">RAND()</f>
        <v>0.68763350940963486</v>
      </c>
      <c r="I352">
        <f ca="1">RAND()</f>
        <v>0.18212311885291887</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ca="1">IF(ROW()=2,AN352,OFFSET(AM352,-1,0)&amp;IF(LEN(AN352)=0,"",","&amp;AN352))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v>
      </c>
    </row>
    <row r="353" spans="1:40">
      <c r="A353">
        <v>11</v>
      </c>
      <c r="B353">
        <v>11</v>
      </c>
      <c r="C353">
        <f>IF(B353&lt;=9,0,
IF(B353=10,1,2))</f>
        <v>2</v>
      </c>
      <c r="D353">
        <f ca="1">RAND()</f>
        <v>0.80204805061537887</v>
      </c>
      <c r="E353">
        <f ca="1">RAND()</f>
        <v>0.8763460445201674</v>
      </c>
      <c r="F353">
        <f ca="1">RAND()</f>
        <v>0.32140371072822904</v>
      </c>
      <c r="G353">
        <f ca="1">RAND()</f>
        <v>0.7303897822955614</v>
      </c>
      <c r="H353">
        <f ca="1">RAND()</f>
        <v>4.7375604015140294E-2</v>
      </c>
      <c r="I353">
        <f ca="1">RAND()</f>
        <v>0.11501906998286771</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0.556036623224757</v>
      </c>
      <c r="E354">
        <f ca="1">RAND()</f>
        <v>0.38328207421954574</v>
      </c>
      <c r="F354">
        <f ca="1">RAND()</f>
        <v>0.22873611578772823</v>
      </c>
      <c r="G354">
        <f ca="1">RAND()</f>
        <v>0.50121556159355185</v>
      </c>
      <c r="H354">
        <f ca="1">RAND()</f>
        <v>0.70044620236548938</v>
      </c>
      <c r="I354">
        <f ca="1">RAND()</f>
        <v>0.25034393916126907</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0.25365698995791364</v>
      </c>
      <c r="E355">
        <f ca="1">RAND()</f>
        <v>0.75280832260610875</v>
      </c>
      <c r="F355">
        <f ca="1">RAND()</f>
        <v>0.47908227776772117</v>
      </c>
      <c r="G355">
        <f ca="1">RAND()</f>
        <v>0.43325481190415571</v>
      </c>
      <c r="H355">
        <f ca="1">RAND()</f>
        <v>0.13469083360453638</v>
      </c>
      <c r="I355">
        <f ca="1">RAND()</f>
        <v>0.17132160012051623</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0.69705637593211922</v>
      </c>
      <c r="E356">
        <f ca="1">RAND()</f>
        <v>0.13282217690980314</v>
      </c>
      <c r="F356">
        <f ca="1">RAND()</f>
        <v>0.72763901038114187</v>
      </c>
      <c r="G356">
        <f ca="1">RAND()</f>
        <v>7.2794917949710936E-2</v>
      </c>
      <c r="H356">
        <f ca="1">RAND()</f>
        <v>0.81801322301476675</v>
      </c>
      <c r="I356">
        <f ca="1">RAND()</f>
        <v>0.80549869802710372</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0.98978782917039554</v>
      </c>
      <c r="E357">
        <f ca="1">RAND()</f>
        <v>0.75671606617168963</v>
      </c>
      <c r="F357">
        <f ca="1">RAND()</f>
        <v>0.85513414974373281</v>
      </c>
      <c r="G357">
        <f ca="1">RAND()</f>
        <v>0.82769193277658981</v>
      </c>
      <c r="H357">
        <f ca="1">RAND()</f>
        <v>0.80709891695568314</v>
      </c>
      <c r="I357">
        <f ca="1">RAND()</f>
        <v>0.99640983792253668</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ca="1">IF(ROW()=2,AN357,OFFSET(AM357,-1,0)&amp;IF(LEN(AN357)=0,"",","&amp;AN357))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v>
      </c>
    </row>
    <row r="358" spans="1:40">
      <c r="A358">
        <v>16</v>
      </c>
      <c r="B358">
        <v>11</v>
      </c>
      <c r="C358">
        <f>IF(B358&lt;=9,0,
IF(B358=10,1,2))</f>
        <v>2</v>
      </c>
      <c r="D358">
        <f ca="1">RAND()</f>
        <v>0.65056382371015531</v>
      </c>
      <c r="E358">
        <f ca="1">RAND()</f>
        <v>0.72857539540179217</v>
      </c>
      <c r="F358">
        <f ca="1">RAND()</f>
        <v>0.16991596428046407</v>
      </c>
      <c r="G358">
        <f ca="1">RAND()</f>
        <v>0.30483903928590783</v>
      </c>
      <c r="H358">
        <f ca="1">RAND()</f>
        <v>0.83212023745657959</v>
      </c>
      <c r="I358">
        <f ca="1">RAND()</f>
        <v>0.73238059338297512</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ca="1">IF(ROW()=2,AN358,OFFSET(AM358,-1,0)&amp;IF(LEN(AN358)=0,"",","&amp;AN358))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v>
      </c>
    </row>
    <row r="359" spans="1:40">
      <c r="A359">
        <v>17</v>
      </c>
      <c r="B359">
        <v>11</v>
      </c>
      <c r="C359">
        <f>IF(B359&lt;=9,0,
IF(B359=10,1,2))</f>
        <v>2</v>
      </c>
      <c r="D359">
        <f ca="1">RAND()</f>
        <v>0.19644268693936962</v>
      </c>
      <c r="E359">
        <f ca="1">RAND()</f>
        <v>0.84421061816421372</v>
      </c>
      <c r="F359">
        <f ca="1">RAND()</f>
        <v>0.31309370075183729</v>
      </c>
      <c r="G359">
        <f ca="1">RAND()</f>
        <v>0.81503818187569066</v>
      </c>
      <c r="H359">
        <f ca="1">RAND()</f>
        <v>0.12050039698022941</v>
      </c>
      <c r="I359">
        <f ca="1">RAND()</f>
        <v>0.38935849636227116</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ca="1">IF(ROW()=2,AN359,OFFSET(AM359,-1,0)&amp;IF(LEN(AN359)=0,"",","&amp;AN359))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v>
      </c>
    </row>
    <row r="360" spans="1:40">
      <c r="A360">
        <v>18</v>
      </c>
      <c r="B360">
        <v>11</v>
      </c>
      <c r="C360">
        <f>IF(B360&lt;=9,0,
IF(B360=10,1,2))</f>
        <v>2</v>
      </c>
      <c r="D360">
        <f ca="1">RAND()</f>
        <v>0.65582104896879378</v>
      </c>
      <c r="E360">
        <f ca="1">RAND()</f>
        <v>0.76742206521628475</v>
      </c>
      <c r="F360">
        <f ca="1">RAND()</f>
        <v>0.99250095824610429</v>
      </c>
      <c r="G360">
        <f ca="1">RAND()</f>
        <v>0.22151449310522398</v>
      </c>
      <c r="H360">
        <f ca="1">RAND()</f>
        <v>0.28329558127843657</v>
      </c>
      <c r="I360">
        <f ca="1">RAND()</f>
        <v>0.36618325023908915</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0.1571504626186494</v>
      </c>
      <c r="E361">
        <f ca="1">RAND()</f>
        <v>0.25732336206565742</v>
      </c>
      <c r="F361">
        <f ca="1">RAND()</f>
        <v>0.1937529527098758</v>
      </c>
      <c r="G361">
        <f ca="1">RAND()</f>
        <v>0.43953796744302231</v>
      </c>
      <c r="H361">
        <f ca="1">RAND()</f>
        <v>0.63456267248733311</v>
      </c>
      <c r="I361">
        <f ca="1">RAND()</f>
        <v>0.21234561360553983</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0.33631371774121266</v>
      </c>
      <c r="E362">
        <f ca="1">RAND()</f>
        <v>0.57304520511027979</v>
      </c>
      <c r="F362">
        <f ca="1">RAND()</f>
        <v>0.36652814339674034</v>
      </c>
      <c r="G362">
        <f ca="1">RAND()</f>
        <v>6.9043444584339642E-2</v>
      </c>
      <c r="H362">
        <f ca="1">RAND()</f>
        <v>0.12931511476237278</v>
      </c>
      <c r="I362">
        <f ca="1">RAND()</f>
        <v>0.96741192987130253</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ca="1">IF(ROW()=2,AN362,OFFSET(AM362,-1,0)&amp;IF(LEN(AN362)=0,"",","&amp;AN362))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v>
      </c>
    </row>
    <row r="363" spans="1:40">
      <c r="A363">
        <v>21</v>
      </c>
      <c r="B363">
        <v>11</v>
      </c>
      <c r="C363">
        <f>IF(B363&lt;=9,0,
IF(B363=10,1,2))</f>
        <v>2</v>
      </c>
      <c r="D363">
        <f ca="1">RAND()</f>
        <v>0.48732290838762848</v>
      </c>
      <c r="E363">
        <f ca="1">RAND()</f>
        <v>0.2467721643746974</v>
      </c>
      <c r="F363">
        <f ca="1">RAND()</f>
        <v>0.79159110580379355</v>
      </c>
      <c r="G363">
        <f ca="1">RAND()</f>
        <v>0.7163756964071909</v>
      </c>
      <c r="H363">
        <f ca="1">RAND()</f>
        <v>0.75038596421697523</v>
      </c>
      <c r="I363">
        <f ca="1">RAND()</f>
        <v>0.58359063339842832</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ca="1">IF(ROW()=2,AN363,OFFSET(AM363,-1,0)&amp;IF(LEN(AN363)=0,"",","&amp;AN363))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dy":21,"sl":11}</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v>
      </c>
    </row>
    <row r="364" spans="1:40">
      <c r="A364">
        <v>22</v>
      </c>
      <c r="B364">
        <v>11</v>
      </c>
      <c r="C364">
        <f>IF(B364&lt;=9,0,
IF(B364=10,1,2))</f>
        <v>2</v>
      </c>
      <c r="D364">
        <f ca="1">RAND()</f>
        <v>0.77186820652651345</v>
      </c>
      <c r="E364">
        <f ca="1">RAND()</f>
        <v>0.33429514073770117</v>
      </c>
      <c r="F364">
        <f ca="1">RAND()</f>
        <v>0.88700874546315933</v>
      </c>
      <c r="G364">
        <f ca="1">RAND()</f>
        <v>4.8400587896244796E-2</v>
      </c>
      <c r="H364">
        <f ca="1">RAND()</f>
        <v>0.60037465353421771</v>
      </c>
      <c r="I364">
        <f ca="1">RAND()</f>
        <v>0.70979745996686117</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dy":21,"sl":11},{"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0.8076482584031861</v>
      </c>
      <c r="E365">
        <f ca="1">RAND()</f>
        <v>0.36975192841084237</v>
      </c>
      <c r="F365">
        <f ca="1">RAND()</f>
        <v>0.14048827128918528</v>
      </c>
      <c r="G365">
        <f ca="1">RAND()</f>
        <v>8.4013149395258502E-2</v>
      </c>
      <c r="H365">
        <f ca="1">RAND()</f>
        <v>0.88233522091812666</v>
      </c>
      <c r="I365">
        <f ca="1">RAND()</f>
        <v>0.93605544919937689</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dy":21,"sl":11},{"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0.34880689486201211</v>
      </c>
      <c r="E366">
        <f ca="1">RAND()</f>
        <v>0.89308396040190063</v>
      </c>
      <c r="F366">
        <f ca="1">RAND()</f>
        <v>0.29422182306221145</v>
      </c>
      <c r="G366">
        <f ca="1">RAND()</f>
        <v>0.18484322647707607</v>
      </c>
      <c r="H366">
        <f ca="1">RAND()</f>
        <v>0.227330293656269</v>
      </c>
      <c r="I366">
        <f ca="1">RAND()</f>
        <v>0.4636766935158495</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ca="1">IF(ROW()=2,AN366,OFFSET(AM366,-1,0)&amp;IF(LEN(AN366)=0,"",","&amp;AN366))</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dy":21,"sl":11},{"dy":22,"sl":11},{"dy":23,"sl":11},{"dy":24,"sl":11}</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v>
      </c>
    </row>
    <row r="367" spans="1:40">
      <c r="A367">
        <v>25</v>
      </c>
      <c r="B367">
        <v>11</v>
      </c>
      <c r="C367">
        <f>IF(B367&lt;=9,0,
IF(B367=10,1,2))</f>
        <v>2</v>
      </c>
      <c r="D367">
        <f ca="1">RAND()</f>
        <v>0.56342926750757438</v>
      </c>
      <c r="E367">
        <f ca="1">RAND()</f>
        <v>0.64666660422244138</v>
      </c>
      <c r="F367">
        <f ca="1">RAND()</f>
        <v>0.3150524746679314</v>
      </c>
      <c r="G367">
        <f ca="1">RAND()</f>
        <v>0.78324881136776336</v>
      </c>
      <c r="H367">
        <f ca="1">RAND()</f>
        <v>0.29919593230895791</v>
      </c>
      <c r="I367">
        <f ca="1">RAND()</f>
        <v>2.3604951370851168E-2</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ca="1">IF(ROW()=2,AN367,OFFSET(AM367,-1,0)&amp;IF(LEN(AN367)=0,"",","&amp;AN367))</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dy":21,"sl":11},{"dy":22,"sl":11},{"dy":23,"sl":11},{"dy":24,"sl":11},{"dy":25,"sl":11}</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v>
      </c>
    </row>
    <row r="368" spans="1:40">
      <c r="A368">
        <v>26</v>
      </c>
      <c r="B368">
        <v>11</v>
      </c>
      <c r="C368">
        <f>IF(B368&lt;=9,0,
IF(B368=10,1,2))</f>
        <v>2</v>
      </c>
      <c r="D368">
        <f ca="1">RAND()</f>
        <v>0.39695013387966815</v>
      </c>
      <c r="E368">
        <f ca="1">RAND()</f>
        <v>0.1575229798836153</v>
      </c>
      <c r="F368">
        <f ca="1">RAND()</f>
        <v>0.21395385642773312</v>
      </c>
      <c r="G368">
        <f ca="1">RAND()</f>
        <v>0.7181857859088695</v>
      </c>
      <c r="H368">
        <f ca="1">RAND()</f>
        <v>0.99824972059513384</v>
      </c>
      <c r="I368">
        <f ca="1">RAND()</f>
        <v>0.27032748490280056</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dy":21,"sl":11},{"dy":22,"sl":11},{"dy":23,"sl":11},{"dy":24,"sl":11},{"dy":25,"sl":11},{"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0.64468446546315628</v>
      </c>
      <c r="E369">
        <f ca="1">RAND()</f>
        <v>0.95417854953772552</v>
      </c>
      <c r="F369">
        <f ca="1">RAND()</f>
        <v>0.45831350175048113</v>
      </c>
      <c r="G369">
        <f ca="1">RAND()</f>
        <v>0.53290089768834492</v>
      </c>
      <c r="H369">
        <f ca="1">RAND()</f>
        <v>0.74281619247672215</v>
      </c>
      <c r="I369">
        <f ca="1">RAND()</f>
        <v>0.55482704638776237</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dy":21,"sl":11},{"dy":22,"sl":11},{"dy":23,"sl":11},{"dy":24,"sl":11},{"dy":25,"sl":11},{"dy":26,"sl":11},{"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0.62988111698436489</v>
      </c>
      <c r="E370">
        <f ca="1">RAND()</f>
        <v>0.28873722785578149</v>
      </c>
      <c r="F370">
        <f ca="1">RAND()</f>
        <v>0.93924471899351269</v>
      </c>
      <c r="G370">
        <f ca="1">RAND()</f>
        <v>0.47409869378304115</v>
      </c>
      <c r="H370">
        <f ca="1">RAND()</f>
        <v>0.1508828193731464</v>
      </c>
      <c r="I370">
        <f ca="1">RAND()</f>
        <v>0.73976287737772028</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dy":21,"sl":11},{"dy":22,"sl":11},{"dy":23,"sl":11},{"dy":24,"sl":11},{"dy":25,"sl":11},{"dy":26,"sl":11},{"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0.60016449664934757</v>
      </c>
      <c r="E371">
        <f ca="1">RAND()</f>
        <v>0.39168715043379942</v>
      </c>
      <c r="F371">
        <f ca="1">RAND()</f>
        <v>0.64030179019878664</v>
      </c>
      <c r="G371">
        <f ca="1">RAND()</f>
        <v>0.47356864447600644</v>
      </c>
      <c r="H371">
        <f ca="1">RAND()</f>
        <v>0.55661653647971854</v>
      </c>
      <c r="I371">
        <f ca="1">RAND()</f>
        <v>0.63954618352647885</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A371" t="str">
        <f ca="1">IF(ISBLANK(AB371),"",
VLOOKUP(AB371,OFFSET(INDIRECT("$A:$B"),0,MATCH(AB$1&amp;"_Verify",INDIRECT("$1:$1"),0)-1),2,0)
)</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dy":21,"sl":11},{"dy":22,"sl":11},{"dy":23,"sl":11},{"dy":24,"sl":11},{"dy":25,"sl":11},{"dy":26,"sl":11},{"dy":27,"sl":11},{"dy":28,"sl":11},{"dy":29,"sl":11}</v>
      </c>
      <c r="AN371" t="str">
        <f ca="1">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0.27197016385348027</v>
      </c>
      <c r="E372">
        <f ca="1">RAND()</f>
        <v>0.93691786081317352</v>
      </c>
      <c r="F372">
        <f ca="1">RAND()</f>
        <v>0.24603198687836836</v>
      </c>
      <c r="G372">
        <f ca="1">RAND()</f>
        <v>0.7044318106828652</v>
      </c>
      <c r="H372">
        <f ca="1">RAND()</f>
        <v>0.47766014013393787</v>
      </c>
      <c r="I372">
        <f ca="1">RAND()</f>
        <v>0.75631035903079902</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fp</v>
      </c>
      <c r="AB372" t="s">
        <v>86</v>
      </c>
      <c r="AC372" t="s">
        <v>524</v>
      </c>
      <c r="AD372">
        <v>70</v>
      </c>
      <c r="AE372" t="s">
        <v>129</v>
      </c>
      <c r="AF372">
        <v>158</v>
      </c>
      <c r="AG372">
        <v>79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베이</v>
      </c>
      <c r="AL372">
        <v>1</v>
      </c>
      <c r="AM372" t="str">
        <f ca="1">IF(ROW()=2,AN372,OFFSET(AM372,-1,0)&amp;IF(LEN(AN372)=0,"",","&amp;AN372))</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dy":21,"sl":11},{"dy":22,"sl":11},{"dy":23,"sl":11},{"dy":24,"sl":11},{"dy":25,"sl":11},{"dy":26,"sl":11},{"dy":27,"sl":11},{"dy":28,"sl":11},{"dy":29,"sl":11},{"dy":30,"sl":11,"tp":"fp","vl":"Actor0104","cn":70,"pt":"DI","pp":158,"pr":79}</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{"dy":30,"sl":11,"tp":"fp","vl":"Actor0104","cn":70,"pt":"DI","pp":158,"pr":79}</v>
      </c>
    </row>
    <row r="373" spans="1:40">
      <c r="A373">
        <v>31</v>
      </c>
      <c r="B373">
        <v>11</v>
      </c>
      <c r="C373">
        <f>IF(B373&lt;=9,0,
IF(B373=10,1,2))</f>
        <v>2</v>
      </c>
      <c r="D373">
        <f ca="1">RAND()</f>
        <v>0.94474238969551005</v>
      </c>
      <c r="E373">
        <f ca="1">RAND()</f>
        <v>0.84660301681467709</v>
      </c>
      <c r="F373">
        <f ca="1">RAND()</f>
        <v>0.46203602553430956</v>
      </c>
      <c r="G373">
        <f ca="1">RAND()</f>
        <v>0.34863704537397411</v>
      </c>
      <c r="H373">
        <f ca="1">RAND()</f>
        <v>2.6417631291142496E-2</v>
      </c>
      <c r="I373">
        <f ca="1">RAND()</f>
        <v>0.86041355201930048</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fp</v>
      </c>
      <c r="AB373" t="s">
        <v>86</v>
      </c>
      <c r="AC373" t="s">
        <v>524</v>
      </c>
      <c r="AD373">
        <v>70</v>
      </c>
      <c r="AE373" t="s">
        <v>129</v>
      </c>
      <c r="AF373">
        <v>158</v>
      </c>
      <c r="AG373">
        <v>79</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베이</v>
      </c>
      <c r="AL373">
        <v>1</v>
      </c>
      <c r="AM373" t="str">
        <f ca="1">IF(ROW()=2,AN373,OFFSET(AM373,-1,0)&amp;IF(LEN(AN373)=0,"",","&amp;AN373))</f>
        <v>{"dy":1,"sl":0,"tp":"upn","vl":"45765","cn":14,"pt":"GO","pr":4200},{"dy":1,"sl":1,"tp":"fe","vl":"Equip4102","cn":1,"pt":"GO","pr":1100},{"dy":1,"sl":2,"tp":"upn","vl":"56326","cn":5,"pt":"GO","pr":1500},{"dy":1,"sl":3,"tp":"fe","vl":"Equip1402","cn":1,"pt":"DI","pp":199,"pr":79},{"dy":1,"sl":4,"tp":"uph","vl":"71037","cn":10,"pt":"GO","pr":3000},{"dy":1,"sl":5,"tp":"fe","vl":"Equip6001","cn":1,"pt":"GO","pr":2200},{"dy":1,"sl":6,"tp":"fe","vl":"Equip6002","cn":1,"pt":"GO","pr":1900},{"dy":1,"sl":7,"tp":"fe","vl":"Equip7001","cn":1,"pt":"GO","pr":2100},{"dy":1,"sl":8,"tp":"fl2","vl":"Actor0037","cn":1,"pt":"DI","pp":70,"pr":49},{"dy":1,"sl":9,"tp":"fl3","vl":"Actor0037","cn":1,"pt":"DI","pp":70,"pr":49},{"dy":2,"sl":0,"tp":"fe","vl":"Equip0202","cn":1,"pt":"GO","pr":3300},{"dy":2,"sl":1,"tp":"upn","vl":"29736","cn":6,"pt":"GO","pr":1800},{"dy":2,"sl":2,"tp":"fe","vl":"Equip4001","cn":1,"pt":"GO","pr":600},{"dy":2,"sl":3,"tp":"upn","vl":"94285","cn":9,"pt":"GO","pr":2700},{"dy":2,"sl":4,"tp":"fe","vl":"Equip3301","cn":1,"pt":"GO","pr":7600},{"dy":2,"sl":5,"tp":"upn","vl":"80223","cn":12,"pt":"GO","pr":3600},{"dy":2,"sl":6,"tp":"fe","vl":"Equip6201","cn":1,"pt":"GO","pr":9900},{"dy":2,"sl":7,"tp":"fe","vl":"Equip7102","cn":1,"pt":"GO","pr":3700},{"dy":2,"sl":8},{"dy":2,"sl":9},{"dy":3,"sl":0,"tp":"uph","vl":"73751","cn":8,"pt":"GO","pr":2400},{"dy":3,"sl":1,"tp":"fe","vl":"Equip1102","cn":1,"pt":"GO","pr":1400},{"dy":3,"sl":2,"tp":"fe","vl":"Equip4302","cn":1,"pt":"DI","pr":10},{"dy":3,"sl":3,"tp":"fe","vl":"Equip2002","cn":1,"pt":"GO","pr":800},{"dy":3,"sl":4,"tp":"upn","vl":"94568","cn":14,"pt":"DI","pr":4},{"dy":3,"sl":5,"tp":"fe","vl":"Equip6001","cn":1,"pt":"GO","pr":2000},{"dy":3,"sl":6,"tp":"uph","vl":"20136","cn":5,"pt":"GO","pr":1500},{"dy":3,"sl":7,"tp":"fe","vl":"Equip7101","cn":1,"pt":"GO","pr":3500},{"dy":3,"sl":8},{"dy":3,"sl":9},{"dy":4,"sl":0,"tp":"fe","vl":"Equip0001","cn":1,"pt":"GO","pr":700},{"dy":4,"sl":1,"tp":"upn","vl":"7107","cn":3,"pt":"GO","pr":900},{"dy":4,"sl":2,"tp":"fe","vl":"Equip2302","cn":1,"pt":"GO","pr":7600},{"dy":4,"sl":3,"tp":"upn","vl":"33231","cn":6,"pt":"GO","pr":1800},{"dy":4,"sl":4,"tp":"fe","vl":"Equip5202","cn":1,"pt":"GO","pr":2900},{"dy":4,"sl":5,"tp":"uph","vl":"265","cn":10,"pt":"GO","pr":3000},{"dy":4,"sl":6,"tp":"fe","vl":"Equip7102","cn":1,"pt":"GO","pr":3200},{"dy":4,"sl":7,"tp":"fe","vl":"Equip6002","cn":1,"pt":"GO","pr":1900},{"dy":4,"sl":8},{"dy":4,"sl":9},{"dy":5,"sl":0,"tp":"fe","vl":"Equip3002","cn":1,"pt":"GO","pr":700},{"dy":5,"sl":1,"tp":"fe","vl":"Equip4202","cn":1,"pt":"GO","pr":3100},{"dy":5,"sl":2,"tp":"uph","vl":"37314","cn":4,"pt":"GO","pr":1200},{"dy":5,"sl":3,"tp":"fe","vl":"Equip2401","cn":1,"pt":"DI","pp":169,"pr":109},{"dy":5,"sl":4,"tp":"fe","vl":"Equip0301","cn":1,"pt":"GO","pr":800},{"dy":5,"sl":5,"tp":"upn","vl":"88860","cn":9,"pt":"GO","pr":2700},{"dy":5,"sl":6,"tp":"uph","vl":"78754","cn":13,"pt":"DI","pr":3},{"dy":5,"sl":7,"tp":"fe","vl":"Equip6101","cn":1,"pt":"GO","pr":3800},{"dy":5,"sl":8},{"dy":5,"sl":9},{"dy":6,"sl":0,"tp":"upn","vl":"14549","cn":5,"pt":"GO","pr":1500},{"dy":6,"sl":1,"tp":"fe","vl":"Equip4201","cn":1,"pt":"DI","pr":4},{"dy":6,"sl":2,"tp":"fe","vl":"Equip0201","cn":1,"pt":"GO","pr":2500},{"dy":6,"sl":3,"tp":"upn","vl":"6437","cn":14,"pt":"GO","pr":4200},{"dy":6,"sl":4,"tp":"fe","vl":"Equip5101","cn":1,"pt":"GO","pr":1300},{"dy":6,"sl":5,"tp":"fe","vl":"Equip3301","cn":1,"pt":"GO","pr":7200},{"dy":6,"sl":6,"tp":"uph","vl":"88038","cn":7,"pt":"GO","pr":2100},{"dy":6,"sl":7,"tp":"fe","vl":"Equip8102","cn":1,"pt":"GO","pr":7700},{"dy":6,"sl":8},{"dy":6,"sl":9},{"dy":7,"sl":0,"tp":"fe","vl":"Equip1202","cn":1,"pt":"DI","pr":5},{"dy":7,"sl":1,"tp":"upn","vl":"31576","cn":6,"pt":"GO","pr":1800},{"dy":7,"sl":2,"tp":"uph","vl":"94367","cn":14,"pt":"DI","pr":4},{"dy":7,"sl":3,"tp":"fe","vl":"Equip2001","cn":1,"pt":"GO","pr":800},{"dy":7,"sl":4,"tp":"fe","vl":"Equip4002","cn":1,"pt":"GO","pr":600},{"dy":7,"sl":5,"tp":"fe","vl":"Equip0002","cn":1,"pt":"GO","pr":700},{"dy":7,"sl":6,"tp":"fe","vl":"Equip6201","cn":1,"pt":"DI","pr":15},{"dy":7,"sl":7,"tp":"uph","vl":"20128","cn":9,"pt":"GO","pr":2700},{"dy":7,"sl":8},{"dy":7,"sl":9},{"dy":8,"sl":0,"tp":"upn","vl":"38090","cn":7,"pt":"GO","pr":2100},{"dy":8,"sl":1,"tp":"fe","vl":"Equip4301","cn":1,"pt":"GO","pr":7000},{"dy":8,"sl":2,"tp":"fe","vl":"Equip1001","cn":1,"pt":"GO","pr":600},{"dy":8,"sl":3,"tp":"fe","vl":"Equip0402","cn":1,"pt":"DI","pp":193,"pr":79},{"dy":8,"sl":4,"tp":"uph","vl":"46233","cn":11,"pt":"DI","pr":3},{"dy":8,"sl":5,"tp":"fe","vl":"Equip2301","cn":1,"pt":"GO","pr":7300},{"dy":8,"sl":6,"tp":"uph","vl":"9503","cn":9,"pt":"GO","pr":2700},{"dy":8,"sl":7,"tp":"fe","vl":"Equip8201","cn":1,"pt":"GO","pr":29300},{"dy":8,"sl":8},{"dy":8,"sl":9},{"dy":9,"sl":0,"tp":"fe","vl":"Equip7002","cn":1,"pt":"GO","pr":1900},{"dy":9,"sl":1,"tp":"upn","vl":"26063","cn":10,"pt":"GO","pr":3000},{"dy":9,"sl":2,"tp":"fe","vl":"Equip5201","cn":1,"pt":"GO","pr":3400},{"dy":9,"sl":3,"tp":"fe","vl":"Equip0302","cn":1,"pt":"GO","pr":7900},{"dy":9,"sl":4,"tp":"fe","vl":"Equip1301","cn":1,"pt":"DI","pr":11},{"dy":9,"sl":5,"tp":"upn","vl":"74661","cn":6,"pt":"GO","pr":1800},{"dy":9,"sl":6,"tp":"fe","vl":"Equip8202","cn":1,"pt":"GO","pr":29300},{"dy":9,"sl":7,"tp":"uph","vl":"90489","cn":14,"pt":"GO","pr":4200},{"dy":9,"sl":8},{"dy":9,"sl":9},{"dy":10,"sl":0,"tp":"fe","vl":"Equip2001","cn":1,"pt":"GO","pr":900},{"dy":10,"sl":1,"tp":"fe","vl":"Equip4102","cn":1,"pt":"GO","pr":1200},{"dy":10,"sl":2,"tp":"upn","vl":"25208","cn":5,"pt":"GO","pr":1500},{"dy":10,"sl":3,"tp":"bh","cn":1,"pt":"DI","pr":149},{"dy":10,"sl":4,"tp":"upn","vl":"56571","cn":12,"pt":"GO","pr":3600},{"dy":10,"sl":5,"tp":"fe","vl":"Equip3201","cn":1,"pt":"GO","pr":3300},{"dy":10,"sl":6,"tp":"uph","vl":"36875","cn":9,"pt":"GO","pr":2700},{"dy":10,"sl":7,"tp":"fe","vl":"Equip6301","cn":1,"pt":"GO","pr":22300},{"dy":10,"sl":8},{"dy":10,"sl":9},{"dy":11,"sl":0,"tp":"fe","vl":"Equip0102","cn":1,"pt":"GO","pr":1500},{"dy":11,"sl":1,"tp":"uph","vl":"18914","cn":11,"pt":"DI","pr":3},{"dy":11,"sl":2,"tp":"fe","vl":"Equip1002","cn":1,"pt":"GO","pr":700},{"dy":11,"sl":3,"tp":"fe","vl":"Equip3401","cn":1,"pt":"DI","pp":179,"pr":119},{"dy":11,"sl":4,"tp":"upn","vl":"81752","cn":6,"pt":"GO","pr":1800},{"dy":11,"sl":5,"tp":"fe","vl":"Equip6001","cn":1,"pt":"GO","pr":2300},{"dy":11,"sl":6,"tp":"fe","vl":"Equip7102","cn":1,"pt":"GO","pr":3200},{"dy":11,"sl":7,"tp":"uph","vl":"60496","cn":9,"pt":"GO","pr":2700},{"dy":11,"sl":8},{"dy":11,"sl":9},{"dy":12,"sl":0,"tp":"upn","vl":"52969","cn":5,"pt":"GO","pr":1500},{"dy":12,"sl":1,"tp":"fe","vl":"Equip4101","cn":1,"pt":"GO","pr":1200},{"dy":12,"sl":2,"tp":"upn","vl":"19697","cn":12,"pt":"GO","pr":3600},{"dy":12,"sl":3,"tp":"fe","vl":"Equip2102","cn":1,"pt":"GO","pr":1000},{"dy":12,"sl":4,"tp":"uph","vl":"69726","cn":13,"pt":"DI","pr":3},{"dy":12,"sl":5,"tp":"fe","vl":"Equip6101","cn":1,"pt":"GO","pr":3100},{"dy":12,"sl":6,"tp":"fe","vl":"Equip7201","cn":1,"pt":"GO","pr":9600},{"dy":12,"sl":7,"tp":"fe","vl":"Equip8001","cn":1,"pt":"GO","pr":5300},{"dy":12,"sl":8,"tp":"fc","vl":"Actor3117","cn":1,"pt":"DI","pp":219,"pr":149},{"dy":12,"sl":9,"tp":"fp","vl":"Actor3117","cn":75,"pt":"DI","pp":172,"pr":69},{"dy":13,"sl":0,"tp":"fe","vl":"Equip3001","cn":1,"pt":"GO","pr":800},{"dy":13,"sl":1,"tp":"fe","vl":"Equip5101","cn":1,"pt":"GO","pr":1100},{"dy":13,"sl":2,"tp":"fe","vl":"Equip0301","cn":1,"pt":"DI","pr":10},{"dy":13,"sl":3,"tp":"uph","vl":"29794","cn":6,"pt":"GO","pr":1800},{"dy":13,"sl":4,"tp":"fe","vl":"Equip7102","cn":1,"pt":"GO","pr":3300},{"dy":13,"sl":5,"tp":"upn","vl":"12663","cn":7,"pt":"GO","pr":2100},{"dy":13,"sl":6,"tp":"uph","vl":"29794","cn":10,"pt":"GO","pr":3000},{"dy":13,"sl":7,"tp":"upn","vl":"75071","cn":12,"pt":"GO","pr":3600},{"dy":13,"sl":8},{"dy":13,"sl":9},{"dy":14,"sl":0,"tp":"uph","vl":"84704","cn":5,"pt":"GO","pr":1500},{"dy":14,"sl":1,"tp":"fe","vl":"Equip1001","cn":1,"pt":"GO","pr":800},{"dy":14,"sl":2,"tp":"upn","vl":"33450","cn":11,"pt":"GO","pr":3300},{"dy":14,"sl":3,"tp":"fe","vl":"Equip2302","cn":1,"pt":"GO","pr":7600},{"dy":14,"sl":4,"tp":"fe","vl":"Equip0402","cn":1,"pt":"DI","pp":191,"pr":69},{"dy":14,"sl":5,"tp":"fe","vl":"Equip4202","cn":1,"pt":"GO","pr":3300},{"dy":14,"sl":6,"tp":"uph","vl":"84504","cn":14,"pt":"GO","pr":4200},{"dy":14,"sl":7,"tp":"fe","vl":"Equip8002","cn":1,"pt":"GO","pr":5100},{"dy":14,"sl":8,"tp":"fc","vl":"Actor3114","cn":1,"pt":"DI","pp":229,"pr":169},{"dy":14,"sl":9,"tp":"fp","vl":"Actor3114","cn":75,"pt":"DI","pp":172,"pr":59},{"dy":15,"sl":0,"tp":"fe","vl":"Equip0102","cn":1,"pt":"GO","pr":1100},{"dy":15,"sl":1,"tp":"upn","vl":"79684","cn":12,"pt":"GO","pr":3600},{"dy":15,"sl":2,"tp":"fe","vl":"Equip4401","cn":1,"pt":"DI","pp":189,"pr":129},{"dy":15,"sl":3,"tp":"upn","vl":"38810","cn":3,"pt":"GO","pr":900},{"dy":15,"sl":4,"tp":"fe","vl":"Equip1302","cn":1,"pt":"GO","pr":7400},{"dy":15,"sl":5,"tp":"uph","vl":"80085","cn":10,"pt":"GO","pr":3000},{"dy":15,"sl":6,"tp":"fe","vl":"Equip7302","cn":1,"pt":"GO","pr":22400},{"dy":15,"sl":7,"tp":"fe","vl":"Equip8101","cn":1,"pt":"GO","pr":7800},{"dy":15,"sl":8},{"dy":15,"sl":9},{"dy":16,"sl":0,"tp":"fe","vl":"Equip2202","cn":1,"pt":"GO","pr":3400},{"dy":16,"sl":1,"tp":"fe","vl":"Equip3102","cn":1,"pt":"GO","pr":1200},{"dy":16,"sl":2,"tp":"uph","vl":"11315","cn":11,"pt":"DI","pr":3},{"dy":16,"sl":3,"tp":"fe","vl":"Equip1101","cn":1,"pt":"GO","pr":1100},{"dy":16,"sl":4,"tp":"upn","vl":"83631","cn":6,"pt":"GO","pr":1800},{"dy":16,"sl":5,"tp":"fe","vl":"Equip5201","cn":1,"pt":"GO","pr":2700},{"dy":16,"sl":6,"tp":"uph","vl":"85863","cn":14,"pt":"GO","pr":4200},{"dy":16,"sl":7,"tp":"fe","vl":"Equip6202","cn":1,"pt":"GO","pr":9600},{"dy":16,"sl":8},{"dy":16,"sl":9},{"dy":17,"sl":0,"tp":"fe","vl":"Equip0102","cn":1,"pt":"GO","pr":1000},{"dy":17,"sl":1,"tp":"upn","vl":"24840","cn":7,"pt":"GO","pr":2100},{"dy":17,"sl":2,"tp":"fe","vl":"Equip1202","cn":1,"pt":"GO","pr":3300},{"dy":17,"sl":3,"tp":"uph","vl":"86575","cn":14,"pt":"DI","pr":4},{"dy":17,"sl":4,"tp":"fe","vl":"Equip6101","cn":1,"pt":"GO","pr":3100},{"dy":17,"sl":5,"tp":"upn","vl":"10498","cn":9,"pt":"GO","pr":2700},{"dy":17,"sl":6,"tp":"fe","vl":"Equip7201","cn":1,"pt":"DI","pr":14},{"dy":17,"sl":7,"tp":"fe","vl":"Equip8101","cn":1,"pt":"GO","pr":8300},{"dy":17,"sl":8,"tp":"fc","vl":"Actor1109","cn":1,"pt":"DI","pp":219,"pr":159},{"dy":17,"sl":9,"tp":"fp","vl":"Actor1109","cn":72,"pt":"DI","pp":164,"pr":59},{"dy":18,"sl":0,"tp":"upn","vl":"3427","cn":9,"pt":"GO","pr":2700},{"dy":18,"sl":1,"tp":"fe","vl":"Equip2301","cn":1,"pt":"GO","pr":7300},{"dy":18,"sl":2,"tp":"fe","vl":"Equip5102","cn":1,"pt":"GO","pr":1500},{"dy":18,"sl":3,"tp":"upn","vl":"85725","cn":6,"pt":"GO","pr":1800},{"dy":18,"sl":4,"tp":"fe","vl":"Equip1402","cn":1,"pt":"DI","pp":199,"pr":99},{"dy":18,"sl":5,"tp":"fe","vl":"Equip7101","cn":1,"pt":"GO","pr":3600},{"dy":18,"sl":6,"tp":"uph","vl":"22126","cn":10,"pt":"GO","pr":3000},{"dy":18,"sl":7,"tp":"fe","vl":"Equip8001","cn":1,"pt":"GO","pr":4500},{"dy":18,"sl":8},{"dy":18,"sl":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10,"pt":"GO","pr":3000},{"dy":20,"sl":1,"tp":"fe","vl":"Equip0202","cn":1,"pt":"DI","pr":5},{"dy":20,"sl":2,"tp":"upn","vl":"81403","cn":6,"pt":"GO","pr":1800},{"dy":20,"sl":3,"tp":"fe","vl":"Equip1102","cn":1,"pt":"GO","pr":1200},{"dy":20,"sl":4,"tp":"fe","vl":"Equip3001","cn":1,"pt":"GO","pr":800},{"dy":20,"sl":5,"tp":"fe","vl":"Equip6101","cn":1,"pt":"GO","pr":3800},{"dy":20,"sl":6,"tp":"fe","vl":"Equip8001","cn":1,"pt":"GO","pr":4600},{"dy":20,"sl":7,"tp":"uph","vl":"88102","cn":14,"pt":"DI","pr":3},{"dy":20,"sl":8},{"dy":20,"sl":9},{"dy":21,"sl":0,"tp":"upn","vl":"6467","cn":4,"pt":"GO","pr":1200},{"dy":21,"sl":1,"tp":"uph","vl":"94861","cn":14,"pt":"DI","pr":4},{"dy":21,"sl":2,"tp":"fe","vl":"Equip0302","cn":1,"pt":"DI","pr":11},{"dy":21,"sl":3,"tp":"fe","vl":"Equip2101","cn":1,"pt":"GO","pr":1200},{"dy":21,"sl":4,"tp":"fe","vl":"Equip4001","cn":1,"pt":"GO","pr":700},{"dy":21,"sl":5,"tp":"upn","vl":"43155","cn":11,"pt":"GO","pr":3300},{"dy":21,"sl":6,"tp":"fe","vl":"Equip7101","cn":1,"pt":"GO","pr":3900},{"dy":21,"sl":7,"tp":"fe","vl":"Equip3301","cn":1,"pt":"GO","pr":7800},{"dy":21,"sl":8},{"dy":21,"sl":9},{"dy":22,"sl":0,"tp":"upn","vl":"92746","cn":12,"pt":"GO","pr":3600},{"dy":22,"sl":1,"tp":"fe","vl":"Equip1302","cn":1,"pt":"DI","pr":10},{"dy":22,"sl":2,"tp":"fe","vl":"Equip2002","cn":1,"pt":"GO","pr":800},{"dy":22,"sl":3,"tp":"fe","vl":"Equip3401","cn":1,"pt":"DI","pp":179,"pr":99},{"dy":22,"sl":4,"tp":"upn","vl":"45187","cn":5,"pt":"GO","pr":1500},{"dy":22,"sl":5,"tp":"fe","vl":"Equip5002","cn":1,"pt":"GO","pr":900},{"dy":22,"sl":6,"tp":"uph","vl":"38584","cn":9,"pt":"GO","pr":2700},{"dy":22,"sl":7,"tp":"fe","vl":"Equip8101","cn":1,"pt":"GO","pr":8000},{"dy":22,"sl":8,"tp":"fl5","vl":"Actor1002","cn":1,"pt":"DI","pp":90,"pr":59},{"dy":22,"sl":9,"tp":"fl6","vl":"Actor1002","cn":1,"pt":"DI","pp":90,"pr":59},{"dy":23,"sl":0,"tp":"upn","vl":"10153","cn":11,"pt":"GO","pr":3300},{"dy":23,"sl":1,"tp":"fe","vl":"Equip5302","cn":1,"pt":"GO","pr":7000},{"dy":23,"sl":2,"tp":"upn","vl":"98118","cn":6,"pt":"GO","pr":1800},{"dy":23,"sl":3,"tp":"fe","vl":"Equip0201","cn":1,"pt":"GO","pr":3400},{"dy":23,"sl":4,"tp":"fe","vl":"Equip3201","cn":1,"pt":"GO","pr":3500},{"dy":23,"sl":5,"tp":"uph","vl":"98421","cn":14,"pt":"DI","pr":3},{"dy":23,"sl":6,"tp":"fe","vl":"Equip7002","cn":1,"pt":"GO","pr":1700},{"dy":23,"sl":7,"tp":"fe","vl":"Equip8301","cn":1,"pt":"GO","pr":74200},{"dy":23,"sl":8},{"dy":23,"sl":9},{"dy":24,"sl":0,"tp":"upn","vl":"11471","cn":12,"pt":"DI","pr":3},{"dy":24,"sl":1,"tp":"fe","vl":"Equip0102","cn":1,"pt":"GO","pr":1000},{"dy":24,"sl":2,"tp":"uph","vl":"52405","cn":9,"pt":"GO","pr":2700},{"dy":24,"sl":3,"tp":"fe","vl":"Equip2401","cn":1,"pt":"DI","pp":169,"pr":89},{"dy":24,"sl":4,"tp":"fe","vl":"Equip3002","cn":1,"pt":"GO","pr":700},{"dy":24,"sl":5,"tp":"fe","vl":"Equip4102","cn":1,"pt":"GO","pr":1100},{"dy":24,"sl":6,"tp":"uph","vl":"15462","cn":10,"pt":"GO","pr":3000},{"dy":24,"sl":7,"tp":"fe","vl":"Equip6102","cn":1,"pt":"GO","pr":3100},{"dy":24,"sl":8},{"dy":24,"sl":9},{"dy":25,"sl":0,"tp":"fe","vl":"Equip1002","cn":1,"pt":"GO","pr":800},{"dy":25,"sl":1,"tp":"fe","vl":"Equip2101","cn":1,"pt":"GO","pr":1000},{"dy":25,"sl":2,"tp":"fe","vl":"Equip5101","cn":1,"pt":"GO","pr":1200},{"dy":25,"sl":3,"tp":"uph","vl":"84832","cn":7,"pt":"GO","pr":2100},{"dy":25,"sl":4,"tp":"upn","vl":"94548","cn":13,"pt":"GO","pr":3900},{"dy":25,"sl":5,"tp":"fe","vl":"Equip7102","cn":1,"pt":"GO","pr":3600},{"dy":25,"sl":6,"tp":"upn","vl":"14628","cn":6,"pt":"GO","pr":1800},{"dy":25,"sl":7,"tp":"uph","vl":"31175","cn":11,"pt":"GO","pr":3300},{"dy":25,"sl":8,"tp":"fl5","vl":"Actor0007","cn":1,"pt":"DI","pp":90,"pr":59},{"dy":25,"sl":9,"tp":"fl6","vl":"Actor0007","cn":1,"pt":"DI","pp":90,"pr":59},{"dy":26,"sl":0,"tp":"fe","vl":"Equip0202","cn":1,"pt":"GO","pr":3100},{"dy":26,"sl":1,"tp":"upn","vl":"5727","cn":5,"pt":"GO","pr":1500},{"dy":26,"sl":2,"tp":"upn","vl":"56908","cn":10,"pt":"GO","pr":3000},{"dy":26,"sl":3,"tp":"fe","vl":"Equip3102","cn":1,"pt":"GO","pr":1500},{"dy":26,"sl":4,"tp":"fe","vl":"Equip1301","cn":1,"pt":"GO","pr":7300},{"dy":26,"sl":5,"tp":"fe","vl":"Equip7002","cn":1,"pt":"GO","pr":1900},{"dy":26,"sl":6,"tp":"uph","vl":"79985","cn":12,"pt":"GO","pr":3600},{"dy":26,"sl":7,"tp":"fe","vl":"Equip6101","cn":1,"pt":"GO","pr":3800},{"dy":26,"sl":8,"tp":"fl2","vl":"Actor3021","cn":1,"pt":"DI","pp":70,"pr":49},{"dy":26,"sl":9,"tp":"fl3","vl":"Actor3021","cn":1,"pt":"DI","pp":70,"pr":49},{"dy":27,"sl":0,"tp":"fe","vl":"Equip4102","cn":1,"pt":"GO","pr":1400},{"dy":27,"sl":1,"tp":"upn","vl":"46336","cn":11,"pt":"GO","pr":3300},{"dy":27,"sl":2,"tp":"fe","vl":"Equip7102","cn":1,"pt":"GO","pr":3200},{"dy":27,"sl":3,"tp":"fe","vl":"Equip0401","cn":1,"pt":"DI","pp":139,"pr":49},{"dy":27,"sl":4,"tp":"upn","vl":"58093","cn":12,"pt":"GO","pr":3600},{"dy":27,"sl":5,"tp":"fe","vl":"Equip6002","cn":1,"pt":"GO","pr":2200},{"dy":27,"sl":6,"tp":"fe","vl":"Equip8201","cn":1,"pt":"GO","pr":29100},{"dy":27,"sl":7,"tp":"uph","vl":"34952","cn":11,"pt":"DI","pr":3},{"dy":27,"sl":8},{"dy":27,"sl":9},{"dy":28,"sl":0,"tp":"fe","vl":"Equip1102","cn":1,"pt":"GO","pr":1100},{"dy":28,"sl":1,"tp":"fe","vl":"Equip3202","cn":1,"pt":"DI","pr":4},{"dy":28,"sl":2,"tp":"fe","vl":"Equip4302","cn":1,"pt":"GO","pr":7400},{"dy":28,"sl":3,"tp":"fe","vl":"Equip0101","cn":1,"pt":"GO","pr":1200},{"dy":28,"sl":4,"tp":"fe","vl":"Equip7201","cn":1,"pt":"GO","pr":9600},{"dy":28,"sl":5,"tp":"uph","vl":"35730","cn":7,"pt":"GO","pr":2100},{"dy":28,"sl":6,"tp":"upn","vl":"13144","cn":14,"pt":"GO","pr":4200},{"dy":28,"sl":7,"tp":"upn","vl":"41165","cn":11,"pt":"GO","pr":3300},{"dy":28,"sl":8,"tp":"fl2","vl":"Actor0024","cn":1,"pt":"DI","pp":70,"pr":39},{"dy":28,"sl":9,"tp":"fl3","vl":"Actor0024","cn":1,"pt":"DI","pp":70,"pr":39},{"dy":29,"sl":0,"tp":"upn","vl":"4898","cn":9,"pt":"GO","pr":2700},{"dy":29,"sl":1,"tp":"fe","vl":"Equip2001","cn":1,"pt":"GO","pr":600},{"dy":29,"sl":2,"tp":"uph","vl":"91067","cn":12,"pt":"GO","pr":3600},{"dy":29,"sl":3,"tp":"fe","vl":"Equip4401","cn":1,"pt":"DI","pp":189,"pr":119},{"dy":29,"sl":4,"tp":"upn","vl":"14370","cn":4,"pt":"GO","pr":1200},{"dy":29,"sl":5,"tp":"fe","vl":"Equip5002","cn":1,"pt":"GO","pr":700},{"dy":29,"sl":6,"tp":"fe","vl":"Equip6202","cn":1,"pt":"GO","pr":9500},{"dy":29,"sl":7,"tp":"fe","vl":"Equip8102","cn":1,"pt":"GO","pr":8500},{"dy":29,"sl":8,"tp":"fl2","vl":"Actor2010","cn":1,"pt":"DI","pp":70,"pr":49},{"dy":29,"sl":9,"tp":"fl3","vl":"Actor2010","cn":1,"pt":"DI","pp":70,"pr":49},{"dy":30,"sl":0,"tp":"fe","vl":"Equip4002","cn":1,"pt":"GO","pr":600},{"dy":30,"sl":1,"tp":"fe","vl":"Equip3101","cn":1,"pt":"GO","pr":1000},{"dy":30,"sl":2,"tp":"fe","vl":"Equip0201","cn":1,"pt":"GO","pr":3300},{"dy":30,"sl":3,"tp":"upn","vl":"41845","cn":3,"pt":"GO","pr":900},{"dy":30,"sl":4,"tp":"fe","vl":"Equip6001","cn":1,"pt":"GO","pr":1800},{"dy":30,"sl":5,"tp":"uph","vl":"75139","cn":10,"pt":"GO","pr":3000},{"dy":30,"sl":6,"tp":"fe","vl":"Equip8101","cn":1,"pt":"GO","pr":8100},{"dy":30,"sl":7,"tp":"upn","vl":"5133","cn":13,"pt":"GO","pr":3900},{"dy":30,"sl":8},{"dy":30,"sl":9},{"dy":31,"sl":0,"tp":"fe","vl":"Equip1101","cn":1,"pt":"GO","pr":1300},{"dy":31,"sl":1,"tp":"upn","vl":"38931","cn":7,"pt":"GO","pr":2100},{"dy":31,"sl":2,"tp":"fe","vl":"Equip2002","cn":1,"pt":"GO","pr":600},{"dy":31,"sl":3,"tp":"fe","vl":"Equip3202","cn":1,"pt":"GO","pr":2500},{"dy":31,"sl":4,"tp":"fe","vl":"Equip5002","cn":1,"pt":"GO","pr":700},{"dy":31,"sl":5,"tp":"uph","vl":"13217","cn":4,"pt":"GO","pr":1200},{"dy":31,"sl":6,"tp":"fe","vl":"Equip7201","cn":1,"pt":"GO","pr":9200},{"dy":31,"sl":7,"tp":"upn","vl":"82505","cn":12,"pt":"GO","pr":3600},{"dy":31,"sl":8},{"dy":31,"sl":9},{"dy":1,"sl":10},{"dy":2,"sl":10},{"dy":3,"sl":10},{"dy":4,"sl":10},{"dy":5,"sl":10},{"dy":6,"sl":10},{"dy":7,"sl":10},{"dy":8,"sl":10},{"dy":9,"sl":10},{"dy":10,"sl":10},{"dy":11,"sl":10},{"dy":12,"sl":10},{"dy":13,"sl":10},{"dy":14,"sl":10},{"dy":15,"sl":10},{"dy":16,"sl":10},{"dy":17,"sl":10},{"dy":18,"sl":10},{"dy":19,"sl":10},{"dy":20,"sl":10},{"dy":21,"sl":10},{"dy":22,"sl":10},{"dy":23,"sl":10},{"dy":24,"sl":10},{"dy":25,"sl":10},{"dy":26,"sl":10},{"dy":27,"sl":10},{"dy":28,"sl":10},{"dy":29,"sl":10},{"dy":30,"sl":10,"tp":"fc","vl":"Actor0104","cn":1,"pt":"DI","pp":249,"pr":159},{"dy":31,"sl":10,"tp":"fc","vl":"Actor0104","cn":1,"pt":"DI","pp":249,"pr":159},{"dy":1,"sl":11},{"dy":2,"sl":11},{"dy":3,"sl":11},{"dy":4,"sl":11},{"dy":5,"sl":11},{"dy":6,"sl":11},{"dy":7,"sl":11},{"dy":8,"sl":11},{"dy":9,"sl":11},{"dy":10,"sl":11},{"dy":11,"sl":11},{"dy":12,"sl":11},{"dy":13,"sl":11},{"dy":14,"sl":11},{"dy":15,"sl":11},{"dy":16,"sl":11},{"dy":17,"sl":11},{"dy":18,"sl":11},{"dy":19,"sl":11},{"dy":20,"sl":11},{"dy":21,"sl":11},{"dy":22,"sl":11},{"dy":23,"sl":11},{"dy":24,"sl":11},{"dy":25,"sl":11},{"dy":26,"sl":11},{"dy":27,"sl":11},{"dy":28,"sl":11},{"dy":29,"sl":11},{"dy":30,"sl":11,"tp":"fp","vl":"Actor0104","cn":70,"pt":"DI","pp":158,"pr":79},{"dy":31,"sl":11,"tp":"fp","vl":"Actor0104","cn":70,"pt":"DI","pp":158,"pr":79}</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{"dy":31,"sl":11,"tp":"fp","vl":"Actor0104","cn":70,"pt":"DI","pp":158,"pr":79}</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96:K373 K294 K2:K25 K28:K292"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tabSelected="1" topLeftCell="K1" workbookViewId="0">
      <pane ySplit="1" topLeftCell="A2" activePane="bottomLeft" state="frozen"/>
      <selection pane="bottomLeft" activeCell="R2" sqref="R2"/>
    </sheetView>
    <sheetView workbookViewId="1">
      <pane ySplit="1" topLeftCell="A2" activePane="bottomLeft" state="frozen"/>
      <selection pane="bottomLeft" activeCell="F3" sqref="F3"/>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351</v>
      </c>
      <c r="D1" t="s">
        <v>316</v>
      </c>
      <c r="E1" t="s">
        <v>355</v>
      </c>
      <c r="F1" t="s">
        <v>303</v>
      </c>
      <c r="G1" t="s">
        <v>308</v>
      </c>
      <c r="H1" t="s">
        <v>309</v>
      </c>
      <c r="I1" t="s">
        <v>304</v>
      </c>
      <c r="J1" t="s">
        <v>305</v>
      </c>
      <c r="K1" t="s">
        <v>306</v>
      </c>
      <c r="L1" t="s">
        <v>307</v>
      </c>
      <c r="M1" t="s">
        <v>310</v>
      </c>
      <c r="N1" t="s">
        <v>311</v>
      </c>
      <c r="O1" t="s">
        <v>312</v>
      </c>
      <c r="P1" t="s">
        <v>313</v>
      </c>
      <c r="Q1" t="s">
        <v>314</v>
      </c>
      <c r="R1" t="s">
        <v>315</v>
      </c>
      <c r="S1" t="s">
        <v>353</v>
      </c>
      <c r="T1" t="s">
        <v>352</v>
      </c>
      <c r="U1" t="s">
        <v>356</v>
      </c>
      <c r="V1" t="s">
        <v>357</v>
      </c>
      <c r="X1" t="s">
        <v>358</v>
      </c>
      <c r="Z1" t="s">
        <v>347</v>
      </c>
      <c r="AA1" t="s">
        <v>348</v>
      </c>
      <c r="AD1" t="s">
        <v>349</v>
      </c>
      <c r="AE1" t="s">
        <v>350</v>
      </c>
    </row>
    <row r="2" spans="1:32">
      <c r="A2">
        <v>1</v>
      </c>
      <c r="B2">
        <v>1</v>
      </c>
      <c r="C2" t="str">
        <f ca="1">VLOOKUP(RANDBETWEEN(1,COUNTA(Z:Z)-1),Z:AA,2,0)</f>
        <v>Actor0240m</v>
      </c>
      <c r="D2" t="str">
        <f>IF(ISBLANK(F2),"",
IFERROR(VLOOKUP(F2,[2]ActorTable!$A:$H,MATCH("이름참고",[2]ActorTable!$1:$1,0),0),"캐릭터없음"))</f>
        <v>닉스</v>
      </c>
      <c r="E2" t="str">
        <f t="shared" ref="E2:E37" si="0">IF(AND(B2=1,NOT(ISBLANK(F2))),
IF(F2=F3,"같음",""),"")</f>
        <v/>
      </c>
      <c r="F2" t="s">
        <v>368</v>
      </c>
      <c r="G2">
        <v>3</v>
      </c>
      <c r="H2">
        <v>6</v>
      </c>
      <c r="I2">
        <v>0</v>
      </c>
      <c r="J2">
        <v>0</v>
      </c>
      <c r="K2">
        <v>15</v>
      </c>
      <c r="L2">
        <v>0</v>
      </c>
      <c r="M2">
        <v>0</v>
      </c>
      <c r="N2">
        <v>0</v>
      </c>
      <c r="O2">
        <v>0</v>
      </c>
      <c r="P2">
        <v>0</v>
      </c>
      <c r="Q2">
        <v>18</v>
      </c>
      <c r="R2">
        <v>169</v>
      </c>
      <c r="S2" t="str">
        <f>IFERROR(VLOOKUP(R2,[2]WingLookTable!$A:$B,2,0),"캐릭터없음")</f>
        <v>Wing_DustMultiOtherOtherFullFast</v>
      </c>
      <c r="T2">
        <f ca="1">VLOOKUP(RANDBETWEEN(1,COUNTA(AD:AD)-1),AD:AE,2,0)</f>
        <v>211</v>
      </c>
      <c r="U2" t="str">
        <f t="shared" ref="U2:U66" ca="1" si="1">IF(ROW()=2,V2,OFFSET(U2,-1,0)&amp;IF(LEN(V2)=0,"",","&amp;V2))</f>
        <v>{"dy":1,"sl":1,"id":"Actor1109m","stats":{"tr":3,"trp":6,"str":0,"dex":0,"int":15,"vit":0,"train":0,"wgGr0":0,"wgGr1":0,"wgGr2":0,"wgGr3":18,"wgLk":169}}</v>
      </c>
      <c r="V2" t="str">
        <f t="shared" ref="V2:V34" si="2">"{"""&amp;A$1&amp;""":"&amp;A2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{"dy":1,"sl":1,"id":"Actor1109m","stats":{"tr":3,"trp":6,"str":0,"dex":0,"int":15,"vit":0,"train":0,"wgGr0":0,"wgGr1":0,"wgGr2":0,"wgGr3":18,"wgLk":169}}</v>
      </c>
      <c r="X2" t="str">
        <f ca="1">"["&amp;
IF(LEFT(OFFSET(U1,COUNTA(U:U)-1,0),1)=",",SUBSTITUTE(OFFSET(U1,COUNTA(U:U)-1,0),",","",1),OFFSET(U1,COUNTA(U:U)-1,0))
&amp;"]"</f>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Z2">
        <v>1</v>
      </c>
      <c r="AA2" t="s">
        <v>317</v>
      </c>
      <c r="AB2">
        <f>COUNTIF(F:F,AA2)</f>
        <v>1</v>
      </c>
      <c r="AD2">
        <v>1</v>
      </c>
      <c r="AE2">
        <v>101</v>
      </c>
      <c r="AF2">
        <f>COUNTIF(R:R,AE2)</f>
        <v>1</v>
      </c>
    </row>
    <row r="3" spans="1:32">
      <c r="A3">
        <v>1</v>
      </c>
      <c r="B3">
        <v>2</v>
      </c>
      <c r="C3" t="str">
        <f ca="1">VLOOKUP(RANDBETWEEN(1,COUNTA(Z:Z)-1),Z:AA,2,0)</f>
        <v>Actor1109m</v>
      </c>
      <c r="D3" t="str">
        <f>IF(ISBLANK(F3),"",
IFERROR(VLOOKUP(F3,[2]ActorTable!$A:$H,MATCH("이름참고",[2]ActorTable!$1:$1,0),0),"캐릭터없음"))</f>
        <v>그루퍼스</v>
      </c>
      <c r="E3" t="str">
        <f>IF(AND(B3=1,NOT(ISBLANK(F3))),
IF(F3=F4,"같음",""),"")</f>
        <v/>
      </c>
      <c r="F3" t="s">
        <v>376</v>
      </c>
      <c r="G3">
        <v>3</v>
      </c>
      <c r="H3">
        <v>6</v>
      </c>
      <c r="I3">
        <v>7</v>
      </c>
      <c r="J3">
        <v>8</v>
      </c>
      <c r="K3">
        <v>0</v>
      </c>
      <c r="L3">
        <v>0</v>
      </c>
      <c r="M3">
        <v>0</v>
      </c>
      <c r="N3">
        <v>0</v>
      </c>
      <c r="O3">
        <v>0</v>
      </c>
      <c r="P3">
        <v>0</v>
      </c>
      <c r="Q3">
        <v>18</v>
      </c>
      <c r="R3">
        <v>129</v>
      </c>
      <c r="S3" t="str">
        <f>IFERROR(VLOOKUP(R3,[2]WingLookTable!$A:$B,2,0),"캐릭터없음")</f>
        <v>Wing_CyanOtherBeeStripeFast</v>
      </c>
      <c r="T3">
        <f ca="1">VLOOKUP(RANDBETWEEN(1,COUNTA(AD:AD)-1),AD:AE,2,0)</f>
        <v>321</v>
      </c>
      <c r="U3" t="str">
        <f t="shared" ca="1" si="1"/>
        <v>{"dy":1,"sl":1,"id":"Actor1109m","stats":{"tr":3,"trp":6,"str":0,"dex":0,"int":15,"vit":0,"train":0,"wgGr0":0,"wgGr1":0,"wgGr2":0,"wgGr3":18,"wgLk":169}},{"dy":1,"sl":2,"id":"Actor2010m","stats":{"tr":3,"trp":6,"str":7,"dex":8,"int":0,"vit":0,"train":0,"wgGr0":0,"wgGr1":0,"wgGr2":0,"wgGr3":18,"wgLk":129}}</v>
      </c>
      <c r="V3" t="str">
        <f t="shared" si="2"/>
        <v>{"dy":1,"sl":2,"id":"Actor2010m","stats":{"tr":3,"trp":6,"str":7,"dex":8,"int":0,"vit":0,"train":0,"wgGr0":0,"wgGr1":0,"wgGr2":0,"wgGr3":18,"wgLk":129}}</v>
      </c>
      <c r="Z3">
        <v>2</v>
      </c>
      <c r="AA3" t="s">
        <v>318</v>
      </c>
      <c r="AB3">
        <f>COUNTIF(F:F,AA3)</f>
        <v>0</v>
      </c>
      <c r="AD3">
        <v>2</v>
      </c>
      <c r="AE3">
        <v>105</v>
      </c>
      <c r="AF3">
        <f>COUNTIF(R:R,AE3)</f>
        <v>1</v>
      </c>
    </row>
    <row r="4" spans="1:32">
      <c r="A4">
        <v>2</v>
      </c>
      <c r="B4">
        <v>1</v>
      </c>
      <c r="C4" t="str">
        <f ca="1">VLOOKUP(RANDBETWEEN(1,COUNTA(Z:Z)-1),Z:AA,2,0)</f>
        <v>Actor3117m</v>
      </c>
      <c r="D4" t="str">
        <f>IF(ISBLANK(F4),"",
IFERROR(VLOOKUP(F4,[2]ActorTable!$A:$H,MATCH("이름참고",[2]ActorTable!$1:$1,0),0),"캐릭터없음"))</f>
        <v>카츄진</v>
      </c>
      <c r="E4" t="str">
        <f t="shared" si="0"/>
        <v/>
      </c>
      <c r="F4" t="s">
        <v>359</v>
      </c>
      <c r="G4">
        <v>3</v>
      </c>
      <c r="H4">
        <v>6</v>
      </c>
      <c r="I4">
        <v>0</v>
      </c>
      <c r="J4">
        <v>15</v>
      </c>
      <c r="K4">
        <v>0</v>
      </c>
      <c r="L4">
        <v>0</v>
      </c>
      <c r="M4">
        <v>0</v>
      </c>
      <c r="N4">
        <v>0</v>
      </c>
      <c r="O4">
        <v>0</v>
      </c>
      <c r="P4">
        <v>0</v>
      </c>
      <c r="Q4">
        <v>18</v>
      </c>
      <c r="R4">
        <v>252</v>
      </c>
      <c r="S4" t="str">
        <f>IFERROR(VLOOKUP(R4,[2]WingLookTable!$A:$B,2,0),"캐릭터없음")</f>
        <v>Wing_RedSineFullOtherFast</v>
      </c>
      <c r="T4">
        <f ca="1">VLOOKUP(RANDBETWEEN(1,COUNTA(AD:AD)-1),AD:AE,2,0)</f>
        <v>315</v>
      </c>
      <c r="U4" t="str">
        <f t="shared" ca="1" si="1"/>
        <v>{"dy":1,"sl":1,"id":"Actor1109m","stats":{"tr":3,"trp":6,"str":0,"dex":0,"int":15,"vit":0,"train":0,"wgGr0":0,"wgGr1":0,"wgGr2":0,"wgGr3":18,"wgLk":169}},{"dy":1,"sl":2,"id":"Actor2010m","stats":{"tr":3,"trp":6,"str":7,"dex":8,"int":0,"vit":0,"train":0,"wgGr0":0,"wgGr1":0,"wgGr2":0,"wgGr3":18,"wgLk":129}},{"dy":2,"sl":1,"id":"Actor3117m","stats":{"tr":3,"trp":6,"str":0,"dex":15,"int":0,"vit":0,"train":0,"wgGr0":0,"wgGr1":0,"wgGr2":0,"wgGr3":18,"wgLk":252}}</v>
      </c>
      <c r="V4" t="str">
        <f t="shared" si="2"/>
        <v>{"dy":2,"sl":1,"id":"Actor3117m","stats":{"tr":3,"trp":6,"str":0,"dex":15,"int":0,"vit":0,"train":0,"wgGr0":0,"wgGr1":0,"wgGr2":0,"wgGr3":18,"wgLk":252}}</v>
      </c>
      <c r="Z4">
        <v>3</v>
      </c>
      <c r="AA4" t="s">
        <v>319</v>
      </c>
      <c r="AB4">
        <f>COUNTIF(F:F,AA4)</f>
        <v>2</v>
      </c>
      <c r="AD4">
        <v>3</v>
      </c>
      <c r="AE4">
        <v>109</v>
      </c>
      <c r="AF4">
        <f>COUNTIF(R:R,AE4)</f>
        <v>1</v>
      </c>
    </row>
    <row r="5" spans="1:32">
      <c r="A5">
        <v>2</v>
      </c>
      <c r="B5">
        <v>2</v>
      </c>
      <c r="C5" t="str">
        <f ca="1">VLOOKUP(RANDBETWEEN(1,COUNTA(Z:Z)-1),Z:AA,2,0)</f>
        <v>Actor3021m</v>
      </c>
      <c r="D5" t="str">
        <f>IF(ISBLANK(F5),"",
IFERROR(VLOOKUP(F5,[2]ActorTable!$A:$H,MATCH("이름참고",[2]ActorTable!$1:$1,0),0),"캐릭터없음"))</f>
        <v>러센트</v>
      </c>
      <c r="E5" t="str">
        <f t="shared" si="0"/>
        <v/>
      </c>
      <c r="F5" t="s">
        <v>407</v>
      </c>
      <c r="G5">
        <v>3</v>
      </c>
      <c r="H5">
        <v>6</v>
      </c>
      <c r="I5">
        <v>0</v>
      </c>
      <c r="J5">
        <v>0</v>
      </c>
      <c r="K5">
        <v>15</v>
      </c>
      <c r="L5">
        <v>0</v>
      </c>
      <c r="M5">
        <v>0</v>
      </c>
      <c r="N5">
        <v>0</v>
      </c>
      <c r="O5">
        <v>0</v>
      </c>
      <c r="P5">
        <v>0</v>
      </c>
      <c r="Q5">
        <v>18</v>
      </c>
      <c r="R5">
        <v>303</v>
      </c>
      <c r="S5" t="str">
        <f>IFERROR(VLOOKUP(R5,[2]WingLookTable!$A:$B,2,0),"캐릭터없음")</f>
        <v>Wing_DustFireOtherOtherStripeFast</v>
      </c>
      <c r="T5">
        <f ca="1">VLOOKUP(RANDBETWEEN(1,COUNTA(AD:AD)-1),AD:AE,2,0)</f>
        <v>366</v>
      </c>
      <c r="U5"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v>
      </c>
      <c r="V5" t="str">
        <f t="shared" si="2"/>
        <v>{"dy":2,"sl":2,"id":"Actor0024m","stats":{"tr":3,"trp":6,"str":0,"dex":0,"int":15,"vit":0,"train":0,"wgGr0":0,"wgGr1":0,"wgGr2":0,"wgGr3":18,"wgLk":303}}</v>
      </c>
      <c r="Z5">
        <v>4</v>
      </c>
      <c r="AA5" t="s">
        <v>320</v>
      </c>
      <c r="AB5">
        <f>COUNTIF(F:F,AA5)</f>
        <v>2</v>
      </c>
      <c r="AD5">
        <v>4</v>
      </c>
      <c r="AE5">
        <v>113</v>
      </c>
      <c r="AF5">
        <f>COUNTIF(R:R,AE5)</f>
        <v>1</v>
      </c>
    </row>
    <row r="6" spans="1:32">
      <c r="A6">
        <v>3</v>
      </c>
      <c r="B6">
        <v>1</v>
      </c>
      <c r="C6" t="str">
        <f ca="1">VLOOKUP(RANDBETWEEN(1,COUNTA(Z:Z)-1),Z:AA,2,0)</f>
        <v>Actor0104m</v>
      </c>
      <c r="D6" t="str">
        <f>IF(ISBLANK(F6),"",
IFERROR(VLOOKUP(F6,[2]ActorTable!$A:$H,MATCH("이름참고",[2]ActorTable!$1:$1,0),0),"캐릭터없음"))</f>
        <v>슬로니카</v>
      </c>
      <c r="E6" t="str">
        <f t="shared" si="0"/>
        <v/>
      </c>
      <c r="F6" t="s">
        <v>408</v>
      </c>
      <c r="G6">
        <v>3</v>
      </c>
      <c r="H6">
        <v>6</v>
      </c>
      <c r="I6">
        <v>0</v>
      </c>
      <c r="J6">
        <v>0</v>
      </c>
      <c r="K6">
        <v>15</v>
      </c>
      <c r="L6">
        <v>0</v>
      </c>
      <c r="M6">
        <v>0</v>
      </c>
      <c r="N6">
        <v>0</v>
      </c>
      <c r="O6">
        <v>0</v>
      </c>
      <c r="P6">
        <v>0</v>
      </c>
      <c r="Q6">
        <v>18</v>
      </c>
      <c r="R6">
        <v>352</v>
      </c>
      <c r="S6" t="str">
        <f>IFERROR(VLOOKUP(R6,[2]WingLookTable!$A:$B,2,0),"캐릭터없음")</f>
        <v>Wing_GreenOtherOtherFullFast</v>
      </c>
      <c r="T6">
        <f ca="1">VLOOKUP(RANDBETWEEN(1,COUNTA(AD:AD)-1),AD:AE,2,0)</f>
        <v>184</v>
      </c>
      <c r="U6"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v>
      </c>
      <c r="V6" t="str">
        <f t="shared" si="2"/>
        <v>{"dy":3,"sl":1,"id":"Actor3114m","stats":{"tr":3,"trp":6,"str":0,"dex":0,"int":15,"vit":0,"train":0,"wgGr0":0,"wgGr1":0,"wgGr2":0,"wgGr3":18,"wgLk":352}}</v>
      </c>
      <c r="Z6">
        <v>5</v>
      </c>
      <c r="AA6" t="s">
        <v>321</v>
      </c>
      <c r="AB6">
        <f>COUNTIF(F:F,AA6)</f>
        <v>1</v>
      </c>
      <c r="AD6">
        <v>5</v>
      </c>
      <c r="AE6">
        <v>117</v>
      </c>
      <c r="AF6">
        <f>COUNTIF(R:R,AE6)</f>
        <v>1</v>
      </c>
    </row>
    <row r="7" spans="1:32">
      <c r="A7">
        <v>3</v>
      </c>
      <c r="B7">
        <v>2</v>
      </c>
      <c r="C7" t="str">
        <f ca="1">VLOOKUP(RANDBETWEEN(1,COUNTA(Z:Z)-1),Z:AA,2,0)</f>
        <v>Actor1002m</v>
      </c>
      <c r="D7" t="str">
        <f>IF(ISBLANK(F7),"",
IFERROR(VLOOKUP(F7,[2]ActorTable!$A:$H,MATCH("이름참고",[2]ActorTable!$1:$1,0),0),"캐릭터없음"))</f>
        <v>젤리아</v>
      </c>
      <c r="E7" t="str">
        <f t="shared" si="0"/>
        <v/>
      </c>
      <c r="F7" t="s">
        <v>406</v>
      </c>
      <c r="G7">
        <v>3</v>
      </c>
      <c r="H7">
        <v>6</v>
      </c>
      <c r="I7">
        <v>8</v>
      </c>
      <c r="J7">
        <v>7</v>
      </c>
      <c r="K7">
        <v>0</v>
      </c>
      <c r="L7">
        <v>0</v>
      </c>
      <c r="M7">
        <v>0</v>
      </c>
      <c r="N7">
        <v>0</v>
      </c>
      <c r="O7">
        <v>0</v>
      </c>
      <c r="P7">
        <v>0</v>
      </c>
      <c r="Q7">
        <v>18</v>
      </c>
      <c r="R7">
        <v>321</v>
      </c>
      <c r="S7" t="str">
        <f>IFERROR(VLOOKUP(R7,[2]WingLookTable!$A:$B,2,0),"캐릭터없음")</f>
        <v>Wing_DustMultiOtherOtherOtherSlow</v>
      </c>
      <c r="T7">
        <f ca="1">VLOOKUP(RANDBETWEEN(1,COUNTA(AD:AD)-1),AD:AE,2,0)</f>
        <v>276</v>
      </c>
      <c r="U7"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v>
      </c>
      <c r="V7" t="str">
        <f t="shared" si="2"/>
        <v>{"dy":3,"sl":2,"id":"Actor1005m","stats":{"tr":3,"trp":6,"str":8,"dex":7,"int":0,"vit":0,"train":0,"wgGr0":0,"wgGr1":0,"wgGr2":0,"wgGr3":18,"wgLk":321}}</v>
      </c>
      <c r="Z7">
        <v>6</v>
      </c>
      <c r="AA7" t="s">
        <v>322</v>
      </c>
      <c r="AB7">
        <f>COUNTIF(F:F,AA7)</f>
        <v>2</v>
      </c>
      <c r="AD7">
        <v>6</v>
      </c>
      <c r="AE7">
        <v>121</v>
      </c>
      <c r="AF7">
        <f>COUNTIF(R:R,AE7)</f>
        <v>1</v>
      </c>
    </row>
    <row r="8" spans="1:32">
      <c r="A8">
        <v>4</v>
      </c>
      <c r="B8">
        <v>1</v>
      </c>
      <c r="C8" t="str">
        <f ca="1">VLOOKUP(RANDBETWEEN(1,COUNTA(Z:Z)-1),Z:AA,2,0)</f>
        <v>Actor2120m</v>
      </c>
      <c r="D8" t="str">
        <f>IF(ISBLANK(F8),"",
IFERROR(VLOOKUP(F8,[2]ActorTable!$A:$H,MATCH("이름참고",[2]ActorTable!$1:$1,0),0),"캐릭터없음"))</f>
        <v>닉스</v>
      </c>
      <c r="E8" t="str">
        <f t="shared" si="0"/>
        <v/>
      </c>
      <c r="F8" t="s">
        <v>412</v>
      </c>
      <c r="G8">
        <v>3</v>
      </c>
      <c r="H8">
        <v>6</v>
      </c>
      <c r="I8">
        <v>0</v>
      </c>
      <c r="J8">
        <v>0</v>
      </c>
      <c r="K8">
        <v>15</v>
      </c>
      <c r="L8">
        <v>0</v>
      </c>
      <c r="M8">
        <v>0</v>
      </c>
      <c r="N8">
        <v>0</v>
      </c>
      <c r="O8">
        <v>0</v>
      </c>
      <c r="P8">
        <v>0</v>
      </c>
      <c r="Q8">
        <v>18</v>
      </c>
      <c r="R8">
        <v>300</v>
      </c>
      <c r="S8" t="str">
        <f>IFERROR(VLOOKUP(R8,[2]WingLookTable!$A:$B,2,0),"캐릭터없음")</f>
        <v>Wing_DustBlueOtherOtherStripeSlow</v>
      </c>
      <c r="T8">
        <f ca="1">VLOOKUP(RANDBETWEEN(1,COUNTA(AD:AD)-1),AD:AE,2,0)</f>
        <v>217</v>
      </c>
      <c r="U8"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v>
      </c>
      <c r="V8" t="str">
        <f t="shared" si="2"/>
        <v>{"dy":4,"sl":1,"id":"Actor1109m","stats":{"tr":3,"trp":6,"str":0,"dex":0,"int":15,"vit":0,"train":0,"wgGr0":0,"wgGr1":0,"wgGr2":0,"wgGr3":18,"wgLk":300}}</v>
      </c>
      <c r="Z8">
        <v>7</v>
      </c>
      <c r="AA8" t="s">
        <v>323</v>
      </c>
      <c r="AB8">
        <f>COUNTIF(F:F,AA8)</f>
        <v>2</v>
      </c>
      <c r="AD8">
        <v>7</v>
      </c>
      <c r="AE8">
        <v>125</v>
      </c>
      <c r="AF8">
        <f>COUNTIF(R:R,AE8)</f>
        <v>1</v>
      </c>
    </row>
    <row r="9" spans="1:32">
      <c r="A9">
        <v>4</v>
      </c>
      <c r="B9">
        <v>2</v>
      </c>
      <c r="C9" t="str">
        <f ca="1">VLOOKUP(RANDBETWEEN(1,COUNTA(Z:Z)-1),Z:AA,2,0)</f>
        <v>Actor3022m</v>
      </c>
      <c r="D9" t="str">
        <f>IF(ISBLANK(F9),"",
IFERROR(VLOOKUP(F9,[2]ActorTable!$A:$H,MATCH("이름참고",[2]ActorTable!$1:$1,0),0),"캐릭터없음"))</f>
        <v>그루퍼스</v>
      </c>
      <c r="E9" t="str">
        <f t="shared" si="0"/>
        <v/>
      </c>
      <c r="F9" t="s">
        <v>413</v>
      </c>
      <c r="G9">
        <v>3</v>
      </c>
      <c r="H9">
        <v>6</v>
      </c>
      <c r="I9">
        <v>0</v>
      </c>
      <c r="J9">
        <v>15</v>
      </c>
      <c r="K9">
        <v>0</v>
      </c>
      <c r="L9">
        <v>0</v>
      </c>
      <c r="M9">
        <v>0</v>
      </c>
      <c r="N9">
        <v>0</v>
      </c>
      <c r="O9">
        <v>0</v>
      </c>
      <c r="P9">
        <v>0</v>
      </c>
      <c r="Q9">
        <v>18</v>
      </c>
      <c r="R9">
        <v>356</v>
      </c>
      <c r="S9" t="str">
        <f>IFERROR(VLOOKUP(R9,[2]WingLookTable!$A:$B,2,0),"캐릭터없음")</f>
        <v>Wing_GreenOtherPatternOtherFast</v>
      </c>
      <c r="T9">
        <f ca="1">VLOOKUP(RANDBETWEEN(1,COUNTA(AD:AD)-1),AD:AE,2,0)</f>
        <v>157</v>
      </c>
      <c r="U9"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v>
      </c>
      <c r="V9" t="str">
        <f t="shared" si="2"/>
        <v>{"dy":4,"sl":2,"id":"Actor2010m","stats":{"tr":3,"trp":6,"str":0,"dex":15,"int":0,"vit":0,"train":0,"wgGr0":0,"wgGr1":0,"wgGr2":0,"wgGr3":18,"wgLk":356}}</v>
      </c>
      <c r="Z9">
        <v>8</v>
      </c>
      <c r="AA9" t="s">
        <v>324</v>
      </c>
      <c r="AB9">
        <f>COUNTIF(F:F,AA9)</f>
        <v>4</v>
      </c>
      <c r="AD9">
        <v>8</v>
      </c>
      <c r="AE9">
        <v>129</v>
      </c>
      <c r="AF9">
        <f>COUNTIF(R:R,AE9)</f>
        <v>2</v>
      </c>
    </row>
    <row r="10" spans="1:32">
      <c r="A10">
        <v>5</v>
      </c>
      <c r="B10">
        <v>1</v>
      </c>
      <c r="C10" t="str">
        <f ca="1">VLOOKUP(RANDBETWEEN(1,COUNTA(Z:Z)-1),Z:AA,2,0)</f>
        <v>Actor2128m</v>
      </c>
      <c r="D10" t="str">
        <f>IF(ISBLANK(F10),"",
IFERROR(VLOOKUP(F10,[2]ActorTable!$A:$H,MATCH("이름참고",[2]ActorTable!$1:$1,0),0),"캐릭터없음"))</f>
        <v>미네락</v>
      </c>
      <c r="E10" t="str">
        <f t="shared" si="0"/>
        <v/>
      </c>
      <c r="F10" t="s">
        <v>415</v>
      </c>
      <c r="G10">
        <v>3</v>
      </c>
      <c r="H10">
        <v>6</v>
      </c>
      <c r="I10">
        <v>0</v>
      </c>
      <c r="J10">
        <v>15</v>
      </c>
      <c r="K10">
        <v>0</v>
      </c>
      <c r="L10">
        <v>0</v>
      </c>
      <c r="M10">
        <v>0</v>
      </c>
      <c r="N10">
        <v>0</v>
      </c>
      <c r="O10">
        <v>0</v>
      </c>
      <c r="P10">
        <v>0</v>
      </c>
      <c r="Q10">
        <v>18</v>
      </c>
      <c r="R10">
        <v>214</v>
      </c>
      <c r="S10" t="str">
        <f>IFERROR(VLOOKUP(R10,[2]WingLookTable!$A:$B,2,0),"캐릭터없음")</f>
        <v>Wing_GrayStripeSineFullFast</v>
      </c>
      <c r="T10">
        <f ca="1">VLOOKUP(RANDBETWEEN(1,COUNTA(AD:AD)-1),AD:AE,2,0)</f>
        <v>223</v>
      </c>
      <c r="U10"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v>
      </c>
      <c r="V10" t="str">
        <f t="shared" si="2"/>
        <v>{"dy":5,"sl":1,"id":"Actor2120m","stats":{"tr":3,"trp":6,"str":0,"dex":15,"int":0,"vit":0,"train":0,"wgGr0":0,"wgGr1":0,"wgGr2":0,"wgGr3":18,"wgLk":214}}</v>
      </c>
      <c r="Z10">
        <v>9</v>
      </c>
      <c r="AA10" t="s">
        <v>325</v>
      </c>
      <c r="AB10">
        <f>COUNTIF(F:F,AA10)</f>
        <v>2</v>
      </c>
      <c r="AD10">
        <v>9</v>
      </c>
      <c r="AE10">
        <v>133</v>
      </c>
      <c r="AF10">
        <f>COUNTIF(R:R,AE10)</f>
        <v>1</v>
      </c>
    </row>
    <row r="11" spans="1:32">
      <c r="A11">
        <v>5</v>
      </c>
      <c r="B11">
        <v>2</v>
      </c>
      <c r="C11" t="str">
        <f ca="1">VLOOKUP(RANDBETWEEN(1,COUNTA(Z:Z)-1),Z:AA,2,0)</f>
        <v>Actor3022m</v>
      </c>
      <c r="D11" t="str">
        <f>IF(ISBLANK(F11),"",
IFERROR(VLOOKUP(F11,[2]ActorTable!$A:$H,MATCH("이름참고",[2]ActorTable!$1:$1,0),0),"캐릭터없음"))</f>
        <v>롤라</v>
      </c>
      <c r="E11" t="str">
        <f t="shared" si="0"/>
        <v/>
      </c>
      <c r="F11" t="s">
        <v>416</v>
      </c>
      <c r="G11">
        <v>3</v>
      </c>
      <c r="H11">
        <v>6</v>
      </c>
      <c r="I11">
        <v>0</v>
      </c>
      <c r="J11">
        <v>0</v>
      </c>
      <c r="K11">
        <v>15</v>
      </c>
      <c r="L11">
        <v>0</v>
      </c>
      <c r="M11">
        <v>0</v>
      </c>
      <c r="N11">
        <v>0</v>
      </c>
      <c r="O11">
        <v>0</v>
      </c>
      <c r="P11">
        <v>0</v>
      </c>
      <c r="Q11">
        <v>18</v>
      </c>
      <c r="R11">
        <v>348</v>
      </c>
      <c r="S11" t="str">
        <f>IFERROR(VLOOKUP(R11,[2]WingLookTable!$A:$B,2,0),"캐릭터없음")</f>
        <v>Wing_DustYellowSineSineOtherFast</v>
      </c>
      <c r="T11">
        <f ca="1">VLOOKUP(RANDBETWEEN(1,COUNTA(AD:AD)-1),AD:AE,2,0)</f>
        <v>369</v>
      </c>
      <c r="U11"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v>
      </c>
      <c r="V11" t="str">
        <f t="shared" si="2"/>
        <v>{"dy":5,"sl":2,"id":"Actor3019m","stats":{"tr":3,"trp":6,"str":0,"dex":0,"int":15,"vit":0,"train":0,"wgGr0":0,"wgGr1":0,"wgGr2":0,"wgGr3":18,"wgLk":348}}</v>
      </c>
      <c r="Z11">
        <v>10</v>
      </c>
      <c r="AA11" t="s">
        <v>326</v>
      </c>
      <c r="AB11">
        <f>COUNTIF(F:F,AA11)</f>
        <v>3</v>
      </c>
      <c r="AD11">
        <v>10</v>
      </c>
      <c r="AE11">
        <v>137</v>
      </c>
      <c r="AF11">
        <f>COUNTIF(R:R,AE11)</f>
        <v>1</v>
      </c>
    </row>
    <row r="12" spans="1:32">
      <c r="A12">
        <v>6</v>
      </c>
      <c r="B12">
        <v>1</v>
      </c>
      <c r="C12" t="str">
        <f ca="1">VLOOKUP(RANDBETWEEN(1,COUNTA(Z:Z)-1),Z:AA,2,0)</f>
        <v>Actor1216m</v>
      </c>
      <c r="D12" t="str">
        <f>IF(ISBLANK(F12),"",
IFERROR(VLOOKUP(F12,[2]ActorTable!$A:$H,MATCH("이름참고",[2]ActorTable!$1:$1,0),0),"캐릭터없음"))</f>
        <v>라무무</v>
      </c>
      <c r="E12" t="str">
        <f t="shared" si="0"/>
        <v/>
      </c>
      <c r="F12" t="s">
        <v>418</v>
      </c>
      <c r="G12">
        <v>3</v>
      </c>
      <c r="H12">
        <v>6</v>
      </c>
      <c r="I12">
        <v>0</v>
      </c>
      <c r="J12">
        <v>5</v>
      </c>
      <c r="K12">
        <v>10</v>
      </c>
      <c r="L12">
        <v>0</v>
      </c>
      <c r="M12">
        <v>0</v>
      </c>
      <c r="N12">
        <v>0</v>
      </c>
      <c r="O12">
        <v>0</v>
      </c>
      <c r="P12">
        <v>0</v>
      </c>
      <c r="Q12">
        <v>18</v>
      </c>
      <c r="R12">
        <v>181</v>
      </c>
      <c r="S12" t="str">
        <f>IFERROR(VLOOKUP(R12,[2]WingLookTable!$A:$B,2,0),"캐릭터없음")</f>
        <v>Wing_DustPurpleNoiseOtherStripeSlow</v>
      </c>
      <c r="T12">
        <f ca="1">VLOOKUP(RANDBETWEEN(1,COUNTA(AD:AD)-1),AD:AE,2,0)</f>
        <v>300</v>
      </c>
      <c r="U12"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v>
      </c>
      <c r="V12" t="str">
        <f t="shared" si="2"/>
        <v>{"dy":6,"sl":1,"id":"Actor3231m","stats":{"tr":3,"trp":6,"str":0,"dex":5,"int":10,"vit":0,"train":0,"wgGr0":0,"wgGr1":0,"wgGr2":0,"wgGr3":18,"wgLk":181}}</v>
      </c>
      <c r="Z12">
        <v>11</v>
      </c>
      <c r="AA12" t="s">
        <v>327</v>
      </c>
      <c r="AB12">
        <f>COUNTIF(F:F,AA12)</f>
        <v>2</v>
      </c>
      <c r="AD12">
        <v>11</v>
      </c>
      <c r="AE12">
        <v>141</v>
      </c>
      <c r="AF12">
        <f>COUNTIF(R:R,AE12)</f>
        <v>1</v>
      </c>
    </row>
    <row r="13" spans="1:32">
      <c r="A13">
        <v>6</v>
      </c>
      <c r="B13">
        <v>2</v>
      </c>
      <c r="C13" t="str">
        <f ca="1">VLOOKUP(RANDBETWEEN(1,COUNTA(Z:Z)-1),Z:AA,2,0)</f>
        <v>Actor3231m</v>
      </c>
      <c r="D13" t="str">
        <f>IF(ISBLANK(F13),"",
IFERROR(VLOOKUP(F13,[2]ActorTable!$A:$H,MATCH("이름참고",[2]ActorTable!$1:$1,0),0),"캐릭터없음"))</f>
        <v>테이슨</v>
      </c>
      <c r="E13" t="str">
        <f t="shared" si="0"/>
        <v/>
      </c>
      <c r="F13" t="s">
        <v>442</v>
      </c>
      <c r="G13">
        <v>3</v>
      </c>
      <c r="H13">
        <v>6</v>
      </c>
      <c r="I13">
        <v>0</v>
      </c>
      <c r="J13">
        <v>10</v>
      </c>
      <c r="K13">
        <v>5</v>
      </c>
      <c r="L13">
        <v>0</v>
      </c>
      <c r="M13">
        <v>0</v>
      </c>
      <c r="N13">
        <v>0</v>
      </c>
      <c r="O13">
        <v>0</v>
      </c>
      <c r="P13">
        <v>0</v>
      </c>
      <c r="Q13">
        <v>18</v>
      </c>
      <c r="R13">
        <v>113</v>
      </c>
      <c r="S13" t="str">
        <f>IFERROR(VLOOKUP(R13,[2]WingLookTable!$A:$B,2,0),"캐릭터없음")</f>
        <v>Wing_BlueSineFullStripeFast</v>
      </c>
      <c r="T13">
        <f ca="1">VLOOKUP(RANDBETWEEN(1,COUNTA(AD:AD)-1),AD:AE,2,0)</f>
        <v>332</v>
      </c>
      <c r="U13"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v>
      </c>
      <c r="V13" t="str">
        <f t="shared" si="2"/>
        <v>{"dy":6,"sl":2,"id":"Actor1108m","stats":{"tr":3,"trp":6,"str":0,"dex":10,"int":5,"vit":0,"train":0,"wgGr0":0,"wgGr1":0,"wgGr2":0,"wgGr3":18,"wgLk":113}}</v>
      </c>
      <c r="Z13">
        <v>12</v>
      </c>
      <c r="AA13" t="s">
        <v>328</v>
      </c>
      <c r="AB13">
        <f>COUNTIF(F:F,AA13)</f>
        <v>5</v>
      </c>
      <c r="AD13">
        <v>12</v>
      </c>
      <c r="AE13">
        <v>145</v>
      </c>
      <c r="AF13">
        <f>COUNTIF(R:R,AE13)</f>
        <v>1</v>
      </c>
    </row>
    <row r="14" spans="1:32">
      <c r="A14">
        <v>7</v>
      </c>
      <c r="B14">
        <v>1</v>
      </c>
      <c r="C14" t="str">
        <f ca="1">VLOOKUP(RANDBETWEEN(1,COUNTA(Z:Z)-1),Z:AA,2,0)</f>
        <v>Actor1002m</v>
      </c>
      <c r="D14" t="str">
        <f>IF(ISBLANK(F14),"",
IFERROR(VLOOKUP(F14,[2]ActorTable!$A:$H,MATCH("이름참고",[2]ActorTable!$1:$1,0),0),"캐릭터없음"))</f>
        <v>클레타</v>
      </c>
      <c r="E14" t="str">
        <f t="shared" si="0"/>
        <v/>
      </c>
      <c r="F14" t="s">
        <v>419</v>
      </c>
      <c r="G14">
        <v>3</v>
      </c>
      <c r="H14">
        <v>6</v>
      </c>
      <c r="I14">
        <v>10</v>
      </c>
      <c r="J14">
        <v>0</v>
      </c>
      <c r="K14">
        <v>5</v>
      </c>
      <c r="L14">
        <v>0</v>
      </c>
      <c r="M14">
        <v>0</v>
      </c>
      <c r="N14">
        <v>0</v>
      </c>
      <c r="O14">
        <v>0</v>
      </c>
      <c r="P14">
        <v>0</v>
      </c>
      <c r="Q14">
        <v>18</v>
      </c>
      <c r="R14">
        <v>318</v>
      </c>
      <c r="S14" t="str">
        <f>IFERROR(VLOOKUP(R14,[2]WingLookTable!$A:$B,2,0),"캐릭터없음")</f>
        <v>Wing_DustMultiOtherOtherOtherFast</v>
      </c>
      <c r="T14">
        <f ca="1">VLOOKUP(RANDBETWEEN(1,COUNTA(AD:AD)-1),AD:AE,2,0)</f>
        <v>193</v>
      </c>
      <c r="U14"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v>
      </c>
      <c r="V14" t="str">
        <f t="shared" si="2"/>
        <v>{"dy":7,"sl":1,"id":"Actor0240m","stats":{"tr":3,"trp":6,"str":10,"dex":0,"int":5,"vit":0,"train":0,"wgGr0":0,"wgGr1":0,"wgGr2":0,"wgGr3":18,"wgLk":318}}</v>
      </c>
      <c r="Z14">
        <v>13</v>
      </c>
      <c r="AA14" t="s">
        <v>329</v>
      </c>
      <c r="AB14">
        <f>COUNTIF(F:F,AA14)</f>
        <v>2</v>
      </c>
      <c r="AD14">
        <v>13</v>
      </c>
      <c r="AE14">
        <v>148</v>
      </c>
      <c r="AF14">
        <f>COUNTIF(R:R,AE14)</f>
        <v>2</v>
      </c>
    </row>
    <row r="15" spans="1:32">
      <c r="A15">
        <v>7</v>
      </c>
      <c r="B15">
        <v>2</v>
      </c>
      <c r="C15" t="str">
        <f ca="1">VLOOKUP(RANDBETWEEN(1,COUNTA(Z:Z)-1),Z:AA,2,0)</f>
        <v>Actor0104m</v>
      </c>
      <c r="D15" t="str">
        <f>IF(ISBLANK(F15),"",
IFERROR(VLOOKUP(F15,[2]ActorTable!$A:$H,MATCH("이름참고",[2]ActorTable!$1:$1,0),0),"캐릭터없음"))</f>
        <v>도스로프</v>
      </c>
      <c r="E15" t="str">
        <f>IF(AND(B15=1,NOT(ISBLANK(F15))),
IF(F15=F16,"같음",""),"")</f>
        <v/>
      </c>
      <c r="F15" t="s">
        <v>417</v>
      </c>
      <c r="G15">
        <v>3</v>
      </c>
      <c r="H15">
        <v>6</v>
      </c>
      <c r="I15">
        <v>0</v>
      </c>
      <c r="J15">
        <v>0</v>
      </c>
      <c r="K15">
        <v>15</v>
      </c>
      <c r="L15">
        <v>0</v>
      </c>
      <c r="M15">
        <v>0</v>
      </c>
      <c r="N15">
        <v>0</v>
      </c>
      <c r="O15">
        <v>0</v>
      </c>
      <c r="P15">
        <v>0</v>
      </c>
      <c r="Q15">
        <v>18</v>
      </c>
      <c r="R15">
        <v>205</v>
      </c>
      <c r="S15" t="str">
        <f>IFERROR(VLOOKUP(R15,[2]WingLookTable!$A:$B,2,0),"캐릭터없음")</f>
        <v>Wing_FirePatternPatternFullFast</v>
      </c>
      <c r="T15">
        <f ca="1">VLOOKUP(RANDBETWEEN(1,COUNTA(AD:AD)-1),AD:AE,2,0)</f>
        <v>117</v>
      </c>
      <c r="U15"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v>
      </c>
      <c r="V15" t="str">
        <f t="shared" si="2"/>
        <v>{"dy":7,"sl":2,"id":"Actor0030m","stats":{"tr":3,"trp":6,"str":0,"dex":0,"int":15,"vit":0,"train":0,"wgGr0":0,"wgGr1":0,"wgGr2":0,"wgGr3":18,"wgLk":205}}</v>
      </c>
      <c r="Z15">
        <v>14</v>
      </c>
      <c r="AA15" t="s">
        <v>330</v>
      </c>
      <c r="AB15">
        <f>COUNTIF(F:F,AA15)</f>
        <v>3</v>
      </c>
      <c r="AD15">
        <v>14</v>
      </c>
      <c r="AE15">
        <v>151</v>
      </c>
      <c r="AF15">
        <f>COUNTIF(R:R,AE15)</f>
        <v>1</v>
      </c>
    </row>
    <row r="16" spans="1:32">
      <c r="A16">
        <v>8</v>
      </c>
      <c r="B16">
        <v>1</v>
      </c>
      <c r="C16" t="str">
        <f ca="1">VLOOKUP(RANDBETWEEN(1,COUNTA(Z:Z)-1),Z:AA,2,0)</f>
        <v>Actor3231m</v>
      </c>
      <c r="D16" t="str">
        <f>IF(ISBLANK(F16),"",
IFERROR(VLOOKUP(F16,[2]ActorTable!$A:$H,MATCH("이름참고",[2]ActorTable!$1:$1,0),0),"캐릭터없음"))</f>
        <v>프로토27</v>
      </c>
      <c r="E16" t="str">
        <f t="shared" si="0"/>
        <v/>
      </c>
      <c r="F16" t="s">
        <v>420</v>
      </c>
      <c r="G16">
        <v>3</v>
      </c>
      <c r="H16">
        <v>6</v>
      </c>
      <c r="I16">
        <v>8</v>
      </c>
      <c r="J16">
        <v>0</v>
      </c>
      <c r="K16">
        <v>0</v>
      </c>
      <c r="L16">
        <v>7</v>
      </c>
      <c r="M16">
        <v>0</v>
      </c>
      <c r="N16">
        <v>0</v>
      </c>
      <c r="O16">
        <v>0</v>
      </c>
      <c r="P16">
        <v>0</v>
      </c>
      <c r="Q16">
        <v>18</v>
      </c>
      <c r="R16">
        <v>166</v>
      </c>
      <c r="S16" t="str">
        <f>IFERROR(VLOOKUP(R16,[2]WingLookTable!$A:$B,2,0),"캐릭터없음")</f>
        <v>Wing_DustMultiNoisePatternFullFast</v>
      </c>
      <c r="T16">
        <f ca="1">VLOOKUP(RANDBETWEEN(1,COUNTA(AD:AD)-1),AD:AE,2,0)</f>
        <v>141</v>
      </c>
      <c r="U16"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v>
      </c>
      <c r="V16" t="str">
        <f t="shared" si="2"/>
        <v>{"dy":8,"sl":1,"id":"Actor1216m","stats":{"tr":3,"trp":6,"str":8,"dex":0,"int":0,"vit":7,"train":0,"wgGr0":0,"wgGr1":0,"wgGr2":0,"wgGr3":18,"wgLk":166}}</v>
      </c>
      <c r="Z16">
        <v>15</v>
      </c>
      <c r="AA16" t="s">
        <v>331</v>
      </c>
      <c r="AB16">
        <f>COUNTIF(F:F,AA16)</f>
        <v>4</v>
      </c>
      <c r="AD16">
        <v>15</v>
      </c>
      <c r="AE16">
        <v>154</v>
      </c>
      <c r="AF16">
        <f>COUNTIF(R:R,AE16)</f>
        <v>1</v>
      </c>
    </row>
    <row r="17" spans="1:32">
      <c r="A17">
        <v>8</v>
      </c>
      <c r="B17">
        <v>2</v>
      </c>
      <c r="C17" t="str">
        <f ca="1">VLOOKUP(RANDBETWEEN(1,COUNTA(Z:Z)-1),Z:AA,2,0)</f>
        <v>Actor1216m</v>
      </c>
      <c r="D17" t="str">
        <f>IF(ISBLANK(F17),"",
IFERROR(VLOOKUP(F17,[2]ActorTable!$A:$H,MATCH("이름참고",[2]ActorTable!$1:$1,0),0),"캐릭터없음"))</f>
        <v>케이저</v>
      </c>
      <c r="E17" t="str">
        <f t="shared" si="0"/>
        <v/>
      </c>
      <c r="F17" t="s">
        <v>421</v>
      </c>
      <c r="G17">
        <v>3</v>
      </c>
      <c r="H17">
        <v>6</v>
      </c>
      <c r="I17">
        <v>10</v>
      </c>
      <c r="J17">
        <v>5</v>
      </c>
      <c r="K17">
        <v>0</v>
      </c>
      <c r="L17">
        <v>0</v>
      </c>
      <c r="M17">
        <v>0</v>
      </c>
      <c r="N17">
        <v>0</v>
      </c>
      <c r="O17">
        <v>0</v>
      </c>
      <c r="P17">
        <v>0</v>
      </c>
      <c r="Q17">
        <v>18</v>
      </c>
      <c r="R17">
        <v>208</v>
      </c>
      <c r="S17" t="str">
        <f>IFERROR(VLOOKUP(R17,[2]WingLookTable!$A:$B,2,0),"캐릭터없음")</f>
        <v>Wing_FireSineBeeFullSlow</v>
      </c>
      <c r="T17">
        <f ca="1">VLOOKUP(RANDBETWEEN(1,COUNTA(AD:AD)-1),AD:AE,2,0)</f>
        <v>309</v>
      </c>
      <c r="U17"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v>
      </c>
      <c r="V17" t="str">
        <f t="shared" si="2"/>
        <v>{"dy":8,"sl":2,"id":"Actor0113m","stats":{"tr":3,"trp":6,"str":10,"dex":5,"int":0,"vit":0,"train":0,"wgGr0":0,"wgGr1":0,"wgGr2":0,"wgGr3":18,"wgLk":208}}</v>
      </c>
      <c r="Z17">
        <v>16</v>
      </c>
      <c r="AA17" t="s">
        <v>332</v>
      </c>
      <c r="AB17">
        <f>COUNTIF(F:F,AA17)</f>
        <v>2</v>
      </c>
      <c r="AD17">
        <v>16</v>
      </c>
      <c r="AE17">
        <v>157</v>
      </c>
      <c r="AF17">
        <f>COUNTIF(R:R,AE17)</f>
        <v>1</v>
      </c>
    </row>
    <row r="18" spans="1:32">
      <c r="A18">
        <v>9</v>
      </c>
      <c r="B18">
        <v>1</v>
      </c>
      <c r="C18" t="str">
        <f ca="1">VLOOKUP(RANDBETWEEN(1,COUNTA(Z:Z)-1),Z:AA,2,0)</f>
        <v>Actor1005m</v>
      </c>
      <c r="D18" t="str">
        <f>IF(ISBLANK(F18),"",
IFERROR(VLOOKUP(F18,[2]ActorTable!$A:$H,MATCH("이름참고",[2]ActorTable!$1:$1,0),0),"캐릭터없음"))</f>
        <v>데브샤</v>
      </c>
      <c r="E18" t="str">
        <f t="shared" si="0"/>
        <v/>
      </c>
      <c r="F18" t="s">
        <v>319</v>
      </c>
      <c r="G18">
        <v>3</v>
      </c>
      <c r="H18">
        <v>6</v>
      </c>
      <c r="I18">
        <v>0</v>
      </c>
      <c r="J18">
        <v>0</v>
      </c>
      <c r="K18">
        <v>15</v>
      </c>
      <c r="L18">
        <v>0</v>
      </c>
      <c r="M18">
        <v>0</v>
      </c>
      <c r="N18">
        <v>0</v>
      </c>
      <c r="O18">
        <v>0</v>
      </c>
      <c r="P18">
        <v>0</v>
      </c>
      <c r="Q18">
        <v>18</v>
      </c>
      <c r="R18">
        <v>363</v>
      </c>
      <c r="S18" t="str">
        <f>IFERROR(VLOOKUP(R18,[2]WingLookTable!$A:$B,2,0),"캐릭터없음")</f>
        <v>Wing_PinkOtherFullOtherFast</v>
      </c>
      <c r="T18">
        <f ca="1">VLOOKUP(RANDBETWEEN(1,COUNTA(AD:AD)-1),AD:AE,2,0)</f>
        <v>318</v>
      </c>
      <c r="U18"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v>
      </c>
      <c r="V18" t="str">
        <f t="shared" si="2"/>
        <v>{"dy":9,"sl":1,"id":"Actor2103m","stats":{"tr":3,"trp":6,"str":0,"dex":0,"int":15,"vit":0,"train":0,"wgGr0":0,"wgGr1":0,"wgGr2":0,"wgGr3":18,"wgLk":363}}</v>
      </c>
      <c r="Z18">
        <v>17</v>
      </c>
      <c r="AA18" t="s">
        <v>333</v>
      </c>
      <c r="AB18">
        <f>COUNTIF(F:F,AA18)</f>
        <v>2</v>
      </c>
      <c r="AD18">
        <v>17</v>
      </c>
      <c r="AE18">
        <v>160</v>
      </c>
      <c r="AF18">
        <f>COUNTIF(R:R,AE18)</f>
        <v>1</v>
      </c>
    </row>
    <row r="19" spans="1:32">
      <c r="A19">
        <v>9</v>
      </c>
      <c r="B19">
        <v>2</v>
      </c>
      <c r="C19" t="str">
        <f ca="1">VLOOKUP(RANDBETWEEN(1,COUNTA(Z:Z)-1),Z:AA,2,0)</f>
        <v>Actor3114m</v>
      </c>
      <c r="D19" t="str">
        <f>IF(ISBLANK(F19),"",
IFERROR(VLOOKUP(F19,[2]ActorTable!$A:$H,MATCH("이름참고",[2]ActorTable!$1:$1,0),0),"캐릭터없음"))</f>
        <v>클라크</v>
      </c>
      <c r="E19" t="str">
        <f t="shared" si="0"/>
        <v/>
      </c>
      <c r="F19" t="s">
        <v>326</v>
      </c>
      <c r="G19">
        <v>3</v>
      </c>
      <c r="H19">
        <v>6</v>
      </c>
      <c r="I19">
        <v>0</v>
      </c>
      <c r="J19">
        <v>15</v>
      </c>
      <c r="K19">
        <v>0</v>
      </c>
      <c r="L19">
        <v>0</v>
      </c>
      <c r="M19">
        <v>0</v>
      </c>
      <c r="N19">
        <v>0</v>
      </c>
      <c r="O19">
        <v>0</v>
      </c>
      <c r="P19">
        <v>0</v>
      </c>
      <c r="Q19">
        <v>18</v>
      </c>
      <c r="R19">
        <v>366</v>
      </c>
      <c r="S19" t="str">
        <f>IFERROR(VLOOKUP(R19,[2]WingLookTable!$A:$B,2,0),"캐릭터없음")</f>
        <v>Wing_RedNoiseNoiseOtherFast</v>
      </c>
      <c r="T19">
        <f ca="1">VLOOKUP(RANDBETWEEN(1,COUNTA(AD:AD)-1),AD:AE,2,0)</f>
        <v>363</v>
      </c>
      <c r="U19"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v>
      </c>
      <c r="V19" t="str">
        <f t="shared" si="2"/>
        <v>{"dy":9,"sl":2,"id":"Actor2011m","stats":{"tr":3,"trp":6,"str":0,"dex":15,"int":0,"vit":0,"train":0,"wgGr0":0,"wgGr1":0,"wgGr2":0,"wgGr3":18,"wgLk":366}}</v>
      </c>
      <c r="Z19">
        <v>18</v>
      </c>
      <c r="AA19" t="s">
        <v>334</v>
      </c>
      <c r="AB19">
        <f>COUNTIF(F:F,AA19)</f>
        <v>2</v>
      </c>
      <c r="AD19">
        <v>18</v>
      </c>
      <c r="AE19">
        <v>163</v>
      </c>
      <c r="AF19">
        <f>COUNTIF(R:R,AE19)</f>
        <v>1</v>
      </c>
    </row>
    <row r="20" spans="1:32">
      <c r="A20">
        <v>10</v>
      </c>
      <c r="B20">
        <v>1</v>
      </c>
      <c r="C20" t="str">
        <f ca="1">VLOOKUP(RANDBETWEEN(1,COUNTA(Z:Z)-1),Z:AA,2,0)</f>
        <v>Actor3114m</v>
      </c>
      <c r="D20" t="str">
        <f>IF(ISBLANK(F20),"",
IFERROR(VLOOKUP(F20,[2]ActorTable!$A:$H,MATCH("이름참고",[2]ActorTable!$1:$1,0),0),"캐릭터없음"))</f>
        <v>닉스</v>
      </c>
      <c r="E20" t="str">
        <f t="shared" si="0"/>
        <v/>
      </c>
      <c r="F20" t="s">
        <v>368</v>
      </c>
      <c r="G20">
        <v>3</v>
      </c>
      <c r="H20">
        <v>6</v>
      </c>
      <c r="I20">
        <v>0</v>
      </c>
      <c r="J20">
        <v>0</v>
      </c>
      <c r="K20">
        <v>15</v>
      </c>
      <c r="L20">
        <v>0</v>
      </c>
      <c r="M20">
        <v>0</v>
      </c>
      <c r="N20">
        <v>0</v>
      </c>
      <c r="O20">
        <v>0</v>
      </c>
      <c r="P20">
        <v>0</v>
      </c>
      <c r="Q20">
        <v>18</v>
      </c>
      <c r="R20">
        <v>141</v>
      </c>
      <c r="S20" t="str">
        <f>IFERROR(VLOOKUP(R20,[2]WingLookTable!$A:$B,2,0),"캐릭터없음")</f>
        <v>Wing_DustBlueOtherFullOtherFast</v>
      </c>
      <c r="T20">
        <f ca="1">VLOOKUP(RANDBETWEEN(1,COUNTA(AD:AD)-1),AD:AE,2,0)</f>
        <v>336</v>
      </c>
      <c r="U20"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v>
      </c>
      <c r="V20" t="str">
        <f t="shared" si="2"/>
        <v>{"dy":10,"sl":1,"id":"Actor1109m","stats":{"tr":3,"trp":6,"str":0,"dex":0,"int":15,"vit":0,"train":0,"wgGr0":0,"wgGr1":0,"wgGr2":0,"wgGr3":18,"wgLk":141}}</v>
      </c>
      <c r="Z20">
        <v>19</v>
      </c>
      <c r="AA20" t="s">
        <v>335</v>
      </c>
      <c r="AB20">
        <f>COUNTIF(F:F,AA20)</f>
        <v>2</v>
      </c>
      <c r="AD20">
        <v>19</v>
      </c>
      <c r="AE20">
        <v>166</v>
      </c>
      <c r="AF20">
        <f>COUNTIF(R:R,AE20)</f>
        <v>1</v>
      </c>
    </row>
    <row r="21" spans="1:32">
      <c r="A21">
        <v>10</v>
      </c>
      <c r="B21">
        <v>2</v>
      </c>
      <c r="C21" t="str">
        <f ca="1">VLOOKUP(RANDBETWEEN(1,COUNTA(Z:Z)-1),Z:AA,2,0)</f>
        <v>Actor2015m</v>
      </c>
      <c r="D21" t="str">
        <f>IF(ISBLANK(F21),"",
IFERROR(VLOOKUP(F21,[2]ActorTable!$A:$H,MATCH("이름참고",[2]ActorTable!$1:$1,0),0),"캐릭터없음"))</f>
        <v>헤르윈</v>
      </c>
      <c r="E21" t="str">
        <f t="shared" si="0"/>
        <v/>
      </c>
      <c r="F21" t="s">
        <v>423</v>
      </c>
      <c r="G21">
        <v>3</v>
      </c>
      <c r="H21">
        <v>6</v>
      </c>
      <c r="I21">
        <v>8</v>
      </c>
      <c r="J21">
        <v>7</v>
      </c>
      <c r="K21">
        <v>0</v>
      </c>
      <c r="L21">
        <v>0</v>
      </c>
      <c r="M21">
        <v>0</v>
      </c>
      <c r="N21">
        <v>0</v>
      </c>
      <c r="O21">
        <v>0</v>
      </c>
      <c r="P21">
        <v>0</v>
      </c>
      <c r="Q21">
        <v>18</v>
      </c>
      <c r="R21">
        <v>297</v>
      </c>
      <c r="S21" t="str">
        <f>IFERROR(VLOOKUP(R21,[2]WingLookTable!$A:$B,2,0),"캐릭터없음")</f>
        <v>Wing_DustBlueOtherNoiseOtherFast</v>
      </c>
      <c r="T21">
        <f ca="1">VLOOKUP(RANDBETWEEN(1,COUNTA(AD:AD)-1),AD:AE,2,0)</f>
        <v>264</v>
      </c>
      <c r="U21"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v>
      </c>
      <c r="V21" t="str">
        <f t="shared" si="2"/>
        <v>{"dy":10,"sl":2,"id":"Actor0007m","stats":{"tr":3,"trp":6,"str":8,"dex":7,"int":0,"vit":0,"train":0,"wgGr0":0,"wgGr1":0,"wgGr2":0,"wgGr3":18,"wgLk":297}}</v>
      </c>
      <c r="Z21">
        <v>20</v>
      </c>
      <c r="AA21" t="s">
        <v>336</v>
      </c>
      <c r="AB21">
        <f>COUNTIF(F:F,AA21)</f>
        <v>2</v>
      </c>
      <c r="AD21">
        <v>20</v>
      </c>
      <c r="AE21">
        <v>169</v>
      </c>
      <c r="AF21">
        <f>COUNTIF(R:R,AE21)</f>
        <v>1</v>
      </c>
    </row>
    <row r="22" spans="1:32">
      <c r="A22">
        <v>11</v>
      </c>
      <c r="B22">
        <v>1</v>
      </c>
      <c r="C22" t="str">
        <f ca="1">VLOOKUP(RANDBETWEEN(1,COUNTA(Z:Z)-1),Z:AA,2,0)</f>
        <v>Actor2011m</v>
      </c>
      <c r="D22" t="str">
        <f>IF(ISBLANK(F22),"",
IFERROR(VLOOKUP(F22,[2]ActorTable!$A:$H,MATCH("이름참고",[2]ActorTable!$1:$1,0),0),"캐릭터없음"))</f>
        <v>슬로니카</v>
      </c>
      <c r="E22" t="str">
        <f t="shared" si="0"/>
        <v/>
      </c>
      <c r="F22" t="s">
        <v>367</v>
      </c>
      <c r="G22">
        <v>3</v>
      </c>
      <c r="H22">
        <v>6</v>
      </c>
      <c r="I22">
        <v>0</v>
      </c>
      <c r="J22">
        <v>15</v>
      </c>
      <c r="K22">
        <v>0</v>
      </c>
      <c r="L22">
        <v>0</v>
      </c>
      <c r="M22">
        <v>0</v>
      </c>
      <c r="N22">
        <v>0</v>
      </c>
      <c r="O22">
        <v>0</v>
      </c>
      <c r="P22">
        <v>0</v>
      </c>
      <c r="Q22">
        <v>18</v>
      </c>
      <c r="R22">
        <v>125</v>
      </c>
      <c r="S22" t="str">
        <f>IFERROR(VLOOKUP(R22,[2]WingLookTable!$A:$B,2,0),"캐릭터없음")</f>
        <v>Wing_CyanOtherBeeOtherSlow</v>
      </c>
      <c r="T22">
        <f ca="1">VLOOKUP(RANDBETWEEN(1,COUNTA(AD:AD)-1),AD:AE,2,0)</f>
        <v>113</v>
      </c>
      <c r="U22"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v>
      </c>
      <c r="V22" t="str">
        <f t="shared" si="2"/>
        <v>{"dy":11,"sl":1,"id":"Actor3114m","stats":{"tr":3,"trp":6,"str":0,"dex":15,"int":0,"vit":0,"train":0,"wgGr0":0,"wgGr1":0,"wgGr2":0,"wgGr3":18,"wgLk":125}}</v>
      </c>
      <c r="Z22">
        <v>21</v>
      </c>
      <c r="AA22" t="s">
        <v>337</v>
      </c>
      <c r="AB22">
        <f>COUNTIF(F:F,AA22)</f>
        <v>2</v>
      </c>
      <c r="AD22">
        <v>21</v>
      </c>
      <c r="AE22">
        <v>172</v>
      </c>
      <c r="AF22">
        <f>COUNTIF(R:R,AE22)</f>
        <v>0</v>
      </c>
    </row>
    <row r="23" spans="1:32">
      <c r="A23">
        <v>11</v>
      </c>
      <c r="B23">
        <v>2</v>
      </c>
      <c r="C23" t="str">
        <f ca="1">VLOOKUP(RANDBETWEEN(1,COUNTA(Z:Z)-1),Z:AA,2,0)</f>
        <v>Actor0240m</v>
      </c>
      <c r="D23" t="str">
        <f>IF(ISBLANK(F23),"",
IFERROR(VLOOKUP(F23,[2]ActorTable!$A:$H,MATCH("이름참고",[2]ActorTable!$1:$1,0),0),"캐릭터없음"))</f>
        <v>클라크</v>
      </c>
      <c r="E23" t="str">
        <f t="shared" si="0"/>
        <v/>
      </c>
      <c r="F23" t="s">
        <v>377</v>
      </c>
      <c r="G23">
        <v>3</v>
      </c>
      <c r="H23">
        <v>6</v>
      </c>
      <c r="I23">
        <v>10</v>
      </c>
      <c r="J23">
        <v>0</v>
      </c>
      <c r="K23">
        <v>5</v>
      </c>
      <c r="L23">
        <v>0</v>
      </c>
      <c r="M23">
        <v>0</v>
      </c>
      <c r="N23">
        <v>0</v>
      </c>
      <c r="O23">
        <v>0</v>
      </c>
      <c r="P23">
        <v>0</v>
      </c>
      <c r="Q23">
        <v>18</v>
      </c>
      <c r="R23">
        <v>309</v>
      </c>
      <c r="S23" t="str">
        <f>IFERROR(VLOOKUP(R23,[2]WingLookTable!$A:$B,2,0),"캐릭터없음")</f>
        <v>Wing_DustMultiFullStripeOtherFast</v>
      </c>
      <c r="T23">
        <f ca="1">VLOOKUP(RANDBETWEEN(1,COUNTA(AD:AD)-1),AD:AE,2,0)</f>
        <v>244</v>
      </c>
      <c r="U23"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v>
      </c>
      <c r="V23" t="str">
        <f t="shared" si="2"/>
        <v>{"dy":11,"sl":2,"id":"Actor2011m","stats":{"tr":3,"trp":6,"str":10,"dex":0,"int":5,"vit":0,"train":0,"wgGr0":0,"wgGr1":0,"wgGr2":0,"wgGr3":18,"wgLk":309}}</v>
      </c>
      <c r="Z23">
        <v>22</v>
      </c>
      <c r="AA23" t="s">
        <v>338</v>
      </c>
      <c r="AB23">
        <f>COUNTIF(F:F,AA23)</f>
        <v>2</v>
      </c>
      <c r="AD23">
        <v>22</v>
      </c>
      <c r="AE23">
        <v>175</v>
      </c>
      <c r="AF23">
        <f>COUNTIF(R:R,AE23)</f>
        <v>2</v>
      </c>
    </row>
    <row r="24" spans="1:32">
      <c r="A24">
        <v>12</v>
      </c>
      <c r="B24">
        <v>1</v>
      </c>
      <c r="C24" t="str">
        <f ca="1">VLOOKUP(RANDBETWEEN(1,COUNTA(Z:Z)-1),Z:AA,2,0)</f>
        <v>Actor3019m</v>
      </c>
      <c r="D24" t="str">
        <f>IF(ISBLANK(F24),"",
IFERROR(VLOOKUP(F24,[2]ActorTable!$A:$H,MATCH("이름참고",[2]ActorTable!$1:$1,0),0),"캐릭터없음"))</f>
        <v>카츄진</v>
      </c>
      <c r="E24" t="str">
        <f t="shared" si="0"/>
        <v/>
      </c>
      <c r="F24" t="s">
        <v>359</v>
      </c>
      <c r="G24">
        <v>3</v>
      </c>
      <c r="H24">
        <v>6</v>
      </c>
      <c r="I24">
        <v>0</v>
      </c>
      <c r="J24">
        <v>0</v>
      </c>
      <c r="K24">
        <v>15</v>
      </c>
      <c r="L24">
        <v>0</v>
      </c>
      <c r="M24">
        <v>0</v>
      </c>
      <c r="N24">
        <v>0</v>
      </c>
      <c r="O24">
        <v>0</v>
      </c>
      <c r="P24">
        <v>0</v>
      </c>
      <c r="Q24">
        <v>18</v>
      </c>
      <c r="R24">
        <v>211</v>
      </c>
      <c r="S24" t="str">
        <f>IFERROR(VLOOKUP(R24,[2]WingLookTable!$A:$B,2,0),"캐릭터없음")</f>
        <v>Wing_FireSinePatternFullSlow</v>
      </c>
      <c r="T24">
        <f ca="1">VLOOKUP(RANDBETWEEN(1,COUNTA(AD:AD)-1),AD:AE,2,0)</f>
        <v>309</v>
      </c>
      <c r="U24"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v>
      </c>
      <c r="V24" t="str">
        <f t="shared" si="2"/>
        <v>{"dy":12,"sl":1,"id":"Actor3117m","stats":{"tr":3,"trp":6,"str":0,"dex":0,"int":15,"vit":0,"train":0,"wgGr0":0,"wgGr1":0,"wgGr2":0,"wgGr3":18,"wgLk":211}}</v>
      </c>
      <c r="Z24">
        <v>23</v>
      </c>
      <c r="AA24" t="s">
        <v>339</v>
      </c>
      <c r="AB24">
        <f>COUNTIF(F:F,AA24)</f>
        <v>1</v>
      </c>
      <c r="AD24">
        <v>23</v>
      </c>
      <c r="AE24">
        <v>178</v>
      </c>
      <c r="AF24">
        <f>COUNTIF(R:R,AE24)</f>
        <v>0</v>
      </c>
    </row>
    <row r="25" spans="1:32">
      <c r="A25">
        <v>12</v>
      </c>
      <c r="B25">
        <v>2</v>
      </c>
      <c r="C25" t="str">
        <f ca="1">VLOOKUP(RANDBETWEEN(1,COUNTA(Z:Z)-1),Z:AA,2,0)</f>
        <v>Actor0024m</v>
      </c>
      <c r="D25" t="str">
        <f>IF(ISBLANK(F25),"",
IFERROR(VLOOKUP(F25,[2]ActorTable!$A:$H,MATCH("이름참고",[2]ActorTable!$1:$1,0),0),"캐릭터없음"))</f>
        <v>솔</v>
      </c>
      <c r="E25" t="str">
        <f t="shared" si="0"/>
        <v/>
      </c>
      <c r="F25" t="s">
        <v>422</v>
      </c>
      <c r="G25">
        <v>3</v>
      </c>
      <c r="H25">
        <v>6</v>
      </c>
      <c r="I25">
        <v>5</v>
      </c>
      <c r="J25">
        <v>0</v>
      </c>
      <c r="K25">
        <v>10</v>
      </c>
      <c r="L25">
        <v>0</v>
      </c>
      <c r="M25">
        <v>0</v>
      </c>
      <c r="N25">
        <v>0</v>
      </c>
      <c r="O25">
        <v>0</v>
      </c>
      <c r="P25">
        <v>0</v>
      </c>
      <c r="Q25">
        <v>18</v>
      </c>
      <c r="R25">
        <v>284</v>
      </c>
      <c r="S25" t="str">
        <f>IFERROR(VLOOKUP(R25,[2]WingLookTable!$A:$B,2,0),"캐릭터없음")</f>
        <v>Wing_YellowOtherNoiseStripeFast</v>
      </c>
      <c r="T25">
        <f ca="1">VLOOKUP(RANDBETWEEN(1,COUNTA(AD:AD)-1),AD:AE,2,0)</f>
        <v>172</v>
      </c>
      <c r="U25"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v>
      </c>
      <c r="V25" t="str">
        <f t="shared" si="2"/>
        <v>{"dy":12,"sl":2,"id":"Actor2015m","stats":{"tr":3,"trp":6,"str":5,"dex":0,"int":10,"vit":0,"train":0,"wgGr0":0,"wgGr1":0,"wgGr2":0,"wgGr3":18,"wgLk":284}}</v>
      </c>
      <c r="Z25">
        <v>24</v>
      </c>
      <c r="AA25" t="s">
        <v>340</v>
      </c>
      <c r="AB25">
        <f>COUNTIF(F:F,AA25)</f>
        <v>2</v>
      </c>
      <c r="AD25">
        <v>24</v>
      </c>
      <c r="AE25">
        <v>181</v>
      </c>
      <c r="AF25">
        <f>COUNTIF(R:R,AE25)</f>
        <v>1</v>
      </c>
    </row>
    <row r="26" spans="1:32">
      <c r="A26">
        <v>13</v>
      </c>
      <c r="B26">
        <v>1</v>
      </c>
      <c r="C26" t="str">
        <f ca="1">VLOOKUP(RANDBETWEEN(1,COUNTA(Z:Z)-1),Z:AA,2,0)</f>
        <v>Actor3117m</v>
      </c>
      <c r="D26" t="str">
        <f>IF(ISBLANK(F26),"",
IFERROR(VLOOKUP(F26,[2]ActorTable!$A:$H,MATCH("이름참고",[2]ActorTable!$1:$1,0),0),"캐릭터없음"))</f>
        <v>오비우스</v>
      </c>
      <c r="E26" t="str">
        <f t="shared" si="0"/>
        <v/>
      </c>
      <c r="F26" t="s">
        <v>354</v>
      </c>
      <c r="G26">
        <v>3</v>
      </c>
      <c r="H26">
        <v>6</v>
      </c>
      <c r="I26">
        <v>0</v>
      </c>
      <c r="J26">
        <v>10</v>
      </c>
      <c r="K26">
        <v>5</v>
      </c>
      <c r="L26">
        <v>0</v>
      </c>
      <c r="M26">
        <v>0</v>
      </c>
      <c r="N26">
        <v>0</v>
      </c>
      <c r="O26">
        <v>0</v>
      </c>
      <c r="P26">
        <v>0</v>
      </c>
      <c r="Q26">
        <v>18</v>
      </c>
      <c r="R26">
        <v>109</v>
      </c>
      <c r="S26" t="str">
        <f>IFERROR(VLOOKUP(R26,[2]WingLookTable!$A:$B,2,0),"캐릭터없음")</f>
        <v>Wing_BlueOtherNoiseFullFast</v>
      </c>
      <c r="T26">
        <f ca="1">VLOOKUP(RANDBETWEEN(1,COUNTA(AD:AD)-1),AD:AE,2,0)</f>
        <v>294</v>
      </c>
      <c r="U26"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v>
      </c>
      <c r="V26" t="str">
        <f t="shared" si="2"/>
        <v>{"dy":13,"sl":1,"id":"Actor1141m","stats":{"tr":3,"trp":6,"str":0,"dex":10,"int":5,"vit":0,"train":0,"wgGr0":0,"wgGr1":0,"wgGr2":0,"wgGr3":18,"wgLk":109}}</v>
      </c>
      <c r="Z26">
        <v>25</v>
      </c>
      <c r="AA26" t="s">
        <v>341</v>
      </c>
      <c r="AB26">
        <f>COUNTIF(F:F,AA26)</f>
        <v>3</v>
      </c>
      <c r="AD26">
        <v>25</v>
      </c>
      <c r="AE26">
        <v>184</v>
      </c>
      <c r="AF26">
        <f>COUNTIF(R:R,AE26)</f>
        <v>0</v>
      </c>
    </row>
    <row r="27" spans="1:32">
      <c r="A27">
        <v>13</v>
      </c>
      <c r="B27">
        <v>2</v>
      </c>
      <c r="C27" t="str">
        <f ca="1">VLOOKUP(RANDBETWEEN(1,COUNTA(Z:Z)-1),Z:AA,2,0)</f>
        <v>Actor2128m</v>
      </c>
      <c r="D27" t="str">
        <f>IF(ISBLANK(F27),"",
IFERROR(VLOOKUP(F27,[2]ActorTable!$A:$H,MATCH("이름참고",[2]ActorTable!$1:$1,0),0),"캐릭터없음"))</f>
        <v>튤린</v>
      </c>
      <c r="E27" t="str">
        <f t="shared" si="0"/>
        <v/>
      </c>
      <c r="F27" t="s">
        <v>397</v>
      </c>
      <c r="G27">
        <v>3</v>
      </c>
      <c r="H27">
        <v>6</v>
      </c>
      <c r="I27">
        <v>5</v>
      </c>
      <c r="J27">
        <v>0</v>
      </c>
      <c r="K27">
        <v>10</v>
      </c>
      <c r="L27">
        <v>0</v>
      </c>
      <c r="M27">
        <v>0</v>
      </c>
      <c r="N27">
        <v>0</v>
      </c>
      <c r="O27">
        <v>0</v>
      </c>
      <c r="P27">
        <v>0</v>
      </c>
      <c r="Q27">
        <v>18</v>
      </c>
      <c r="R27">
        <v>328</v>
      </c>
      <c r="S27" t="str">
        <f>IFERROR(VLOOKUP(R27,[2]WingLookTable!$A:$B,2,0),"캐릭터없음")</f>
        <v>Wing_DustRedFullBeeOtherSlow</v>
      </c>
      <c r="T27">
        <f ca="1">VLOOKUP(RANDBETWEEN(1,COUNTA(AD:AD)-1),AD:AE,2,0)</f>
        <v>294</v>
      </c>
      <c r="U27"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v>
      </c>
      <c r="V27" t="str">
        <f t="shared" si="2"/>
        <v>{"dy":13,"sl":2,"id":"Actor0037m","stats":{"tr":3,"trp":6,"str":5,"dex":0,"int":10,"vit":0,"train":0,"wgGr0":0,"wgGr1":0,"wgGr2":0,"wgGr3":18,"wgLk":328}}</v>
      </c>
      <c r="Z27">
        <v>26</v>
      </c>
      <c r="AA27" t="s">
        <v>342</v>
      </c>
      <c r="AB27">
        <f>COUNTIF(F:F,AA27)</f>
        <v>2</v>
      </c>
      <c r="AD27">
        <v>26</v>
      </c>
      <c r="AE27">
        <v>187</v>
      </c>
      <c r="AF27">
        <f>COUNTIF(R:R,AE27)</f>
        <v>0</v>
      </c>
    </row>
    <row r="28" spans="1:32">
      <c r="A28">
        <v>14</v>
      </c>
      <c r="B28">
        <v>1</v>
      </c>
      <c r="C28" t="str">
        <f ca="1">VLOOKUP(RANDBETWEEN(1,COUNTA(Z:Z)-1),Z:AA,2,0)</f>
        <v>Actor2238m</v>
      </c>
      <c r="D28" t="str">
        <f>IF(ISBLANK(F28),"",
IFERROR(VLOOKUP(F28,[2]ActorTable!$A:$H,MATCH("이름참고",[2]ActorTable!$1:$1,0),0),"캐릭터없음"))</f>
        <v>클레타</v>
      </c>
      <c r="E28" t="str">
        <f t="shared" si="0"/>
        <v/>
      </c>
      <c r="F28" t="s">
        <v>364</v>
      </c>
      <c r="G28">
        <v>3</v>
      </c>
      <c r="H28">
        <v>6</v>
      </c>
      <c r="I28">
        <v>15</v>
      </c>
      <c r="J28">
        <v>0</v>
      </c>
      <c r="K28">
        <v>0</v>
      </c>
      <c r="L28">
        <v>0</v>
      </c>
      <c r="M28">
        <v>0</v>
      </c>
      <c r="N28">
        <v>0</v>
      </c>
      <c r="O28">
        <v>0</v>
      </c>
      <c r="P28">
        <v>0</v>
      </c>
      <c r="Q28">
        <v>18</v>
      </c>
      <c r="R28">
        <v>214</v>
      </c>
      <c r="S28" t="str">
        <f>IFERROR(VLOOKUP(R28,[2]WingLookTable!$A:$B,2,0),"캐릭터없음")</f>
        <v>Wing_GrayStripeSineFullFast</v>
      </c>
      <c r="T28">
        <f ca="1">VLOOKUP(RANDBETWEEN(1,COUNTA(AD:AD)-1),AD:AE,2,0)</f>
        <v>166</v>
      </c>
      <c r="U28"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v>
      </c>
      <c r="V28" t="str">
        <f t="shared" si="2"/>
        <v>{"dy":14,"sl":1,"id":"Actor0240m","stats":{"tr":3,"trp":6,"str":15,"dex":0,"int":0,"vit":0,"train":0,"wgGr0":0,"wgGr1":0,"wgGr2":0,"wgGr3":18,"wgLk":214}}</v>
      </c>
      <c r="Z28">
        <v>27</v>
      </c>
      <c r="AA28" t="s">
        <v>343</v>
      </c>
      <c r="AB28">
        <f>COUNTIF(F:F,AA28)</f>
        <v>2</v>
      </c>
      <c r="AD28">
        <v>27</v>
      </c>
      <c r="AE28">
        <v>190</v>
      </c>
      <c r="AF28">
        <f>COUNTIF(R:R,AE28)</f>
        <v>0</v>
      </c>
    </row>
    <row r="29" spans="1:32">
      <c r="A29">
        <v>14</v>
      </c>
      <c r="B29">
        <v>2</v>
      </c>
      <c r="C29" t="str">
        <f ca="1">VLOOKUP(RANDBETWEEN(1,COUNTA(Z:Z)-1),Z:AA,2,0)</f>
        <v>Actor1002m</v>
      </c>
      <c r="D29" t="str">
        <f>IF(ISBLANK(F29),"",
IFERROR(VLOOKUP(F29,[2]ActorTable!$A:$H,MATCH("이름참고",[2]ActorTable!$1:$1,0),0),"캐릭터없음"))</f>
        <v>슬로니카</v>
      </c>
      <c r="E29" t="str">
        <f t="shared" si="0"/>
        <v/>
      </c>
      <c r="F29" t="s">
        <v>367</v>
      </c>
      <c r="G29">
        <v>3</v>
      </c>
      <c r="H29">
        <v>6</v>
      </c>
      <c r="I29">
        <v>0</v>
      </c>
      <c r="J29">
        <v>10</v>
      </c>
      <c r="K29">
        <v>5</v>
      </c>
      <c r="L29">
        <v>0</v>
      </c>
      <c r="M29">
        <v>0</v>
      </c>
      <c r="N29">
        <v>0</v>
      </c>
      <c r="O29">
        <v>0</v>
      </c>
      <c r="P29">
        <v>0</v>
      </c>
      <c r="Q29">
        <v>18</v>
      </c>
      <c r="R29">
        <v>217</v>
      </c>
      <c r="S29" t="str">
        <f>IFERROR(VLOOKUP(R29,[2]WingLookTable!$A:$B,2,0),"캐릭터없음")</f>
        <v>Wing_GreenOtherSineFullFast</v>
      </c>
      <c r="T29">
        <f ca="1">VLOOKUP(RANDBETWEEN(1,COUNTA(AD:AD)-1),AD:AE,2,0)</f>
        <v>236</v>
      </c>
      <c r="U29"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v>
      </c>
      <c r="V29" t="str">
        <f t="shared" si="2"/>
        <v>{"dy":14,"sl":2,"id":"Actor3114m","stats":{"tr":3,"trp":6,"str":0,"dex":10,"int":5,"vit":0,"train":0,"wgGr0":0,"wgGr1":0,"wgGr2":0,"wgGr3":18,"wgLk":217}}</v>
      </c>
      <c r="Z29">
        <v>28</v>
      </c>
      <c r="AA29" t="s">
        <v>344</v>
      </c>
      <c r="AB29">
        <f>COUNTIF(F:F,AA29)</f>
        <v>2</v>
      </c>
      <c r="AD29">
        <v>28</v>
      </c>
      <c r="AE29">
        <v>193</v>
      </c>
      <c r="AF29">
        <f>COUNTIF(R:R,AE29)</f>
        <v>1</v>
      </c>
    </row>
    <row r="30" spans="1:32">
      <c r="A30">
        <v>15</v>
      </c>
      <c r="B30">
        <v>1</v>
      </c>
      <c r="C30" t="str">
        <f ca="1">VLOOKUP(RANDBETWEEN(1,COUNTA(Z:Z)-1),Z:AA,2,0)</f>
        <v>Actor0104m</v>
      </c>
      <c r="D30" t="str">
        <f>IF(ISBLANK(F30),"",
IFERROR(VLOOKUP(F30,[2]ActorTable!$A:$H,MATCH("이름참고",[2]ActorTable!$1:$1,0),0),"캐릭터없음"))</f>
        <v>니엘</v>
      </c>
      <c r="E30" t="str">
        <f t="shared" si="0"/>
        <v/>
      </c>
      <c r="F30" t="s">
        <v>365</v>
      </c>
      <c r="G30">
        <v>3</v>
      </c>
      <c r="H30">
        <v>6</v>
      </c>
      <c r="I30">
        <v>0</v>
      </c>
      <c r="J30">
        <v>5</v>
      </c>
      <c r="K30">
        <v>10</v>
      </c>
      <c r="L30">
        <v>0</v>
      </c>
      <c r="M30">
        <v>0</v>
      </c>
      <c r="N30">
        <v>0</v>
      </c>
      <c r="O30">
        <v>0</v>
      </c>
      <c r="P30">
        <v>0</v>
      </c>
      <c r="Q30">
        <v>18</v>
      </c>
      <c r="R30">
        <v>175</v>
      </c>
      <c r="S30" t="str">
        <f>IFERROR(VLOOKUP(R30,[2]WingLookTable!$A:$B,2,0),"캐릭터없음")</f>
        <v>Wing_DustMultiSineOtherFullSlow2</v>
      </c>
      <c r="T30">
        <f ca="1">VLOOKUP(RANDBETWEEN(1,COUNTA(AD:AD)-1),AD:AE,2,0)</f>
        <v>372</v>
      </c>
      <c r="U30"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v>
      </c>
      <c r="V30" t="str">
        <f t="shared" si="2"/>
        <v>{"dy":15,"sl":1,"id":"Actor2238m","stats":{"tr":3,"trp":6,"str":0,"dex":5,"int":10,"vit":0,"train":0,"wgGr0":0,"wgGr1":0,"wgGr2":0,"wgGr3":18,"wgLk":175}}</v>
      </c>
      <c r="Z30">
        <v>29</v>
      </c>
      <c r="AA30" t="s">
        <v>345</v>
      </c>
      <c r="AB30">
        <f>COUNTIF(F:F,AA30)</f>
        <v>2</v>
      </c>
      <c r="AD30">
        <v>29</v>
      </c>
      <c r="AE30">
        <v>196</v>
      </c>
      <c r="AF30">
        <f>COUNTIF(R:R,AE30)</f>
        <v>1</v>
      </c>
    </row>
    <row r="31" spans="1:32">
      <c r="A31">
        <v>15</v>
      </c>
      <c r="B31">
        <v>2</v>
      </c>
      <c r="C31" t="str">
        <f ca="1">VLOOKUP(RANDBETWEEN(1,COUNTA(Z:Z)-1),Z:AA,2,0)</f>
        <v>Actor0024m</v>
      </c>
      <c r="D31" t="str">
        <f>IF(ISBLANK(F31),"",
IFERROR(VLOOKUP(F31,[2]ActorTable!$A:$H,MATCH("이름참고",[2]ActorTable!$1:$1,0),0),"캐릭터없음"))</f>
        <v>테이슨</v>
      </c>
      <c r="E31" t="str">
        <f>IF(AND(B31=1,NOT(ISBLANK(F31))),
IF(F31=F33,"같음",""),"")</f>
        <v/>
      </c>
      <c r="F31" t="s">
        <v>366</v>
      </c>
      <c r="G31">
        <v>3</v>
      </c>
      <c r="H31">
        <v>6</v>
      </c>
      <c r="I31">
        <v>5</v>
      </c>
      <c r="J31">
        <v>5</v>
      </c>
      <c r="K31">
        <v>5</v>
      </c>
      <c r="L31">
        <v>0</v>
      </c>
      <c r="M31">
        <v>0</v>
      </c>
      <c r="N31">
        <v>0</v>
      </c>
      <c r="O31">
        <v>0</v>
      </c>
      <c r="P31">
        <v>0</v>
      </c>
      <c r="Q31">
        <v>18</v>
      </c>
      <c r="R31">
        <v>129</v>
      </c>
      <c r="S31" t="str">
        <f>IFERROR(VLOOKUP(R31,[2]WingLookTable!$A:$B,2,0),"캐릭터없음")</f>
        <v>Wing_CyanOtherBeeStripeFast</v>
      </c>
      <c r="T31">
        <f ca="1">VLOOKUP(RANDBETWEEN(1,COUNTA(AD:AD)-1),AD:AE,2,0)</f>
        <v>169</v>
      </c>
      <c r="U31"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v>
      </c>
      <c r="V31" t="str">
        <f t="shared" si="2"/>
        <v>{"dy":15,"sl":2,"id":"Actor1108m","stats":{"tr":3,"trp":6,"str":5,"dex":5,"int":5,"vit":0,"train":0,"wgGr0":0,"wgGr1":0,"wgGr2":0,"wgGr3":18,"wgLk":129}}</v>
      </c>
      <c r="Z31">
        <v>30</v>
      </c>
      <c r="AA31" t="s">
        <v>346</v>
      </c>
      <c r="AB31">
        <f>COUNTIF(F:F,AA31)</f>
        <v>2</v>
      </c>
      <c r="AD31">
        <v>30</v>
      </c>
      <c r="AE31">
        <v>199</v>
      </c>
      <c r="AF31">
        <f>COUNTIF(R:R,AE31)</f>
        <v>1</v>
      </c>
    </row>
    <row r="32" spans="1:32">
      <c r="A32">
        <v>15</v>
      </c>
      <c r="B32">
        <v>3</v>
      </c>
      <c r="C32" t="str">
        <f ca="1">VLOOKUP(RANDBETWEEN(1,COUNTA(Z:Z)-1),Z:AA,2,0)</f>
        <v>Actor0240m</v>
      </c>
      <c r="D32" t="str">
        <f>IF(ISBLANK(F32),"",
IFERROR(VLOOKUP(F32,[2]ActorTable!$A:$H,MATCH("이름참고",[2]ActorTable!$1:$1,0),0),"캐릭터없음"))</f>
        <v>무테이</v>
      </c>
      <c r="E32" t="str">
        <f>IF(AND(B32=1,NOT(ISBLANK(F32))),
IF(F32=F34,"같음",""),"")</f>
        <v/>
      </c>
      <c r="F32" t="s">
        <v>458</v>
      </c>
      <c r="G32">
        <v>3</v>
      </c>
      <c r="H32">
        <v>6</v>
      </c>
      <c r="I32">
        <v>0</v>
      </c>
      <c r="J32">
        <v>0</v>
      </c>
      <c r="K32">
        <v>5</v>
      </c>
      <c r="L32">
        <v>10</v>
      </c>
      <c r="M32">
        <v>0</v>
      </c>
      <c r="N32">
        <v>0</v>
      </c>
      <c r="O32">
        <v>0</v>
      </c>
      <c r="P32">
        <v>0</v>
      </c>
      <c r="Q32">
        <v>18</v>
      </c>
      <c r="R32">
        <v>332</v>
      </c>
      <c r="S32" t="str">
        <f>IFERROR(VLOOKUP(R32,[2]WingLookTable!$A:$B,2,0),"캐릭터없음")</f>
        <v>Wing_DustRedMultiNoiseOtherFast</v>
      </c>
      <c r="T32">
        <f ca="1">VLOOKUP(RANDBETWEEN(1,COUNTA(AD:AD)-1),AD:AE,2,0)</f>
        <v>288</v>
      </c>
      <c r="U32" t="str">
        <f t="shared" ref="U32" ca="1" si="3">IF(ROW()=2,V32,OFFSET(U32,-1,0)&amp;IF(LEN(V32)=0,"",","&amp;V32))</f>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v>
      </c>
      <c r="V32" t="str">
        <f t="shared" ref="V32" si="4">"{"""&amp;A$1&amp;""":"&amp;A32
&amp;","""&amp;B$1&amp;""":"&amp;B32
&amp;IF(LEN(F32)=0,"",","""&amp;F$1&amp;""":"""&amp;F32&amp;"""")
&amp;IF(LEN(F32)=0,"",",""stats"":{")
&amp;IF(LEN(F32)=0,"",""""&amp;G$1&amp;""":"&amp;G32)
&amp;IF(LEN(F32)=0,"",","""&amp;H$1&amp;""":"&amp;H32)
&amp;IF(LEN(F32)=0,"",","""&amp;I$1&amp;""":"&amp;I32)
&amp;IF(LEN(F32)=0,"",","""&amp;J$1&amp;""":"&amp;J32)
&amp;IF(LEN(F32)=0,"",","""&amp;K$1&amp;""":"&amp;K32)
&amp;IF(LEN(F32)=0,"",","""&amp;L$1&amp;""":"&amp;L32)
&amp;IF(LEN(F32)=0,"",","""&amp;M$1&amp;""":"&amp;M32)
&amp;IF(LEN(F32)=0,"",","""&amp;N$1&amp;""":"&amp;N32)
&amp;IF(LEN(F32)=0,"",","""&amp;O$1&amp;""":"&amp;O32)
&amp;IF(LEN(F32)=0,"",","""&amp;P$1&amp;""":"&amp;P32)
&amp;IF(LEN(F32)=0,"",","""&amp;Q$1&amp;""":"&amp;Q32)
&amp;IF(LEN(F32)=0,"",","""&amp;R$1&amp;""":"&amp;R32)
&amp;IF(LEN(F32)=0,"","}")&amp;"}"</f>
        <v>{"dy":15,"sl":3,"id":"Actor3021m","stats":{"tr":3,"trp":6,"str":0,"dex":0,"int":5,"vit":10,"train":0,"wgGr0":0,"wgGr1":0,"wgGr2":0,"wgGr3":18,"wgLk":332}}</v>
      </c>
      <c r="AD32">
        <v>31</v>
      </c>
      <c r="AE32">
        <v>202</v>
      </c>
      <c r="AF32">
        <f>COUNTIF(R:R,AE32)</f>
        <v>0</v>
      </c>
    </row>
    <row r="33" spans="1:32">
      <c r="A33">
        <v>16</v>
      </c>
      <c r="B33">
        <v>1</v>
      </c>
      <c r="C33" t="str">
        <f ca="1">VLOOKUP(RANDBETWEEN(1,COUNTA(Z:Z)-1),Z:AA,2,0)</f>
        <v>Actor3021m</v>
      </c>
      <c r="D33" t="str">
        <f>IF(ISBLANK(F33),"",
IFERROR(VLOOKUP(F33,[2]ActorTable!$A:$H,MATCH("이름참고",[2]ActorTable!$1:$1,0),0),"캐릭터없음"))</f>
        <v>원더</v>
      </c>
      <c r="E33" t="str">
        <f t="shared" si="0"/>
        <v/>
      </c>
      <c r="F33" t="s">
        <v>369</v>
      </c>
      <c r="G33">
        <v>3</v>
      </c>
      <c r="H33">
        <v>6</v>
      </c>
      <c r="I33">
        <v>10</v>
      </c>
      <c r="J33">
        <v>5</v>
      </c>
      <c r="K33">
        <v>0</v>
      </c>
      <c r="L33">
        <v>0</v>
      </c>
      <c r="M33">
        <v>0</v>
      </c>
      <c r="N33">
        <v>0</v>
      </c>
      <c r="O33">
        <v>0</v>
      </c>
      <c r="P33">
        <v>0</v>
      </c>
      <c r="Q33">
        <v>18</v>
      </c>
      <c r="R33">
        <v>226</v>
      </c>
      <c r="S33" t="str">
        <f>IFERROR(VLOOKUP(R33,[2]WingLookTable!$A:$B,2,0),"캐릭터없음")</f>
        <v>Wing_MultiOtherNoiseFullFast</v>
      </c>
      <c r="T33">
        <f ca="1">VLOOKUP(RANDBETWEEN(1,COUNTA(AD:AD)-1),AD:AE,2,0)</f>
        <v>291</v>
      </c>
      <c r="U33"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v>
      </c>
      <c r="V33" t="str">
        <f t="shared" si="2"/>
        <v>{"dy":16,"sl":1,"id":"Actor2128m","stats":{"tr":3,"trp":6,"str":10,"dex":5,"int":0,"vit":0,"train":0,"wgGr0":0,"wgGr1":0,"wgGr2":0,"wgGr3":18,"wgLk":226}}</v>
      </c>
      <c r="AD33">
        <v>32</v>
      </c>
      <c r="AE33">
        <v>205</v>
      </c>
      <c r="AF33">
        <f>COUNTIF(R:R,AE33)</f>
        <v>1</v>
      </c>
    </row>
    <row r="34" spans="1:32">
      <c r="A34">
        <v>16</v>
      </c>
      <c r="B34">
        <v>2</v>
      </c>
      <c r="C34" t="str">
        <f ca="1">VLOOKUP(RANDBETWEEN(1,COUNTA(Z:Z)-1),Z:AA,2,0)</f>
        <v>Actor3022m</v>
      </c>
      <c r="D34" t="str">
        <f>IF(ISBLANK(F34),"",
IFERROR(VLOOKUP(F34,[2]ActorTable!$A:$H,MATCH("이름참고",[2]ActorTable!$1:$1,0),0),"캐릭터없음"))</f>
        <v>딘즈</v>
      </c>
      <c r="E34" t="str">
        <f t="shared" si="0"/>
        <v/>
      </c>
      <c r="F34" t="s">
        <v>401</v>
      </c>
      <c r="G34">
        <v>3</v>
      </c>
      <c r="H34">
        <v>6</v>
      </c>
      <c r="I34">
        <v>0</v>
      </c>
      <c r="J34">
        <v>5</v>
      </c>
      <c r="K34">
        <v>10</v>
      </c>
      <c r="L34">
        <v>0</v>
      </c>
      <c r="M34">
        <v>0</v>
      </c>
      <c r="N34">
        <v>0</v>
      </c>
      <c r="O34">
        <v>0</v>
      </c>
      <c r="P34">
        <v>0</v>
      </c>
      <c r="Q34">
        <v>18</v>
      </c>
      <c r="R34">
        <v>288</v>
      </c>
      <c r="S34" t="str">
        <f>IFERROR(VLOOKUP(R34,[2]WingLookTable!$A:$B,2,0),"캐릭터없음")</f>
        <v>Wing_YellowStripeOtherFullFast</v>
      </c>
      <c r="T34">
        <f ca="1">VLOOKUP(RANDBETWEEN(1,COUNTA(AD:AD)-1),AD:AE,2,0)</f>
        <v>324</v>
      </c>
      <c r="U34"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v>
      </c>
      <c r="V34" t="str">
        <f t="shared" si="2"/>
        <v>{"dy":16,"sl":2,"id":"Actor3022m","stats":{"tr":3,"trp":6,"str":0,"dex":5,"int":10,"vit":0,"train":0,"wgGr0":0,"wgGr1":0,"wgGr2":0,"wgGr3":18,"wgLk":288}}</v>
      </c>
      <c r="AD34">
        <v>33</v>
      </c>
      <c r="AE34">
        <v>208</v>
      </c>
      <c r="AF34">
        <f>COUNTIF(R:R,AE34)</f>
        <v>1</v>
      </c>
    </row>
    <row r="35" spans="1:32">
      <c r="A35">
        <v>17</v>
      </c>
      <c r="B35">
        <v>1</v>
      </c>
      <c r="C35" t="str">
        <f ca="1">VLOOKUP(RANDBETWEEN(1,COUNTA(Z:Z)-1),Z:AA,2,0)</f>
        <v>Actor1109m</v>
      </c>
      <c r="D35" t="str">
        <f>IF(ISBLANK(F35),"",
IFERROR(VLOOKUP(F35,[2]ActorTable!$A:$H,MATCH("이름참고",[2]ActorTable!$1:$1,0),0),"캐릭터없음"))</f>
        <v>닉스</v>
      </c>
      <c r="E35" t="str">
        <f t="shared" si="0"/>
        <v/>
      </c>
      <c r="F35" t="s">
        <v>368</v>
      </c>
      <c r="G35">
        <v>3</v>
      </c>
      <c r="H35">
        <v>6</v>
      </c>
      <c r="I35">
        <v>0</v>
      </c>
      <c r="J35">
        <v>0</v>
      </c>
      <c r="K35">
        <v>15</v>
      </c>
      <c r="L35">
        <v>0</v>
      </c>
      <c r="M35">
        <v>0</v>
      </c>
      <c r="N35">
        <v>0</v>
      </c>
      <c r="O35">
        <v>0</v>
      </c>
      <c r="P35">
        <v>0</v>
      </c>
      <c r="Q35">
        <v>18</v>
      </c>
      <c r="R35">
        <v>133</v>
      </c>
      <c r="S35" t="str">
        <f>IFERROR(VLOOKUP(R35,[2]WingLookTable!$A:$B,2,0),"캐릭터없음")</f>
        <v>Wing_CyanSineOtherFullFast</v>
      </c>
      <c r="T35">
        <f ca="1">VLOOKUP(RANDBETWEEN(1,COUNTA(AD:AD)-1),AD:AE,2,0)</f>
        <v>166</v>
      </c>
      <c r="U35"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v>
      </c>
      <c r="V35" t="str">
        <f t="shared" ref="V35:V66" si="5">"{"""&amp;A$1&amp;""":"&amp;A35
&amp;","""&amp;B$1&amp;""":"&amp;B35
&amp;IF(LEN(F35)=0,"",","""&amp;F$1&amp;""":"""&amp;F35&amp;"""")
&amp;IF(LEN(F35)=0,"",",""stats"":{")
&amp;IF(LEN(F35)=0,"",""""&amp;G$1&amp;""":"&amp;G35)
&amp;IF(LEN(F35)=0,"",","""&amp;H$1&amp;""":"&amp;H35)
&amp;IF(LEN(F35)=0,"",","""&amp;I$1&amp;""":"&amp;I35)
&amp;IF(LEN(F35)=0,"",","""&amp;J$1&amp;""":"&amp;J35)
&amp;IF(LEN(F35)=0,"",","""&amp;K$1&amp;""":"&amp;K35)
&amp;IF(LEN(F35)=0,"",","""&amp;L$1&amp;""":"&amp;L35)
&amp;IF(LEN(F35)=0,"",","""&amp;M$1&amp;""":"&amp;M35)
&amp;IF(LEN(F35)=0,"",","""&amp;N$1&amp;""":"&amp;N35)
&amp;IF(LEN(F35)=0,"",","""&amp;O$1&amp;""":"&amp;O35)
&amp;IF(LEN(F35)=0,"",","""&amp;P$1&amp;""":"&amp;P35)
&amp;IF(LEN(F35)=0,"",","""&amp;Q$1&amp;""":"&amp;Q35)
&amp;IF(LEN(F35)=0,"",","""&amp;R$1&amp;""":"&amp;R35)
&amp;IF(LEN(F35)=0,"","}")&amp;"}"</f>
        <v>{"dy":17,"sl":1,"id":"Actor1109m","stats":{"tr":3,"trp":6,"str":0,"dex":0,"int":15,"vit":0,"train":0,"wgGr0":0,"wgGr1":0,"wgGr2":0,"wgGr3":18,"wgLk":133}}</v>
      </c>
      <c r="AD35">
        <v>34</v>
      </c>
      <c r="AE35">
        <v>211</v>
      </c>
      <c r="AF35">
        <f>COUNTIF(R:R,AE35)</f>
        <v>1</v>
      </c>
    </row>
    <row r="36" spans="1:32">
      <c r="A36">
        <v>17</v>
      </c>
      <c r="B36">
        <v>2</v>
      </c>
      <c r="C36" t="str">
        <f ca="1">VLOOKUP(RANDBETWEEN(1,COUNTA(Z:Z)-1),Z:AA,2,0)</f>
        <v>Actor0024m</v>
      </c>
      <c r="D36" t="str">
        <f>IF(ISBLANK(F36),"",
IFERROR(VLOOKUP(F36,[2]ActorTable!$A:$H,MATCH("이름참고",[2]ActorTable!$1:$1,0),0),"캐릭터없음"))</f>
        <v>러센트</v>
      </c>
      <c r="E36" t="str">
        <f t="shared" si="0"/>
        <v/>
      </c>
      <c r="F36" t="s">
        <v>407</v>
      </c>
      <c r="G36">
        <v>3</v>
      </c>
      <c r="H36">
        <v>6</v>
      </c>
      <c r="I36">
        <v>0</v>
      </c>
      <c r="J36">
        <v>0</v>
      </c>
      <c r="K36">
        <v>10</v>
      </c>
      <c r="L36">
        <v>5</v>
      </c>
      <c r="M36">
        <v>0</v>
      </c>
      <c r="N36">
        <v>0</v>
      </c>
      <c r="O36">
        <v>0</v>
      </c>
      <c r="P36">
        <v>0</v>
      </c>
      <c r="Q36">
        <v>18</v>
      </c>
      <c r="R36">
        <v>157</v>
      </c>
      <c r="S36" t="str">
        <f>IFERROR(VLOOKUP(R36,[2]WingLookTable!$A:$B,2,0),"캐릭터없음")</f>
        <v>Wing_DustGreenPatternPatternStripeSlow</v>
      </c>
      <c r="T36">
        <f ca="1">VLOOKUP(RANDBETWEEN(1,COUNTA(AD:AD)-1),AD:AE,2,0)</f>
        <v>214</v>
      </c>
      <c r="U36"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v>
      </c>
      <c r="V36" t="str">
        <f t="shared" si="5"/>
        <v>{"dy":17,"sl":2,"id":"Actor0024m","stats":{"tr":3,"trp":6,"str":0,"dex":0,"int":10,"vit":5,"train":0,"wgGr0":0,"wgGr1":0,"wgGr2":0,"wgGr3":18,"wgLk":157}}</v>
      </c>
      <c r="AD36">
        <v>35</v>
      </c>
      <c r="AE36">
        <v>214</v>
      </c>
      <c r="AF36">
        <f>COUNTIF(R:R,AE36)</f>
        <v>2</v>
      </c>
    </row>
    <row r="37" spans="1:32">
      <c r="A37">
        <v>18</v>
      </c>
      <c r="B37">
        <v>1</v>
      </c>
      <c r="C37" t="str">
        <f ca="1">VLOOKUP(RANDBETWEEN(1,COUNTA(Z:Z)-1),Z:AA,2,0)</f>
        <v>Actor2103m</v>
      </c>
      <c r="D37" t="str">
        <f>IF(ISBLANK(F37),"",
IFERROR(VLOOKUP(F37,[2]ActorTable!$A:$H,MATCH("이름참고",[2]ActorTable!$1:$1,0),0),"캐릭터없음"))</f>
        <v>프로토27</v>
      </c>
      <c r="E37" t="str">
        <f t="shared" si="0"/>
        <v/>
      </c>
      <c r="F37" t="s">
        <v>371</v>
      </c>
      <c r="G37">
        <v>3</v>
      </c>
      <c r="H37">
        <v>6</v>
      </c>
      <c r="I37">
        <v>15</v>
      </c>
      <c r="J37">
        <v>0</v>
      </c>
      <c r="K37">
        <v>0</v>
      </c>
      <c r="L37">
        <v>0</v>
      </c>
      <c r="M37">
        <v>0</v>
      </c>
      <c r="N37">
        <v>0</v>
      </c>
      <c r="O37">
        <v>0</v>
      </c>
      <c r="P37">
        <v>0</v>
      </c>
      <c r="Q37">
        <v>18</v>
      </c>
      <c r="R37">
        <v>137</v>
      </c>
      <c r="S37" t="str">
        <f>IFERROR(VLOOKUP(R37,[2]WingLookTable!$A:$B,2,0),"캐릭터없음")</f>
        <v>Wing_CyanStripePatternFullFast</v>
      </c>
      <c r="T37">
        <f ca="1">VLOOKUP(RANDBETWEEN(1,COUNTA(AD:AD)-1),AD:AE,2,0)</f>
        <v>291</v>
      </c>
      <c r="U37"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v>
      </c>
      <c r="V37" t="str">
        <f t="shared" si="5"/>
        <v>{"dy":18,"sl":1,"id":"Actor1216m","stats":{"tr":3,"trp":6,"str":15,"dex":0,"int":0,"vit":0,"train":0,"wgGr0":0,"wgGr1":0,"wgGr2":0,"wgGr3":18,"wgLk":137}}</v>
      </c>
      <c r="AD37">
        <v>36</v>
      </c>
      <c r="AE37">
        <v>217</v>
      </c>
      <c r="AF37">
        <f>COUNTIF(R:R,AE37)</f>
        <v>1</v>
      </c>
    </row>
    <row r="38" spans="1:32">
      <c r="A38">
        <v>18</v>
      </c>
      <c r="B38">
        <v>2</v>
      </c>
      <c r="C38" t="str">
        <f ca="1">VLOOKUP(RANDBETWEEN(1,COUNTA(Z:Z)-1),Z:AA,2,0)</f>
        <v>Actor2128m</v>
      </c>
      <c r="D38" t="str">
        <f>IF(ISBLANK(F38),"",
IFERROR(VLOOKUP(F38,[2]ActorTable!$A:$H,MATCH("이름참고",[2]ActorTable!$1:$1,0),0),"캐릭터없음"))</f>
        <v>튤린</v>
      </c>
      <c r="E38" t="str">
        <f>IF(AND(B38=1,NOT(ISBLANK(F38))),
IF(F38=F39,"같음",""),"")</f>
        <v/>
      </c>
      <c r="F38" t="s">
        <v>397</v>
      </c>
      <c r="G38">
        <v>3</v>
      </c>
      <c r="H38">
        <v>6</v>
      </c>
      <c r="I38">
        <v>5</v>
      </c>
      <c r="J38">
        <v>0</v>
      </c>
      <c r="K38">
        <v>10</v>
      </c>
      <c r="L38">
        <v>0</v>
      </c>
      <c r="M38">
        <v>0</v>
      </c>
      <c r="N38">
        <v>0</v>
      </c>
      <c r="O38">
        <v>0</v>
      </c>
      <c r="P38">
        <v>0</v>
      </c>
      <c r="Q38">
        <v>18</v>
      </c>
      <c r="R38">
        <v>145</v>
      </c>
      <c r="S38" t="str">
        <f>IFERROR(VLOOKUP(R38,[2]WingLookTable!$A:$B,2,0),"캐릭터없음")</f>
        <v>Wing_DustBlueSinePatternFullSlow</v>
      </c>
      <c r="T38">
        <f ca="1">VLOOKUP(RANDBETWEEN(1,COUNTA(AD:AD)-1),AD:AE,2,0)</f>
        <v>154</v>
      </c>
      <c r="U38"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v>
      </c>
      <c r="V38" t="str">
        <f t="shared" si="5"/>
        <v>{"dy":18,"sl":2,"id":"Actor0037m","stats":{"tr":3,"trp":6,"str":5,"dex":0,"int":10,"vit":0,"train":0,"wgGr0":0,"wgGr1":0,"wgGr2":0,"wgGr3":18,"wgLk":145}}</v>
      </c>
      <c r="AD38">
        <v>37</v>
      </c>
      <c r="AE38">
        <v>220</v>
      </c>
      <c r="AF38">
        <f>COUNTIF(R:R,AE38)</f>
        <v>0</v>
      </c>
    </row>
    <row r="39" spans="1:32">
      <c r="A39">
        <v>19</v>
      </c>
      <c r="B39">
        <v>1</v>
      </c>
      <c r="C39" t="str">
        <f ca="1">VLOOKUP(RANDBETWEEN(1,COUNTA(Z:Z)-1),Z:AA,2,0)</f>
        <v>Actor3231m</v>
      </c>
      <c r="D39" t="str">
        <f>IF(ISBLANK(F39),"",
IFERROR(VLOOKUP(F39,[2]ActorTable!$A:$H,MATCH("이름참고",[2]ActorTable!$1:$1,0),0),"캐릭터없음"))</f>
        <v>카츄진</v>
      </c>
      <c r="E39" t="str">
        <f t="shared" ref="E39:E66" si="6">IF(AND(B39=1,NOT(ISBLANK(F39))),
IF(F39=F40,"같음",""),"")</f>
        <v/>
      </c>
      <c r="F39" t="s">
        <v>331</v>
      </c>
      <c r="G39">
        <v>3</v>
      </c>
      <c r="H39">
        <v>6</v>
      </c>
      <c r="I39">
        <v>0</v>
      </c>
      <c r="J39">
        <v>15</v>
      </c>
      <c r="K39">
        <v>0</v>
      </c>
      <c r="L39">
        <v>0</v>
      </c>
      <c r="M39">
        <v>0</v>
      </c>
      <c r="N39">
        <v>0</v>
      </c>
      <c r="O39">
        <v>0</v>
      </c>
      <c r="P39">
        <v>0</v>
      </c>
      <c r="Q39">
        <v>18</v>
      </c>
      <c r="R39">
        <v>321</v>
      </c>
      <c r="S39" t="str">
        <f>IFERROR(VLOOKUP(R39,[2]WingLookTable!$A:$B,2,0),"캐릭터없음")</f>
        <v>Wing_DustMultiOtherOtherOtherSlow</v>
      </c>
      <c r="T39">
        <f ca="1">VLOOKUP(RANDBETWEEN(1,COUNTA(AD:AD)-1),AD:AE,2,0)</f>
        <v>190</v>
      </c>
      <c r="U39"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v>
      </c>
      <c r="V39" t="str">
        <f t="shared" si="5"/>
        <v>{"dy":19,"sl":1,"id":"Actor3117m","stats":{"tr":3,"trp":6,"str":0,"dex":15,"int":0,"vit":0,"train":0,"wgGr0":0,"wgGr1":0,"wgGr2":0,"wgGr3":18,"wgLk":321}}</v>
      </c>
      <c r="AD39">
        <v>38</v>
      </c>
      <c r="AE39">
        <v>223</v>
      </c>
      <c r="AF39">
        <f>COUNTIF(R:R,AE39)</f>
        <v>1</v>
      </c>
    </row>
    <row r="40" spans="1:32">
      <c r="A40">
        <v>19</v>
      </c>
      <c r="B40">
        <v>2</v>
      </c>
      <c r="C40" t="str">
        <f ca="1">VLOOKUP(RANDBETWEEN(1,COUNTA(Z:Z)-1),Z:AA,2,0)</f>
        <v>Actor2011m</v>
      </c>
      <c r="D40" t="str">
        <f>IF(ISBLANK(F40),"",
IFERROR(VLOOKUP(F40,[2]ActorTable!$A:$H,MATCH("이름참고",[2]ActorTable!$1:$1,0),0),"캐릭터없음"))</f>
        <v>베이</v>
      </c>
      <c r="E40" t="str">
        <f t="shared" si="6"/>
        <v/>
      </c>
      <c r="F40" t="s">
        <v>320</v>
      </c>
      <c r="G40">
        <v>3</v>
      </c>
      <c r="H40">
        <v>6</v>
      </c>
      <c r="I40">
        <v>0</v>
      </c>
      <c r="J40">
        <v>0</v>
      </c>
      <c r="K40">
        <v>15</v>
      </c>
      <c r="L40">
        <v>0</v>
      </c>
      <c r="M40">
        <v>0</v>
      </c>
      <c r="N40">
        <v>0</v>
      </c>
      <c r="O40">
        <v>0</v>
      </c>
      <c r="P40">
        <v>0</v>
      </c>
      <c r="Q40">
        <v>18</v>
      </c>
      <c r="R40">
        <v>175</v>
      </c>
      <c r="S40" t="str">
        <f>IFERROR(VLOOKUP(R40,[2]WingLookTable!$A:$B,2,0),"캐릭터없음")</f>
        <v>Wing_DustMultiSineOtherFullSlow2</v>
      </c>
      <c r="T40">
        <f ca="1">VLOOKUP(RANDBETWEEN(1,COUNTA(AD:AD)-1),AD:AE,2,0)</f>
        <v>166</v>
      </c>
      <c r="U40"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v>
      </c>
      <c r="V40" t="str">
        <f t="shared" si="5"/>
        <v>{"dy":19,"sl":2,"id":"Actor0104m","stats":{"tr":3,"trp":6,"str":0,"dex":0,"int":15,"vit":0,"train":0,"wgGr0":0,"wgGr1":0,"wgGr2":0,"wgGr3":18,"wgLk":175}}</v>
      </c>
      <c r="AD40">
        <v>39</v>
      </c>
      <c r="AE40">
        <v>226</v>
      </c>
      <c r="AF40">
        <f>COUNTIF(R:R,AE40)</f>
        <v>1</v>
      </c>
    </row>
    <row r="41" spans="1:32">
      <c r="A41">
        <v>20</v>
      </c>
      <c r="B41">
        <v>1</v>
      </c>
      <c r="C41" t="str">
        <f ca="1">VLOOKUP(RANDBETWEEN(1,COUNTA(Z:Z)-1),Z:AA,2,0)</f>
        <v>Actor0125m</v>
      </c>
      <c r="D41" t="str">
        <f>IF(ISBLANK(F41),"",
IFERROR(VLOOKUP(F41,[2]ActorTable!$A:$H,MATCH("이름참고",[2]ActorTable!$1:$1,0),0),"캐릭터없음"))</f>
        <v>라무무</v>
      </c>
      <c r="E41" t="str">
        <f t="shared" si="6"/>
        <v/>
      </c>
      <c r="F41" t="s">
        <v>373</v>
      </c>
      <c r="G41">
        <v>3</v>
      </c>
      <c r="H41">
        <v>6</v>
      </c>
      <c r="I41">
        <v>0</v>
      </c>
      <c r="J41">
        <v>0</v>
      </c>
      <c r="K41">
        <v>15</v>
      </c>
      <c r="L41">
        <v>0</v>
      </c>
      <c r="M41">
        <v>0</v>
      </c>
      <c r="N41">
        <v>0</v>
      </c>
      <c r="O41">
        <v>0</v>
      </c>
      <c r="P41">
        <v>0</v>
      </c>
      <c r="Q41">
        <v>18</v>
      </c>
      <c r="R41">
        <v>236</v>
      </c>
      <c r="S41" t="str">
        <f>IFERROR(VLOOKUP(R41,[2]WingLookTable!$A:$B,2,0),"캐릭터없음")</f>
        <v>Wing_MultiPatternNoiseStripeFast</v>
      </c>
      <c r="T41">
        <f ca="1">VLOOKUP(RANDBETWEEN(1,COUNTA(AD:AD)-1),AD:AE,2,0)</f>
        <v>223</v>
      </c>
      <c r="U41"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v>
      </c>
      <c r="V41" t="str">
        <f t="shared" si="5"/>
        <v>{"dy":20,"sl":1,"id":"Actor3231m","stats":{"tr":3,"trp":6,"str":0,"dex":0,"int":15,"vit":0,"train":0,"wgGr0":0,"wgGr1":0,"wgGr2":0,"wgGr3":18,"wgLk":236}}</v>
      </c>
      <c r="AD41">
        <v>40</v>
      </c>
      <c r="AE41">
        <v>229</v>
      </c>
      <c r="AF41">
        <f>COUNTIF(R:R,AE41)</f>
        <v>0</v>
      </c>
    </row>
    <row r="42" spans="1:32">
      <c r="A42">
        <v>20</v>
      </c>
      <c r="B42">
        <v>2</v>
      </c>
      <c r="C42" t="str">
        <f ca="1">VLOOKUP(RANDBETWEEN(1,COUNTA(Z:Z)-1),Z:AA,2,0)</f>
        <v>Actor1216m</v>
      </c>
      <c r="D42" t="str">
        <f>IF(ISBLANK(F42),"",
IFERROR(VLOOKUP(F42,[2]ActorTable!$A:$H,MATCH("이름참고",[2]ActorTable!$1:$1,0),0),"캐릭터없음"))</f>
        <v>도스로프</v>
      </c>
      <c r="E42" t="str">
        <f t="shared" si="6"/>
        <v/>
      </c>
      <c r="F42" t="s">
        <v>417</v>
      </c>
      <c r="G42">
        <v>3</v>
      </c>
      <c r="H42">
        <v>6</v>
      </c>
      <c r="I42">
        <v>10</v>
      </c>
      <c r="J42">
        <v>5</v>
      </c>
      <c r="K42">
        <v>0</v>
      </c>
      <c r="L42">
        <v>0</v>
      </c>
      <c r="M42">
        <v>0</v>
      </c>
      <c r="N42">
        <v>0</v>
      </c>
      <c r="O42">
        <v>0</v>
      </c>
      <c r="P42">
        <v>0</v>
      </c>
      <c r="Q42">
        <v>18</v>
      </c>
      <c r="R42">
        <v>148</v>
      </c>
      <c r="S42" t="str">
        <f>IFERROR(VLOOKUP(R42,[2]WingLookTable!$A:$B,2,0),"캐릭터없음")</f>
        <v>Wing_DustCyanPatternFullFullSlow</v>
      </c>
      <c r="T42">
        <f ca="1">VLOOKUP(RANDBETWEEN(1,COUNTA(AD:AD)-1),AD:AE,2,0)</f>
        <v>133</v>
      </c>
      <c r="U42"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v>
      </c>
      <c r="V42" t="str">
        <f t="shared" si="5"/>
        <v>{"dy":20,"sl":2,"id":"Actor0030m","stats":{"tr":3,"trp":6,"str":10,"dex":5,"int":0,"vit":0,"train":0,"wgGr0":0,"wgGr1":0,"wgGr2":0,"wgGr3":18,"wgLk":148}}</v>
      </c>
      <c r="AD42">
        <v>41</v>
      </c>
      <c r="AE42">
        <v>232</v>
      </c>
      <c r="AF42">
        <f>COUNTIF(R:R,AE42)</f>
        <v>0</v>
      </c>
    </row>
    <row r="43" spans="1:32">
      <c r="A43">
        <v>21</v>
      </c>
      <c r="B43">
        <v>1</v>
      </c>
      <c r="C43" t="str">
        <f ca="1">VLOOKUP(RANDBETWEEN(1,COUNTA(Z:Z)-1),Z:AA,2,0)</f>
        <v>Actor3114m</v>
      </c>
      <c r="D43" t="str">
        <f>IF(ISBLANK(F43),"",
IFERROR(VLOOKUP(F43,[2]ActorTable!$A:$H,MATCH("이름참고",[2]ActorTable!$1:$1,0),0),"캐릭터없음"))</f>
        <v>슬로니카</v>
      </c>
      <c r="E43" t="str">
        <f t="shared" si="6"/>
        <v/>
      </c>
      <c r="F43" t="s">
        <v>370</v>
      </c>
      <c r="G43">
        <v>3</v>
      </c>
      <c r="H43">
        <v>6</v>
      </c>
      <c r="I43">
        <v>0</v>
      </c>
      <c r="J43">
        <v>10</v>
      </c>
      <c r="K43">
        <v>5</v>
      </c>
      <c r="L43">
        <v>0</v>
      </c>
      <c r="M43">
        <v>0</v>
      </c>
      <c r="N43">
        <v>0</v>
      </c>
      <c r="O43">
        <v>0</v>
      </c>
      <c r="P43">
        <v>0</v>
      </c>
      <c r="Q43">
        <v>18</v>
      </c>
      <c r="R43">
        <v>193</v>
      </c>
      <c r="S43" t="str">
        <f>IFERROR(VLOOKUP(R43,[2]WingLookTable!$A:$B,2,0),"캐릭터없음")</f>
        <v>Wing_DustYellowOtherNoiseOtherSlow</v>
      </c>
      <c r="T43">
        <f ca="1">VLOOKUP(RANDBETWEEN(1,COUNTA(AD:AD)-1),AD:AE,2,0)</f>
        <v>226</v>
      </c>
      <c r="U43"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v>
      </c>
      <c r="V43" t="str">
        <f t="shared" si="5"/>
        <v>{"dy":21,"sl":1,"id":"Actor3114m","stats":{"tr":3,"trp":6,"str":0,"dex":10,"int":5,"vit":0,"train":0,"wgGr0":0,"wgGr1":0,"wgGr2":0,"wgGr3":18,"wgLk":193}}</v>
      </c>
      <c r="AD43">
        <v>42</v>
      </c>
      <c r="AE43">
        <v>236</v>
      </c>
      <c r="AF43">
        <f>COUNTIF(R:R,AE43)</f>
        <v>1</v>
      </c>
    </row>
    <row r="44" spans="1:32">
      <c r="A44">
        <v>21</v>
      </c>
      <c r="B44">
        <v>2</v>
      </c>
      <c r="C44" t="str">
        <f ca="1">VLOOKUP(RANDBETWEEN(1,COUNTA(Z:Z)-1),Z:AA,2,0)</f>
        <v>Actor0007m</v>
      </c>
      <c r="D44" t="str">
        <f>IF(ISBLANK(F44),"",
IFERROR(VLOOKUP(F44,[2]ActorTable!$A:$H,MATCH("이름참고",[2]ActorTable!$1:$1,0),0),"캐릭터없음"))</f>
        <v>헤르윈</v>
      </c>
      <c r="E44" t="str">
        <f t="shared" si="6"/>
        <v/>
      </c>
      <c r="F44" t="s">
        <v>372</v>
      </c>
      <c r="G44">
        <v>3</v>
      </c>
      <c r="H44">
        <v>6</v>
      </c>
      <c r="I44">
        <v>0</v>
      </c>
      <c r="J44">
        <v>0</v>
      </c>
      <c r="K44">
        <v>15</v>
      </c>
      <c r="L44">
        <v>0</v>
      </c>
      <c r="M44">
        <v>0</v>
      </c>
      <c r="N44">
        <v>0</v>
      </c>
      <c r="O44">
        <v>0</v>
      </c>
      <c r="P44">
        <v>0</v>
      </c>
      <c r="Q44">
        <v>18</v>
      </c>
      <c r="R44">
        <v>196</v>
      </c>
      <c r="S44" t="str">
        <f>IFERROR(VLOOKUP(R44,[2]WingLookTable!$A:$B,2,0),"캐릭터없음")</f>
        <v>Wing_FireBeeSineWingSlow</v>
      </c>
      <c r="T44">
        <f ca="1">VLOOKUP(RANDBETWEEN(1,COUNTA(AD:AD)-1),AD:AE,2,0)</f>
        <v>125</v>
      </c>
      <c r="U44"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v>
      </c>
      <c r="V44" t="str">
        <f t="shared" si="5"/>
        <v>{"dy":21,"sl":2,"id":"Actor0007m","stats":{"tr":3,"trp":6,"str":0,"dex":0,"int":15,"vit":0,"train":0,"wgGr0":0,"wgGr1":0,"wgGr2":0,"wgGr3":18,"wgLk":196}}</v>
      </c>
      <c r="AD44">
        <v>43</v>
      </c>
      <c r="AE44">
        <v>240</v>
      </c>
      <c r="AF44">
        <f>COUNTIF(R:R,AE44)</f>
        <v>0</v>
      </c>
    </row>
    <row r="45" spans="1:32">
      <c r="A45">
        <v>22</v>
      </c>
      <c r="B45">
        <v>1</v>
      </c>
      <c r="C45" t="str">
        <f ca="1">VLOOKUP(RANDBETWEEN(1,COUNTA(Z:Z)-1),Z:AA,2,0)</f>
        <v>Actor3022m</v>
      </c>
      <c r="D45" t="str">
        <f>IF(ISBLANK(F45),"",
IFERROR(VLOOKUP(F45,[2]ActorTable!$A:$H,MATCH("이름참고",[2]ActorTable!$1:$1,0),0),"캐릭터없음"))</f>
        <v>프로토27</v>
      </c>
      <c r="E45" t="str">
        <f t="shared" si="6"/>
        <v/>
      </c>
      <c r="F45" t="s">
        <v>371</v>
      </c>
      <c r="G45">
        <v>3</v>
      </c>
      <c r="H45">
        <v>6</v>
      </c>
      <c r="I45">
        <v>0</v>
      </c>
      <c r="J45">
        <v>10</v>
      </c>
      <c r="K45">
        <v>5</v>
      </c>
      <c r="L45">
        <v>0</v>
      </c>
      <c r="M45">
        <v>0</v>
      </c>
      <c r="N45">
        <v>0</v>
      </c>
      <c r="O45">
        <v>0</v>
      </c>
      <c r="P45">
        <v>0</v>
      </c>
      <c r="Q45">
        <v>18</v>
      </c>
      <c r="R45">
        <v>223</v>
      </c>
      <c r="S45" t="str">
        <f>IFERROR(VLOOKUP(R45,[2]WingLookTable!$A:$B,2,0),"캐릭터없음")</f>
        <v>Wing_MultiFullOtherFullFast</v>
      </c>
      <c r="T45">
        <f ca="1">VLOOKUP(RANDBETWEEN(1,COUNTA(AD:AD)-1),AD:AE,2,0)</f>
        <v>133</v>
      </c>
      <c r="U45"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v>
      </c>
      <c r="V45" t="str">
        <f t="shared" si="5"/>
        <v>{"dy":22,"sl":1,"id":"Actor1216m","stats":{"tr":3,"trp":6,"str":0,"dex":10,"int":5,"vit":0,"train":0,"wgGr0":0,"wgGr1":0,"wgGr2":0,"wgGr3":18,"wgLk":223}}</v>
      </c>
      <c r="AD45">
        <v>44</v>
      </c>
      <c r="AE45">
        <v>244</v>
      </c>
      <c r="AF45">
        <f>COUNTIF(R:R,AE45)</f>
        <v>0</v>
      </c>
    </row>
    <row r="46" spans="1:32">
      <c r="A46">
        <v>22</v>
      </c>
      <c r="B46">
        <v>2</v>
      </c>
      <c r="C46" t="str">
        <f ca="1">VLOOKUP(RANDBETWEEN(1,COUNTA(Z:Z)-1),Z:AA,2,0)</f>
        <v>Actor0104m</v>
      </c>
      <c r="D46" t="str">
        <f>IF(ISBLANK(F46),"",
IFERROR(VLOOKUP(F46,[2]ActorTable!$A:$H,MATCH("이름참고",[2]ActorTable!$1:$1,0),0),"캐릭터없음"))</f>
        <v>프리스</v>
      </c>
      <c r="E46" t="str">
        <f>IF(AND(B46=1,NOT(ISBLANK(F46))),
IF(F46=F48,"같음",""),"")</f>
        <v/>
      </c>
      <c r="F46" t="s">
        <v>374</v>
      </c>
      <c r="G46">
        <v>3</v>
      </c>
      <c r="H46">
        <v>6</v>
      </c>
      <c r="I46">
        <v>0</v>
      </c>
      <c r="J46">
        <v>5</v>
      </c>
      <c r="K46">
        <v>10</v>
      </c>
      <c r="L46">
        <v>0</v>
      </c>
      <c r="M46">
        <v>0</v>
      </c>
      <c r="N46">
        <v>0</v>
      </c>
      <c r="O46">
        <v>0</v>
      </c>
      <c r="P46">
        <v>0</v>
      </c>
      <c r="Q46">
        <v>18</v>
      </c>
      <c r="R46">
        <v>199</v>
      </c>
      <c r="S46" t="str">
        <f>IFERROR(VLOOKUP(R46,[2]WingLookTable!$A:$B,2,0),"캐릭터없음")</f>
        <v>Wing_FireFullNoiseOtherSlow</v>
      </c>
      <c r="T46">
        <f ca="1">VLOOKUP(RANDBETWEEN(1,COUNTA(AD:AD)-1),AD:AE,2,0)</f>
        <v>157</v>
      </c>
      <c r="U46"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v>
      </c>
      <c r="V46" t="str">
        <f t="shared" si="5"/>
        <v>{"dy":22,"sl":2,"id":"Actor0125m","stats":{"tr":3,"trp":6,"str":0,"dex":5,"int":10,"vit":0,"train":0,"wgGr0":0,"wgGr1":0,"wgGr2":0,"wgGr3":18,"wgLk":199}}</v>
      </c>
      <c r="AD46">
        <v>45</v>
      </c>
      <c r="AE46">
        <v>248</v>
      </c>
      <c r="AF46">
        <f>COUNTIF(R:R,AE46)</f>
        <v>1</v>
      </c>
    </row>
    <row r="47" spans="1:32">
      <c r="A47">
        <v>22</v>
      </c>
      <c r="B47">
        <v>3</v>
      </c>
      <c r="C47" t="str">
        <f ca="1">VLOOKUP(RANDBETWEEN(1,COUNTA(Z:Z)-1),Z:AA,2,0)</f>
        <v>Actor0201m</v>
      </c>
      <c r="D47" t="str">
        <f>IF(ISBLANK(F47),"",
IFERROR(VLOOKUP(F47,[2]ActorTable!$A:$H,MATCH("이름참고",[2]ActorTable!$1:$1,0),0),"캐릭터없음"))</f>
        <v>클라크</v>
      </c>
      <c r="E47" t="str">
        <f>IF(AND(B47=1,NOT(ISBLANK(F47))),
IF(F47=F49,"같음",""),"")</f>
        <v/>
      </c>
      <c r="F47" t="s">
        <v>473</v>
      </c>
      <c r="G47">
        <v>3</v>
      </c>
      <c r="H47">
        <v>6</v>
      </c>
      <c r="I47">
        <v>15</v>
      </c>
      <c r="J47">
        <v>0</v>
      </c>
      <c r="K47">
        <v>0</v>
      </c>
      <c r="L47">
        <v>0</v>
      </c>
      <c r="M47">
        <v>0</v>
      </c>
      <c r="N47">
        <v>0</v>
      </c>
      <c r="O47">
        <v>0</v>
      </c>
      <c r="P47">
        <v>0</v>
      </c>
      <c r="Q47">
        <v>18</v>
      </c>
      <c r="R47">
        <v>264</v>
      </c>
      <c r="S47" t="str">
        <f>IFERROR(VLOOKUP(R47,[2]WingLookTable!$A:$B,2,0),"캐릭터없음")</f>
        <v>Wing_SkySineNoneFullFast</v>
      </c>
      <c r="T47">
        <f ca="1">VLOOKUP(RANDBETWEEN(1,COUNTA(AD:AD)-1),AD:AE,2,0)</f>
        <v>344</v>
      </c>
      <c r="U47" t="str">
        <f t="shared" ref="U47" ca="1" si="7">IF(ROW()=2,V47,OFFSET(U47,-1,0)&amp;IF(LEN(V47)=0,"",","&amp;V47))</f>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v>
      </c>
      <c r="V47" t="str">
        <f t="shared" ref="V47" si="8">"{"""&amp;A$1&amp;""":"&amp;A47
&amp;","""&amp;B$1&amp;""":"&amp;B47
&amp;IF(LEN(F47)=0,"",","""&amp;F$1&amp;""":"""&amp;F47&amp;"""")
&amp;IF(LEN(F47)=0,"",",""stats"":{")
&amp;IF(LEN(F47)=0,"",""""&amp;G$1&amp;""":"&amp;G47)
&amp;IF(LEN(F47)=0,"",","""&amp;H$1&amp;""":"&amp;H47)
&amp;IF(LEN(F47)=0,"",","""&amp;I$1&amp;""":"&amp;I47)
&amp;IF(LEN(F47)=0,"",","""&amp;J$1&amp;""":"&amp;J47)
&amp;IF(LEN(F47)=0,"",","""&amp;K$1&amp;""":"&amp;K47)
&amp;IF(LEN(F47)=0,"",","""&amp;L$1&amp;""":"&amp;L47)
&amp;IF(LEN(F47)=0,"",","""&amp;M$1&amp;""":"&amp;M47)
&amp;IF(LEN(F47)=0,"",","""&amp;N$1&amp;""":"&amp;N47)
&amp;IF(LEN(F47)=0,"",","""&amp;O$1&amp;""":"&amp;O47)
&amp;IF(LEN(F47)=0,"",","""&amp;P$1&amp;""":"&amp;P47)
&amp;IF(LEN(F47)=0,"",","""&amp;Q$1&amp;""":"&amp;Q47)
&amp;IF(LEN(F47)=0,"",","""&amp;R$1&amp;""":"&amp;R47)
&amp;IF(LEN(F47)=0,"","}")&amp;"}"</f>
        <v>{"dy":22,"sl":3,"id":"Actor2011m","stats":{"tr":3,"trp":6,"str":15,"dex":0,"int":0,"vit":0,"train":0,"wgGr0":0,"wgGr1":0,"wgGr2":0,"wgGr3":18,"wgLk":264}}</v>
      </c>
      <c r="AD47">
        <v>46</v>
      </c>
      <c r="AE47">
        <v>252</v>
      </c>
      <c r="AF47">
        <f>COUNTIF(R:R,AE47)</f>
        <v>1</v>
      </c>
    </row>
    <row r="48" spans="1:32">
      <c r="A48">
        <v>23</v>
      </c>
      <c r="B48">
        <v>1</v>
      </c>
      <c r="C48" t="str">
        <f ca="1">VLOOKUP(RANDBETWEEN(1,COUNTA(Z:Z)-1),Z:AA,2,0)</f>
        <v>Actor3019m</v>
      </c>
      <c r="D48" t="str">
        <f>IF(ISBLANK(F48),"",
IFERROR(VLOOKUP(F48,[2]ActorTable!$A:$H,MATCH("이름참고",[2]ActorTable!$1:$1,0),0),"캐릭터없음"))</f>
        <v>케이저</v>
      </c>
      <c r="E48" t="str">
        <f t="shared" si="6"/>
        <v/>
      </c>
      <c r="F48" t="s">
        <v>378</v>
      </c>
      <c r="G48">
        <v>3</v>
      </c>
      <c r="H48">
        <v>6</v>
      </c>
      <c r="I48">
        <v>8</v>
      </c>
      <c r="J48">
        <v>0</v>
      </c>
      <c r="K48">
        <v>0</v>
      </c>
      <c r="L48">
        <v>7</v>
      </c>
      <c r="M48">
        <v>0</v>
      </c>
      <c r="N48">
        <v>0</v>
      </c>
      <c r="O48">
        <v>0</v>
      </c>
      <c r="P48">
        <v>0</v>
      </c>
      <c r="Q48">
        <v>18</v>
      </c>
      <c r="R48">
        <v>248</v>
      </c>
      <c r="S48" t="str">
        <f>IFERROR(VLOOKUP(R48,[2]WingLookTable!$A:$B,2,0),"캐릭터없음")</f>
        <v>Wing_RedOtherOtherFullFast</v>
      </c>
      <c r="T48">
        <f ca="1">VLOOKUP(RANDBETWEEN(1,COUNTA(AD:AD)-1),AD:AE,2,0)</f>
        <v>336</v>
      </c>
      <c r="U48"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v>
      </c>
      <c r="V48" t="str">
        <f t="shared" si="5"/>
        <v>{"dy":23,"sl":1,"id":"Actor0113m","stats":{"tr":3,"trp":6,"str":8,"dex":0,"int":0,"vit":7,"train":0,"wgGr0":0,"wgGr1":0,"wgGr2":0,"wgGr3":18,"wgLk":248}}</v>
      </c>
      <c r="AD48">
        <v>47</v>
      </c>
      <c r="AE48">
        <v>256</v>
      </c>
      <c r="AF48">
        <f>COUNTIF(R:R,AE48)</f>
        <v>0</v>
      </c>
    </row>
    <row r="49" spans="1:32">
      <c r="A49">
        <v>23</v>
      </c>
      <c r="B49">
        <v>2</v>
      </c>
      <c r="C49" t="str">
        <f ca="1">VLOOKUP(RANDBETWEEN(1,COUNTA(Z:Z)-1),Z:AA,2,0)</f>
        <v>Actor2128m</v>
      </c>
      <c r="D49" t="str">
        <f>IF(ISBLANK(F49),"",
IFERROR(VLOOKUP(F49,[2]ActorTable!$A:$H,MATCH("이름참고",[2]ActorTable!$1:$1,0),0),"캐릭터없음"))</f>
        <v>딘즈</v>
      </c>
      <c r="E49" t="str">
        <f t="shared" si="6"/>
        <v/>
      </c>
      <c r="F49" t="s">
        <v>401</v>
      </c>
      <c r="G49">
        <v>3</v>
      </c>
      <c r="H49">
        <v>6</v>
      </c>
      <c r="I49">
        <v>0</v>
      </c>
      <c r="J49">
        <v>0</v>
      </c>
      <c r="K49">
        <v>15</v>
      </c>
      <c r="L49">
        <v>0</v>
      </c>
      <c r="M49">
        <v>0</v>
      </c>
      <c r="N49">
        <v>0</v>
      </c>
      <c r="O49">
        <v>0</v>
      </c>
      <c r="P49">
        <v>0</v>
      </c>
      <c r="Q49">
        <v>18</v>
      </c>
      <c r="R49">
        <v>151</v>
      </c>
      <c r="S49" t="str">
        <f>IFERROR(VLOOKUP(R49,[2]WingLookTable!$A:$B,2,0),"캐릭터없음")</f>
        <v>Wing_DustCyanSineOtherFullFast</v>
      </c>
      <c r="T49">
        <f ca="1">VLOOKUP(RANDBETWEEN(1,COUNTA(AD:AD)-1),AD:AE,2,0)</f>
        <v>129</v>
      </c>
      <c r="U49"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v>
      </c>
      <c r="V49" t="str">
        <f t="shared" si="5"/>
        <v>{"dy":23,"sl":2,"id":"Actor3022m","stats":{"tr":3,"trp":6,"str":0,"dex":0,"int":15,"vit":0,"train":0,"wgGr0":0,"wgGr1":0,"wgGr2":0,"wgGr3":18,"wgLk":151}}</v>
      </c>
      <c r="AD49">
        <v>48</v>
      </c>
      <c r="AE49">
        <v>260</v>
      </c>
      <c r="AF49">
        <f>COUNTIF(R:R,AE49)</f>
        <v>0</v>
      </c>
    </row>
    <row r="50" spans="1:32">
      <c r="A50">
        <v>24</v>
      </c>
      <c r="B50">
        <v>1</v>
      </c>
      <c r="C50" t="str">
        <f ca="1">VLOOKUP(RANDBETWEEN(1,COUNTA(Z:Z)-1),Z:AA,2,0)</f>
        <v>Actor0240m</v>
      </c>
      <c r="D50" t="str">
        <f>IF(ISBLANK(F50),"",
IFERROR(VLOOKUP(F50,[2]ActorTable!$A:$H,MATCH("이름참고",[2]ActorTable!$1:$1,0),0),"캐릭터없음"))</f>
        <v>데브샤</v>
      </c>
      <c r="E50" t="str">
        <f t="shared" si="6"/>
        <v/>
      </c>
      <c r="F50" t="s">
        <v>474</v>
      </c>
      <c r="G50">
        <v>3</v>
      </c>
      <c r="H50">
        <v>6</v>
      </c>
      <c r="I50">
        <v>10</v>
      </c>
      <c r="J50">
        <v>5</v>
      </c>
      <c r="K50">
        <v>0</v>
      </c>
      <c r="L50">
        <v>0</v>
      </c>
      <c r="M50">
        <v>0</v>
      </c>
      <c r="N50">
        <v>0</v>
      </c>
      <c r="O50">
        <v>0</v>
      </c>
      <c r="P50">
        <v>0</v>
      </c>
      <c r="Q50">
        <v>18</v>
      </c>
      <c r="R50">
        <v>276</v>
      </c>
      <c r="S50" t="str">
        <f>IFERROR(VLOOKUP(R50,[2]WingLookTable!$A:$B,2,0),"캐릭터없음")</f>
        <v>Wing_WhiteSineNoiseFullFast</v>
      </c>
      <c r="T50">
        <f ca="1">VLOOKUP(RANDBETWEEN(1,COUNTA(AD:AD)-1),AD:AE,2,0)</f>
        <v>205</v>
      </c>
      <c r="U50"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v>
      </c>
      <c r="V50" t="str">
        <f t="shared" si="5"/>
        <v>{"dy":24,"sl":1,"id":"Actor2103m","stats":{"tr":3,"trp":6,"str":10,"dex":5,"int":0,"vit":0,"train":0,"wgGr0":0,"wgGr1":0,"wgGr2":0,"wgGr3":18,"wgLk":276}}</v>
      </c>
      <c r="AD50">
        <v>49</v>
      </c>
      <c r="AE50">
        <v>264</v>
      </c>
      <c r="AF50">
        <f>COUNTIF(R:R,AE50)</f>
        <v>1</v>
      </c>
    </row>
    <row r="51" spans="1:32">
      <c r="A51">
        <v>24</v>
      </c>
      <c r="B51">
        <v>2</v>
      </c>
      <c r="C51" t="str">
        <f ca="1">VLOOKUP(RANDBETWEEN(1,COUNTA(Z:Z)-1),Z:AA,2,0)</f>
        <v>Actor0201m</v>
      </c>
      <c r="D51" t="str">
        <f>IF(ISBLANK(F51),"",
IFERROR(VLOOKUP(F51,[2]ActorTable!$A:$H,MATCH("이름참고",[2]ActorTable!$1:$1,0),0),"캐릭터없음"))</f>
        <v>플랜도</v>
      </c>
      <c r="E51" t="str">
        <f t="shared" si="6"/>
        <v/>
      </c>
      <c r="F51" t="s">
        <v>475</v>
      </c>
      <c r="G51">
        <v>3</v>
      </c>
      <c r="H51">
        <v>6</v>
      </c>
      <c r="I51">
        <v>5</v>
      </c>
      <c r="J51">
        <v>10</v>
      </c>
      <c r="K51">
        <v>0</v>
      </c>
      <c r="L51">
        <v>0</v>
      </c>
      <c r="M51">
        <v>0</v>
      </c>
      <c r="N51">
        <v>0</v>
      </c>
      <c r="O51">
        <v>0</v>
      </c>
      <c r="P51">
        <v>0</v>
      </c>
      <c r="Q51">
        <v>18</v>
      </c>
      <c r="R51">
        <v>294</v>
      </c>
      <c r="S51" t="str">
        <f>IFERROR(VLOOKUP(R51,[2]WingLookTable!$A:$B,2,0),"캐릭터없음")</f>
        <v>Wing_BlueOtherFullOtherSlow</v>
      </c>
      <c r="T51">
        <f ca="1">VLOOKUP(RANDBETWEEN(1,COUNTA(AD:AD)-1),AD:AE,2,0)</f>
        <v>172</v>
      </c>
      <c r="U51"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v>
      </c>
      <c r="V51" t="str">
        <f t="shared" si="5"/>
        <v>{"dy":24,"sl":2,"id":"Actor1039m","stats":{"tr":3,"trp":6,"str":5,"dex":10,"int":0,"vit":0,"train":0,"wgGr0":0,"wgGr1":0,"wgGr2":0,"wgGr3":18,"wgLk":294}}</v>
      </c>
      <c r="AD51">
        <v>50</v>
      </c>
      <c r="AE51">
        <v>268</v>
      </c>
      <c r="AF51">
        <f>COUNTIF(R:R,AE51)</f>
        <v>0</v>
      </c>
    </row>
    <row r="52" spans="1:32">
      <c r="A52">
        <v>25</v>
      </c>
      <c r="B52">
        <v>1</v>
      </c>
      <c r="C52" t="str">
        <f ca="1">VLOOKUP(RANDBETWEEN(1,COUNTA(Z:Z)-1),Z:AA,2,0)</f>
        <v>Actor1108m</v>
      </c>
      <c r="D52" t="str">
        <f>IF(ISBLANK(F52),"",
IFERROR(VLOOKUP(F52,[2]ActorTable!$A:$H,MATCH("이름참고",[2]ActorTable!$1:$1,0),0),"캐릭터없음"))</f>
        <v>오비우스</v>
      </c>
      <c r="E52" t="str">
        <f t="shared" si="6"/>
        <v/>
      </c>
      <c r="F52" t="s">
        <v>354</v>
      </c>
      <c r="G52">
        <v>3</v>
      </c>
      <c r="H52">
        <v>6</v>
      </c>
      <c r="I52">
        <v>15</v>
      </c>
      <c r="J52">
        <v>0</v>
      </c>
      <c r="K52">
        <v>0</v>
      </c>
      <c r="L52">
        <v>0</v>
      </c>
      <c r="M52">
        <v>0</v>
      </c>
      <c r="N52">
        <v>0</v>
      </c>
      <c r="O52">
        <v>0</v>
      </c>
      <c r="P52">
        <v>0</v>
      </c>
      <c r="Q52">
        <v>18</v>
      </c>
      <c r="R52">
        <v>121</v>
      </c>
      <c r="S52" t="str">
        <f>IFERROR(VLOOKUP(R52,[2]WingLookTable!$A:$B,2,0),"캐릭터없음")</f>
        <v>Wing_BlueSinePatternFullSlow</v>
      </c>
      <c r="T52">
        <f ca="1">VLOOKUP(RANDBETWEEN(1,COUNTA(AD:AD)-1),AD:AE,2,0)</f>
        <v>356</v>
      </c>
      <c r="U52"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v>
      </c>
      <c r="V52" t="str">
        <f t="shared" si="5"/>
        <v>{"dy":25,"sl":1,"id":"Actor1141m","stats":{"tr":3,"trp":6,"str":15,"dex":0,"int":0,"vit":0,"train":0,"wgGr0":0,"wgGr1":0,"wgGr2":0,"wgGr3":18,"wgLk":121}}</v>
      </c>
      <c r="AD52">
        <v>51</v>
      </c>
      <c r="AE52">
        <v>272</v>
      </c>
      <c r="AF52">
        <f>COUNTIF(R:R,AE52)</f>
        <v>0</v>
      </c>
    </row>
    <row r="53" spans="1:32">
      <c r="A53">
        <v>25</v>
      </c>
      <c r="B53">
        <v>2</v>
      </c>
      <c r="C53" t="str">
        <f ca="1">VLOOKUP(RANDBETWEEN(1,COUNTA(Z:Z)-1),Z:AA,2,0)</f>
        <v>Actor1039m</v>
      </c>
      <c r="D53" t="str">
        <f>IF(ISBLANK(F53),"",
IFERROR(VLOOKUP(F53,[2]ActorTable!$A:$H,MATCH("이름참고",[2]ActorTable!$1:$1,0),0),"캐릭터없음"))</f>
        <v>무테이</v>
      </c>
      <c r="E53" t="str">
        <f t="shared" si="6"/>
        <v/>
      </c>
      <c r="F53" t="s">
        <v>375</v>
      </c>
      <c r="G53">
        <v>3</v>
      </c>
      <c r="H53">
        <v>6</v>
      </c>
      <c r="I53">
        <v>10</v>
      </c>
      <c r="J53">
        <v>0</v>
      </c>
      <c r="K53">
        <v>0</v>
      </c>
      <c r="L53">
        <v>5</v>
      </c>
      <c r="M53">
        <v>0</v>
      </c>
      <c r="N53">
        <v>0</v>
      </c>
      <c r="O53">
        <v>0</v>
      </c>
      <c r="P53">
        <v>0</v>
      </c>
      <c r="Q53">
        <v>18</v>
      </c>
      <c r="R53">
        <v>344</v>
      </c>
      <c r="S53" t="str">
        <f>IFERROR(VLOOKUP(R53,[2]WingLookTable!$A:$B,2,0),"캐릭터없음")</f>
        <v>Wing_DustYellowOtherStripeFullSlow</v>
      </c>
      <c r="T53">
        <f ca="1">VLOOKUP(RANDBETWEEN(1,COUNTA(AD:AD)-1),AD:AE,2,0)</f>
        <v>244</v>
      </c>
      <c r="U53"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v>
      </c>
      <c r="V53" t="str">
        <f t="shared" si="5"/>
        <v>{"dy":25,"sl":2,"id":"Actor3021m","stats":{"tr":3,"trp":6,"str":10,"dex":0,"int":0,"vit":5,"train":0,"wgGr0":0,"wgGr1":0,"wgGr2":0,"wgGr3":18,"wgLk":344}}</v>
      </c>
      <c r="AD53">
        <v>52</v>
      </c>
      <c r="AE53">
        <v>276</v>
      </c>
      <c r="AF53">
        <f>COUNTIF(R:R,AE53)</f>
        <v>2</v>
      </c>
    </row>
    <row r="54" spans="1:32">
      <c r="A54">
        <v>26</v>
      </c>
      <c r="B54">
        <v>1</v>
      </c>
      <c r="C54" t="str">
        <f ca="1">VLOOKUP(RANDBETWEEN(1,COUNTA(Z:Z)-1),Z:AA,2,0)</f>
        <v>Actor1109m</v>
      </c>
      <c r="D54" t="str">
        <f>IF(ISBLANK(F54),"",
IFERROR(VLOOKUP(F54,[2]ActorTable!$A:$H,MATCH("이름참고",[2]ActorTable!$1:$1,0),0),"캐릭터없음"))</f>
        <v>베이</v>
      </c>
      <c r="E54" t="str">
        <f t="shared" si="6"/>
        <v/>
      </c>
      <c r="F54" t="s">
        <v>500</v>
      </c>
      <c r="G54">
        <v>3</v>
      </c>
      <c r="H54">
        <v>6</v>
      </c>
      <c r="I54">
        <v>8</v>
      </c>
      <c r="J54">
        <v>0</v>
      </c>
      <c r="K54">
        <v>7</v>
      </c>
      <c r="L54">
        <v>0</v>
      </c>
      <c r="M54">
        <v>0</v>
      </c>
      <c r="N54">
        <v>0</v>
      </c>
      <c r="O54">
        <v>0</v>
      </c>
      <c r="P54">
        <v>0</v>
      </c>
      <c r="Q54">
        <v>18</v>
      </c>
      <c r="R54">
        <v>105</v>
      </c>
      <c r="S54" t="str">
        <f>IFERROR(VLOOKUP(R54,[2]WingLookTable!$A:$B,2,0),"캐릭터없음")</f>
        <v>Wing_BlueNoisePatternFullFast</v>
      </c>
      <c r="T54">
        <f ca="1">VLOOKUP(RANDBETWEEN(1,COUNTA(AD:AD)-1),AD:AE,2,0)</f>
        <v>366</v>
      </c>
      <c r="U54"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v>
      </c>
      <c r="V54" t="str">
        <f t="shared" si="5"/>
        <v>{"dy":26,"sl":1,"id":"Actor0104m","stats":{"tr":3,"trp":6,"str":8,"dex":0,"int":7,"vit":0,"train":0,"wgGr0":0,"wgGr1":0,"wgGr2":0,"wgGr3":18,"wgLk":105}}</v>
      </c>
      <c r="AD54">
        <v>53</v>
      </c>
      <c r="AE54">
        <v>280</v>
      </c>
      <c r="AF54">
        <f>COUNTIF(R:R,AE54)</f>
        <v>1</v>
      </c>
    </row>
    <row r="55" spans="1:32">
      <c r="A55">
        <v>26</v>
      </c>
      <c r="B55">
        <v>2</v>
      </c>
      <c r="C55" t="str">
        <f ca="1">VLOOKUP(RANDBETWEEN(1,COUNTA(Z:Z)-1),Z:AA,2,0)</f>
        <v>Actor0030m</v>
      </c>
      <c r="D55" t="str">
        <f>IF(ISBLANK(F55),"",
IFERROR(VLOOKUP(F55,[2]ActorTable!$A:$H,MATCH("이름참고",[2]ActorTable!$1:$1,0),0),"캐릭터없음"))</f>
        <v>에이잭</v>
      </c>
      <c r="E55" t="str">
        <f t="shared" si="6"/>
        <v/>
      </c>
      <c r="F55" t="s">
        <v>499</v>
      </c>
      <c r="G55">
        <v>3</v>
      </c>
      <c r="H55">
        <v>6</v>
      </c>
      <c r="I55">
        <v>15</v>
      </c>
      <c r="J55">
        <v>0</v>
      </c>
      <c r="K55">
        <v>0</v>
      </c>
      <c r="L55">
        <v>0</v>
      </c>
      <c r="M55">
        <v>0</v>
      </c>
      <c r="N55">
        <v>0</v>
      </c>
      <c r="O55">
        <v>0</v>
      </c>
      <c r="P55">
        <v>0</v>
      </c>
      <c r="Q55">
        <v>18</v>
      </c>
      <c r="R55">
        <v>117</v>
      </c>
      <c r="S55" t="str">
        <f>IFERROR(VLOOKUP(R55,[2]WingLookTable!$A:$B,2,0),"캐릭터없음")</f>
        <v>Wing_BlueSineNoiseFullSlow</v>
      </c>
      <c r="T55">
        <f ca="1">VLOOKUP(RANDBETWEEN(1,COUNTA(AD:AD)-1),AD:AE,2,0)</f>
        <v>369</v>
      </c>
      <c r="U55"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v>
      </c>
      <c r="V55" t="str">
        <f t="shared" si="5"/>
        <v>{"dy":26,"sl":2,"id":"Actor1029m","stats":{"tr":3,"trp":6,"str":15,"dex":0,"int":0,"vit":0,"train":0,"wgGr0":0,"wgGr1":0,"wgGr2":0,"wgGr3":18,"wgLk":117}}</v>
      </c>
      <c r="AD55">
        <v>54</v>
      </c>
      <c r="AE55">
        <v>284</v>
      </c>
      <c r="AF55">
        <f>COUNTIF(R:R,AE55)</f>
        <v>1</v>
      </c>
    </row>
    <row r="56" spans="1:32">
      <c r="A56">
        <v>27</v>
      </c>
      <c r="B56">
        <v>1</v>
      </c>
      <c r="C56" t="str">
        <f ca="1">VLOOKUP(RANDBETWEEN(1,COUNTA(Z:Z)-1),Z:AA,2,0)</f>
        <v>Actor2103m</v>
      </c>
      <c r="D56" t="str">
        <f>IF(ISBLANK(F56),"",
IFERROR(VLOOKUP(F56,[2]ActorTable!$A:$H,MATCH("이름참고",[2]ActorTable!$1:$1,0),0),"캐릭터없음"))</f>
        <v>미네락</v>
      </c>
      <c r="E56" t="str">
        <f t="shared" si="6"/>
        <v/>
      </c>
      <c r="F56" t="s">
        <v>415</v>
      </c>
      <c r="G56">
        <v>3</v>
      </c>
      <c r="H56">
        <v>6</v>
      </c>
      <c r="I56">
        <v>0</v>
      </c>
      <c r="J56">
        <v>5</v>
      </c>
      <c r="K56">
        <v>0</v>
      </c>
      <c r="L56">
        <v>10</v>
      </c>
      <c r="M56">
        <v>0</v>
      </c>
      <c r="N56">
        <v>0</v>
      </c>
      <c r="O56">
        <v>0</v>
      </c>
      <c r="P56">
        <v>0</v>
      </c>
      <c r="Q56">
        <v>18</v>
      </c>
      <c r="R56">
        <v>148</v>
      </c>
      <c r="S56" t="str">
        <f>IFERROR(VLOOKUP(R56,[2]WingLookTable!$A:$B,2,0),"캐릭터없음")</f>
        <v>Wing_DustCyanPatternFullFullSlow</v>
      </c>
      <c r="T56">
        <f ca="1">VLOOKUP(RANDBETWEEN(1,COUNTA(AD:AD)-1),AD:AE,2,0)</f>
        <v>276</v>
      </c>
      <c r="U56"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v>
      </c>
      <c r="V56" t="str">
        <f t="shared" si="5"/>
        <v>{"dy":27,"sl":1,"id":"Actor2120m","stats":{"tr":3,"trp":6,"str":0,"dex":5,"int":0,"vit":10,"train":0,"wgGr0":0,"wgGr1":0,"wgGr2":0,"wgGr3":18,"wgLk":148}}</v>
      </c>
      <c r="AD56">
        <v>55</v>
      </c>
      <c r="AE56">
        <v>288</v>
      </c>
      <c r="AF56">
        <f>COUNTIF(R:R,AE56)</f>
        <v>1</v>
      </c>
    </row>
    <row r="57" spans="1:32">
      <c r="A57">
        <v>27</v>
      </c>
      <c r="B57">
        <v>2</v>
      </c>
      <c r="C57" t="str">
        <f ca="1">VLOOKUP(RANDBETWEEN(1,COUNTA(Z:Z)-1),Z:AA,2,0)</f>
        <v>Actor2103m</v>
      </c>
      <c r="D57" t="str">
        <f>IF(ISBLANK(F57),"",
IFERROR(VLOOKUP(F57,[2]ActorTable!$A:$H,MATCH("이름참고",[2]ActorTable!$1:$1,0),0),"캐릭터없음"))</f>
        <v>롤라</v>
      </c>
      <c r="E57" t="str">
        <f t="shared" si="6"/>
        <v/>
      </c>
      <c r="F57" t="s">
        <v>416</v>
      </c>
      <c r="G57">
        <v>3</v>
      </c>
      <c r="H57">
        <v>6</v>
      </c>
      <c r="I57">
        <v>0</v>
      </c>
      <c r="J57">
        <v>5</v>
      </c>
      <c r="K57">
        <v>10</v>
      </c>
      <c r="L57">
        <v>0</v>
      </c>
      <c r="M57">
        <v>0</v>
      </c>
      <c r="N57">
        <v>0</v>
      </c>
      <c r="O57">
        <v>0</v>
      </c>
      <c r="P57">
        <v>0</v>
      </c>
      <c r="Q57">
        <v>18</v>
      </c>
      <c r="R57">
        <v>154</v>
      </c>
      <c r="S57" t="str">
        <f>IFERROR(VLOOKUP(R57,[2]WingLookTable!$A:$B,2,0),"캐릭터없음")</f>
        <v>Wing_DustFireSinePatternFullSlow</v>
      </c>
      <c r="T57">
        <f ca="1">VLOOKUP(RANDBETWEEN(1,COUNTA(AD:AD)-1),AD:AE,2,0)</f>
        <v>369</v>
      </c>
      <c r="U57"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v>
      </c>
      <c r="V57" t="str">
        <f t="shared" si="5"/>
        <v>{"dy":27,"sl":2,"id":"Actor3019m","stats":{"tr":3,"trp":6,"str":0,"dex":5,"int":10,"vit":0,"train":0,"wgGr0":0,"wgGr1":0,"wgGr2":0,"wgGr3":18,"wgLk":154}}</v>
      </c>
      <c r="AD57">
        <v>56</v>
      </c>
      <c r="AE57">
        <v>291</v>
      </c>
      <c r="AF57">
        <f>COUNTIF(R:R,AE57)</f>
        <v>1</v>
      </c>
    </row>
    <row r="58" spans="1:32">
      <c r="A58">
        <v>28</v>
      </c>
      <c r="B58">
        <v>1</v>
      </c>
      <c r="C58" t="str">
        <f ca="1">VLOOKUP(RANDBETWEEN(1,COUNTA(Z:Z)-1),Z:AA,2,0)</f>
        <v>Actor1039m</v>
      </c>
      <c r="D58" t="str">
        <f>IF(ISBLANK(F58),"",
IFERROR(VLOOKUP(F58,[2]ActorTable!$A:$H,MATCH("이름참고",[2]ActorTable!$1:$1,0),0),"캐릭터없음"))</f>
        <v>라무무</v>
      </c>
      <c r="E58" t="str">
        <f t="shared" si="6"/>
        <v/>
      </c>
      <c r="F58" t="s">
        <v>373</v>
      </c>
      <c r="G58">
        <v>3</v>
      </c>
      <c r="H58">
        <v>6</v>
      </c>
      <c r="I58">
        <v>0</v>
      </c>
      <c r="J58">
        <v>0</v>
      </c>
      <c r="K58">
        <v>15</v>
      </c>
      <c r="L58">
        <v>0</v>
      </c>
      <c r="M58">
        <v>0</v>
      </c>
      <c r="N58">
        <v>0</v>
      </c>
      <c r="O58">
        <v>0</v>
      </c>
      <c r="P58">
        <v>0</v>
      </c>
      <c r="Q58">
        <v>18</v>
      </c>
      <c r="R58">
        <v>360</v>
      </c>
      <c r="S58" t="str">
        <f>IFERROR(VLOOKUP(R58,[2]WingLookTable!$A:$B,2,0),"캐릭터없음")</f>
        <v>Wing_MultiFullSineStripeSlow</v>
      </c>
      <c r="T58">
        <f ca="1">VLOOKUP(RANDBETWEEN(1,COUNTA(AD:AD)-1),AD:AE,2,0)</f>
        <v>199</v>
      </c>
      <c r="U58"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v>
      </c>
      <c r="V58" t="str">
        <f t="shared" si="5"/>
        <v>{"dy":28,"sl":1,"id":"Actor3231m","stats":{"tr":3,"trp":6,"str":0,"dex":0,"int":15,"vit":0,"train":0,"wgGr0":0,"wgGr1":0,"wgGr2":0,"wgGr3":18,"wgLk":360}}</v>
      </c>
      <c r="AD58">
        <v>57</v>
      </c>
      <c r="AE58">
        <v>294</v>
      </c>
      <c r="AF58">
        <f>COUNTIF(R:R,AE58)</f>
        <v>1</v>
      </c>
    </row>
    <row r="59" spans="1:32">
      <c r="A59">
        <v>28</v>
      </c>
      <c r="B59">
        <v>2</v>
      </c>
      <c r="C59" t="str">
        <f ca="1">VLOOKUP(RANDBETWEEN(1,COUNTA(Z:Z)-1),Z:AA,2,0)</f>
        <v>Actor3117m</v>
      </c>
      <c r="D59" t="str">
        <f>IF(ISBLANK(F59),"",
IFERROR(VLOOKUP(F59,[2]ActorTable!$A:$H,MATCH("이름참고",[2]ActorTable!$1:$1,0),0),"캐릭터없음"))</f>
        <v>원더</v>
      </c>
      <c r="E59" t="str">
        <f t="shared" si="6"/>
        <v/>
      </c>
      <c r="F59" t="s">
        <v>369</v>
      </c>
      <c r="G59">
        <v>3</v>
      </c>
      <c r="H59">
        <v>6</v>
      </c>
      <c r="I59">
        <v>7</v>
      </c>
      <c r="J59">
        <v>8</v>
      </c>
      <c r="K59">
        <v>0</v>
      </c>
      <c r="L59">
        <v>0</v>
      </c>
      <c r="M59">
        <v>0</v>
      </c>
      <c r="N59">
        <v>0</v>
      </c>
      <c r="O59">
        <v>0</v>
      </c>
      <c r="P59">
        <v>0</v>
      </c>
      <c r="Q59">
        <v>18</v>
      </c>
      <c r="R59">
        <v>280</v>
      </c>
      <c r="S59" t="str">
        <f>IFERROR(VLOOKUP(R59,[2]WingLookTable!$A:$B,2,0),"캐릭터없음")</f>
        <v>Wing_YellowFullSineStripeSlow</v>
      </c>
      <c r="T59">
        <f ca="1">VLOOKUP(RANDBETWEEN(1,COUNTA(AD:AD)-1),AD:AE,2,0)</f>
        <v>260</v>
      </c>
      <c r="U59"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v>
      </c>
      <c r="V59" t="str">
        <f t="shared" si="5"/>
        <v>{"dy":28,"sl":2,"id":"Actor2128m","stats":{"tr":3,"trp":6,"str":7,"dex":8,"int":0,"vit":0,"train":0,"wgGr0":0,"wgGr1":0,"wgGr2":0,"wgGr3":18,"wgLk":280}}</v>
      </c>
      <c r="AD59">
        <v>58</v>
      </c>
      <c r="AE59">
        <v>297</v>
      </c>
      <c r="AF59">
        <f>COUNTIF(R:R,AE59)</f>
        <v>1</v>
      </c>
    </row>
    <row r="60" spans="1:32">
      <c r="A60">
        <v>29</v>
      </c>
      <c r="B60">
        <v>1</v>
      </c>
      <c r="C60" t="str">
        <f ca="1">VLOOKUP(RANDBETWEEN(1,COUNTA(Z:Z)-1),Z:AA,2,0)</f>
        <v>Actor0201m</v>
      </c>
      <c r="D60" t="str">
        <f>IF(ISBLANK(F60),"",
IFERROR(VLOOKUP(F60,[2]ActorTable!$A:$H,MATCH("이름참고",[2]ActorTable!$1:$1,0),0),"캐릭터없음"))</f>
        <v>니엘</v>
      </c>
      <c r="E60" t="str">
        <f t="shared" si="6"/>
        <v/>
      </c>
      <c r="F60" t="s">
        <v>398</v>
      </c>
      <c r="G60">
        <v>3</v>
      </c>
      <c r="H60">
        <v>6</v>
      </c>
      <c r="I60">
        <v>0</v>
      </c>
      <c r="J60">
        <v>8</v>
      </c>
      <c r="K60">
        <v>7</v>
      </c>
      <c r="L60">
        <v>0</v>
      </c>
      <c r="M60">
        <v>0</v>
      </c>
      <c r="N60">
        <v>0</v>
      </c>
      <c r="O60">
        <v>0</v>
      </c>
      <c r="P60">
        <v>0</v>
      </c>
      <c r="Q60">
        <v>18</v>
      </c>
      <c r="R60">
        <v>101</v>
      </c>
      <c r="S60" t="str">
        <f>IFERROR(VLOOKUP(R60,[2]WingLookTable!$A:$B,2,0),"캐릭터없음")</f>
        <v>Wing_BlackFullSineStripeFast</v>
      </c>
      <c r="T60">
        <f ca="1">VLOOKUP(RANDBETWEEN(1,COUNTA(AD:AD)-1),AD:AE,2,0)</f>
        <v>244</v>
      </c>
      <c r="U60"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v>
      </c>
      <c r="V60" t="str">
        <f t="shared" si="5"/>
        <v>{"dy":29,"sl":1,"id":"Actor2238m","stats":{"tr":3,"trp":6,"str":0,"dex":8,"int":7,"vit":0,"train":0,"wgGr0":0,"wgGr1":0,"wgGr2":0,"wgGr3":18,"wgLk":101}}</v>
      </c>
      <c r="AD60">
        <v>59</v>
      </c>
      <c r="AE60">
        <v>300</v>
      </c>
      <c r="AF60">
        <f>COUNTIF(R:R,AE60)</f>
        <v>1</v>
      </c>
    </row>
    <row r="61" spans="1:32">
      <c r="A61">
        <v>29</v>
      </c>
      <c r="B61">
        <v>2</v>
      </c>
      <c r="C61" t="str">
        <f ca="1">VLOOKUP(RANDBETWEEN(1,COUNTA(Z:Z)-1),Z:AA,2,0)</f>
        <v>Actor0113m</v>
      </c>
      <c r="D61" t="str">
        <f>IF(ISBLANK(F61),"",
IFERROR(VLOOKUP(F61,[2]ActorTable!$A:$H,MATCH("이름참고",[2]ActorTable!$1:$1,0),0),"캐릭터없음"))</f>
        <v>카츄진</v>
      </c>
      <c r="E61" t="str">
        <f>IF(AND(B61=1,NOT(ISBLANK(F61))),
IF(F61=F63,"같음",""),"")</f>
        <v/>
      </c>
      <c r="F61" t="s">
        <v>359</v>
      </c>
      <c r="G61">
        <v>3</v>
      </c>
      <c r="H61">
        <v>6</v>
      </c>
      <c r="I61">
        <v>0</v>
      </c>
      <c r="J61">
        <v>0</v>
      </c>
      <c r="K61">
        <v>15</v>
      </c>
      <c r="L61">
        <v>0</v>
      </c>
      <c r="M61">
        <v>0</v>
      </c>
      <c r="N61">
        <v>0</v>
      </c>
      <c r="O61">
        <v>0</v>
      </c>
      <c r="P61">
        <v>0</v>
      </c>
      <c r="Q61">
        <v>18</v>
      </c>
      <c r="R61">
        <v>340</v>
      </c>
      <c r="S61" t="str">
        <f>IFERROR(VLOOKUP(R61,[2]WingLookTable!$A:$B,2,0),"캐릭터없음")</f>
        <v>Wing_DustRedStripeFullOtherSlow</v>
      </c>
      <c r="T61">
        <f ca="1">VLOOKUP(RANDBETWEEN(1,COUNTA(AD:AD)-1),AD:AE,2,0)</f>
        <v>181</v>
      </c>
      <c r="U61"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v>
      </c>
      <c r="V61" t="str">
        <f t="shared" si="5"/>
        <v>{"dy":29,"sl":2,"id":"Actor3117m","stats":{"tr":3,"trp":6,"str":0,"dex":0,"int":15,"vit":0,"train":0,"wgGr0":0,"wgGr1":0,"wgGr2":0,"wgGr3":18,"wgLk":340}}</v>
      </c>
      <c r="AD61">
        <v>60</v>
      </c>
      <c r="AE61">
        <v>303</v>
      </c>
      <c r="AF61">
        <f>COUNTIF(R:R,AE61)</f>
        <v>1</v>
      </c>
    </row>
    <row r="62" spans="1:32">
      <c r="A62">
        <v>29</v>
      </c>
      <c r="B62">
        <v>3</v>
      </c>
      <c r="C62" t="str">
        <f ca="1">VLOOKUP(RANDBETWEEN(1,COUNTA(Z:Z)-1),Z:AA,2,0)</f>
        <v>Actor0201m</v>
      </c>
      <c r="D62" t="str">
        <f>IF(ISBLANK(F62),"",
IFERROR(VLOOKUP(F62,[2]ActorTable!$A:$H,MATCH("이름참고",[2]ActorTable!$1:$1,0),0),"캐릭터없음"))</f>
        <v>솔</v>
      </c>
      <c r="E62" t="str">
        <f>IF(AND(B62=1,NOT(ISBLANK(F62))),
IF(F62=F64,"같음",""),"")</f>
        <v/>
      </c>
      <c r="F62" t="s">
        <v>502</v>
      </c>
      <c r="G62">
        <v>3</v>
      </c>
      <c r="H62">
        <v>6</v>
      </c>
      <c r="I62">
        <v>8</v>
      </c>
      <c r="J62">
        <v>0</v>
      </c>
      <c r="K62">
        <v>0</v>
      </c>
      <c r="L62">
        <v>7</v>
      </c>
      <c r="M62">
        <v>0</v>
      </c>
      <c r="N62">
        <v>0</v>
      </c>
      <c r="O62">
        <v>0</v>
      </c>
      <c r="P62">
        <v>0</v>
      </c>
      <c r="Q62">
        <v>18</v>
      </c>
      <c r="R62">
        <v>160</v>
      </c>
      <c r="S62" t="str">
        <f>IFERROR(VLOOKUP(R62,[2]WingLookTable!$A:$B,2,0),"캐릭터없음")</f>
        <v>Wing_DustGreenSineFullOtherFast</v>
      </c>
      <c r="T62">
        <f ca="1">VLOOKUP(RANDBETWEEN(1,COUNTA(AD:AD)-1),AD:AE,2,0)</f>
        <v>229</v>
      </c>
      <c r="U62" t="str">
        <f t="shared" ref="U62" ca="1" si="9">IF(ROW()=2,V62,OFFSET(U62,-1,0)&amp;IF(LEN(V62)=0,"",","&amp;V62))</f>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v>
      </c>
      <c r="V62" t="str">
        <f t="shared" ref="V62" si="10">"{"""&amp;A$1&amp;""":"&amp;A62
&amp;","""&amp;B$1&amp;""":"&amp;B62
&amp;IF(LEN(F62)=0,"",","""&amp;F$1&amp;""":"""&amp;F62&amp;"""")
&amp;IF(LEN(F62)=0,"",",""stats"":{")
&amp;IF(LEN(F62)=0,"",""""&amp;G$1&amp;""":"&amp;G62)
&amp;IF(LEN(F62)=0,"",","""&amp;H$1&amp;""":"&amp;H62)
&amp;IF(LEN(F62)=0,"",","""&amp;I$1&amp;""":"&amp;I62)
&amp;IF(LEN(F62)=0,"",","""&amp;J$1&amp;""":"&amp;J62)
&amp;IF(LEN(F62)=0,"",","""&amp;K$1&amp;""":"&amp;K62)
&amp;IF(LEN(F62)=0,"",","""&amp;L$1&amp;""":"&amp;L62)
&amp;IF(LEN(F62)=0,"",","""&amp;M$1&amp;""":"&amp;M62)
&amp;IF(LEN(F62)=0,"",","""&amp;N$1&amp;""":"&amp;N62)
&amp;IF(LEN(F62)=0,"",","""&amp;O$1&amp;""":"&amp;O62)
&amp;IF(LEN(F62)=0,"",","""&amp;P$1&amp;""":"&amp;P62)
&amp;IF(LEN(F62)=0,"",","""&amp;Q$1&amp;""":"&amp;Q62)
&amp;IF(LEN(F62)=0,"",","""&amp;R$1&amp;""":"&amp;R62)
&amp;IF(LEN(F62)=0,"","}")&amp;"}"</f>
        <v>{"dy":29,"sl":3,"id":"Actor2015m","stats":{"tr":3,"trp":6,"str":8,"dex":0,"int":0,"vit":7,"train":0,"wgGr0":0,"wgGr1":0,"wgGr2":0,"wgGr3":18,"wgLk":160}}</v>
      </c>
      <c r="AD62">
        <v>61</v>
      </c>
      <c r="AE62">
        <v>306</v>
      </c>
      <c r="AF62">
        <f>COUNTIF(R:R,AE62)</f>
        <v>0</v>
      </c>
    </row>
    <row r="63" spans="1:32">
      <c r="A63">
        <v>30</v>
      </c>
      <c r="B63">
        <v>1</v>
      </c>
      <c r="C63" t="str">
        <f ca="1">VLOOKUP(RANDBETWEEN(1,COUNTA(Z:Z)-1),Z:AA,2,0)</f>
        <v>Actor3021m</v>
      </c>
      <c r="D63" t="str">
        <f>IF(ISBLANK(F63),"",
IFERROR(VLOOKUP(F63,[2]ActorTable!$A:$H,MATCH("이름참고",[2]ActorTable!$1:$1,0),0),"캐릭터없음"))</f>
        <v>간파울</v>
      </c>
      <c r="E63" t="str">
        <f t="shared" si="6"/>
        <v/>
      </c>
      <c r="F63" t="s">
        <v>501</v>
      </c>
      <c r="G63">
        <v>3</v>
      </c>
      <c r="H63">
        <v>6</v>
      </c>
      <c r="I63">
        <v>0</v>
      </c>
      <c r="J63">
        <v>15</v>
      </c>
      <c r="K63">
        <v>0</v>
      </c>
      <c r="L63">
        <v>0</v>
      </c>
      <c r="M63">
        <v>0</v>
      </c>
      <c r="N63">
        <v>0</v>
      </c>
      <c r="O63">
        <v>0</v>
      </c>
      <c r="P63">
        <v>0</v>
      </c>
      <c r="Q63">
        <v>18</v>
      </c>
      <c r="R63">
        <v>291</v>
      </c>
      <c r="S63" t="str">
        <f>IFERROR(VLOOKUP(R63,[2]WingLookTable!$A:$B,2,0),"캐릭터없음")</f>
        <v>Wing_BlackNoiseSineOtherSlow</v>
      </c>
      <c r="T63">
        <f ca="1">VLOOKUP(RANDBETWEEN(1,COUNTA(AD:AD)-1),AD:AE,2,0)</f>
        <v>211</v>
      </c>
      <c r="U63"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v>
      </c>
      <c r="V63" t="str">
        <f t="shared" si="5"/>
        <v>{"dy":30,"sl":1,"id":"Actor0201m","stats":{"tr":3,"trp":6,"str":0,"dex":15,"int":0,"vit":0,"train":0,"wgGr0":0,"wgGr1":0,"wgGr2":0,"wgGr3":18,"wgLk":291}}</v>
      </c>
      <c r="AD63">
        <v>62</v>
      </c>
      <c r="AE63">
        <v>309</v>
      </c>
      <c r="AF63">
        <f>COUNTIF(R:R,AE63)</f>
        <v>1</v>
      </c>
    </row>
    <row r="64" spans="1:32">
      <c r="A64">
        <v>30</v>
      </c>
      <c r="B64">
        <v>2</v>
      </c>
      <c r="C64" t="str">
        <f ca="1">VLOOKUP(RANDBETWEEN(1,COUNTA(Z:Z)-1),Z:AA,2,0)</f>
        <v>Actor3019m</v>
      </c>
      <c r="D64" t="str">
        <f>IF(ISBLANK(F64),"",
IFERROR(VLOOKUP(F64,[2]ActorTable!$A:$H,MATCH("이름참고",[2]ActorTable!$1:$1,0),0),"캐릭터없음"))</f>
        <v>슬로니카</v>
      </c>
      <c r="E64" t="str">
        <f t="shared" si="6"/>
        <v/>
      </c>
      <c r="F64" t="s">
        <v>367</v>
      </c>
      <c r="G64">
        <v>3</v>
      </c>
      <c r="H64">
        <v>6</v>
      </c>
      <c r="I64">
        <v>0</v>
      </c>
      <c r="J64">
        <v>5</v>
      </c>
      <c r="K64">
        <v>10</v>
      </c>
      <c r="L64">
        <v>0</v>
      </c>
      <c r="M64">
        <v>0</v>
      </c>
      <c r="N64">
        <v>0</v>
      </c>
      <c r="O64">
        <v>0</v>
      </c>
      <c r="P64">
        <v>0</v>
      </c>
      <c r="Q64">
        <v>18</v>
      </c>
      <c r="R64">
        <v>163</v>
      </c>
      <c r="S64" t="str">
        <f>IFERROR(VLOOKUP(R64,[2]WingLookTable!$A:$B,2,0),"캐릭터없음")</f>
        <v>Wing_DustGreenSineOtherFullFast</v>
      </c>
      <c r="T64">
        <f ca="1">VLOOKUP(RANDBETWEEN(1,COUNTA(AD:AD)-1),AD:AE,2,0)</f>
        <v>105</v>
      </c>
      <c r="U64"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dy":30,"sl":2,"id":"Actor3114m","stats":{"tr":3,"trp":6,"str":0,"dex":5,"int":10,"vit":0,"train":0,"wgGr0":0,"wgGr1":0,"wgGr2":0,"wgGr3":18,"wgLk":163}}</v>
      </c>
      <c r="V64" t="str">
        <f t="shared" si="5"/>
        <v>{"dy":30,"sl":2,"id":"Actor3114m","stats":{"tr":3,"trp":6,"str":0,"dex":5,"int":10,"vit":0,"train":0,"wgGr0":0,"wgGr1":0,"wgGr2":0,"wgGr3":18,"wgLk":163}}</v>
      </c>
      <c r="AD64">
        <v>63</v>
      </c>
      <c r="AE64">
        <v>312</v>
      </c>
      <c r="AF64">
        <f>COUNTIF(R:R,AE64)</f>
        <v>0</v>
      </c>
    </row>
    <row r="65" spans="1:32">
      <c r="A65">
        <v>31</v>
      </c>
      <c r="B65">
        <v>1</v>
      </c>
      <c r="C65" t="str">
        <f ca="1">VLOOKUP(RANDBETWEEN(1,COUNTA(Z:Z)-1),Z:AA,2,0)</f>
        <v>Actor1216m</v>
      </c>
      <c r="D65" t="str">
        <f>IF(ISBLANK(F65),"",
IFERROR(VLOOKUP(F65,[2]ActorTable!$A:$H,MATCH("이름참고",[2]ActorTable!$1:$1,0),0),"캐릭터없음"))</f>
        <v>프리스</v>
      </c>
      <c r="E65" t="str">
        <f t="shared" si="6"/>
        <v/>
      </c>
      <c r="F65" t="s">
        <v>374</v>
      </c>
      <c r="G65">
        <v>3</v>
      </c>
      <c r="H65">
        <v>6</v>
      </c>
      <c r="I65">
        <v>0</v>
      </c>
      <c r="J65">
        <v>8</v>
      </c>
      <c r="K65">
        <v>7</v>
      </c>
      <c r="L65">
        <v>0</v>
      </c>
      <c r="M65">
        <v>0</v>
      </c>
      <c r="N65">
        <v>0</v>
      </c>
      <c r="O65">
        <v>0</v>
      </c>
      <c r="P65">
        <v>0</v>
      </c>
      <c r="Q65">
        <v>18</v>
      </c>
      <c r="R65">
        <v>276</v>
      </c>
      <c r="S65" t="str">
        <f>IFERROR(VLOOKUP(R65,[2]WingLookTable!$A:$B,2,0),"캐릭터없음")</f>
        <v>Wing_WhiteSineNoiseFullFast</v>
      </c>
      <c r="T65">
        <f ca="1">VLOOKUP(RANDBETWEEN(1,COUNTA(AD:AD)-1),AD:AE,2,0)</f>
        <v>372</v>
      </c>
      <c r="U65"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dy":30,"sl":2,"id":"Actor3114m","stats":{"tr":3,"trp":6,"str":0,"dex":5,"int":10,"vit":0,"train":0,"wgGr0":0,"wgGr1":0,"wgGr2":0,"wgGr3":18,"wgLk":163}},{"dy":31,"sl":1,"id":"Actor0125m","stats":{"tr":3,"trp":6,"str":0,"dex":8,"int":7,"vit":0,"train":0,"wgGr0":0,"wgGr1":0,"wgGr2":0,"wgGr3":18,"wgLk":276}}</v>
      </c>
      <c r="V65" t="str">
        <f t="shared" si="5"/>
        <v>{"dy":31,"sl":1,"id":"Actor0125m","stats":{"tr":3,"trp":6,"str":0,"dex":8,"int":7,"vit":0,"train":0,"wgGr0":0,"wgGr1":0,"wgGr2":0,"wgGr3":18,"wgLk":276}}</v>
      </c>
      <c r="AD65">
        <v>64</v>
      </c>
      <c r="AE65">
        <v>315</v>
      </c>
      <c r="AF65">
        <f>COUNTIF(R:R,AE65)</f>
        <v>0</v>
      </c>
    </row>
    <row r="66" spans="1:32">
      <c r="A66">
        <v>31</v>
      </c>
      <c r="B66">
        <v>2</v>
      </c>
      <c r="C66" t="str">
        <f ca="1">VLOOKUP(RANDBETWEEN(1,COUNTA(Z:Z)-1),Z:AA,2,0)</f>
        <v>Actor2011m</v>
      </c>
      <c r="D66" t="str">
        <f>IF(ISBLANK(F66),"",
IFERROR(VLOOKUP(F66,[2]ActorTable!$A:$H,MATCH("이름참고",[2]ActorTable!$1:$1,0),0),"캐릭터없음"))</f>
        <v>플랜도</v>
      </c>
      <c r="E66" t="str">
        <f t="shared" si="6"/>
        <v/>
      </c>
      <c r="F66" t="s">
        <v>475</v>
      </c>
      <c r="G66">
        <v>3</v>
      </c>
      <c r="H66">
        <v>6</v>
      </c>
      <c r="I66">
        <v>8</v>
      </c>
      <c r="J66">
        <v>0</v>
      </c>
      <c r="K66">
        <v>7</v>
      </c>
      <c r="L66">
        <v>0</v>
      </c>
      <c r="M66">
        <v>0</v>
      </c>
      <c r="N66">
        <v>0</v>
      </c>
      <c r="O66">
        <v>0</v>
      </c>
      <c r="P66">
        <v>0</v>
      </c>
      <c r="Q66">
        <v>18</v>
      </c>
      <c r="R66">
        <v>369</v>
      </c>
      <c r="S66" t="str">
        <f>IFERROR(VLOOKUP(R66,[2]WingLookTable!$A:$B,2,0),"캐릭터없음")</f>
        <v>Wing_SkyLightningSineOtherFast</v>
      </c>
      <c r="T66">
        <f ca="1">VLOOKUP(RANDBETWEEN(1,COUNTA(AD:AD)-1),AD:AE,2,0)</f>
        <v>121</v>
      </c>
      <c r="U66" t="str">
        <f t="shared" ca="1" si="1"/>
        <v>{"dy":1,"sl":1,"id":"Actor1109m","stats":{"tr":3,"trp":6,"str":0,"dex":0,"int":15,"vit":0,"train":0,"wgGr0":0,"wgGr1":0,"wgGr2":0,"wgGr3":18,"wgLk":169}},{"dy":1,"sl":2,"id":"Actor2010m","stats":{"tr":3,"trp":6,"str":7,"dex":8,"int":0,"vit":0,"train":0,"wgGr0":0,"wgGr1":0,"wgGr2":0,"wgGr3":18,"wgLk":129}},{"dy":2,"sl":1,"id":"Actor3117m","stats":{"tr":3,"trp":6,"str":0,"dex":15,"int":0,"vit":0,"train":0,"wgGr0":0,"wgGr1":0,"wgGr2":0,"wgGr3":18,"wgLk":252}},{"dy":2,"sl":2,"id":"Actor0024m","stats":{"tr":3,"trp":6,"str":0,"dex":0,"int":15,"vit":0,"train":0,"wgGr0":0,"wgGr1":0,"wgGr2":0,"wgGr3":18,"wgLk":303}},{"dy":3,"sl":1,"id":"Actor3114m","stats":{"tr":3,"trp":6,"str":0,"dex":0,"int":15,"vit":0,"train":0,"wgGr0":0,"wgGr1":0,"wgGr2":0,"wgGr3":18,"wgLk":352}},{"dy":3,"sl":2,"id":"Actor1005m","stats":{"tr":3,"trp":6,"str":8,"dex":7,"int":0,"vit":0,"train":0,"wgGr0":0,"wgGr1":0,"wgGr2":0,"wgGr3":18,"wgLk":321}},{"dy":4,"sl":1,"id":"Actor1109m","stats":{"tr":3,"trp":6,"str":0,"dex":0,"int":15,"vit":0,"train":0,"wgGr0":0,"wgGr1":0,"wgGr2":0,"wgGr3":18,"wgLk":300}},{"dy":4,"sl":2,"id":"Actor2010m","stats":{"tr":3,"trp":6,"str":0,"dex":15,"int":0,"vit":0,"train":0,"wgGr0":0,"wgGr1":0,"wgGr2":0,"wgGr3":18,"wgLk":356}},{"dy":5,"sl":1,"id":"Actor2120m","stats":{"tr":3,"trp":6,"str":0,"dex":15,"int":0,"vit":0,"train":0,"wgGr0":0,"wgGr1":0,"wgGr2":0,"wgGr3":18,"wgLk":214}},{"dy":5,"sl":2,"id":"Actor3019m","stats":{"tr":3,"trp":6,"str":0,"dex":0,"int":15,"vit":0,"train":0,"wgGr0":0,"wgGr1":0,"wgGr2":0,"wgGr3":18,"wgLk":348}},{"dy":6,"sl":1,"id":"Actor3231m","stats":{"tr":3,"trp":6,"str":0,"dex":5,"int":10,"vit":0,"train":0,"wgGr0":0,"wgGr1":0,"wgGr2":0,"wgGr3":18,"wgLk":181}},{"dy":6,"sl":2,"id":"Actor1108m","stats":{"tr":3,"trp":6,"str":0,"dex":10,"int":5,"vit":0,"train":0,"wgGr0":0,"wgGr1":0,"wgGr2":0,"wgGr3":18,"wgLk":113}},{"dy":7,"sl":1,"id":"Actor0240m","stats":{"tr":3,"trp":6,"str":10,"dex":0,"int":5,"vit":0,"train":0,"wgGr0":0,"wgGr1":0,"wgGr2":0,"wgGr3":18,"wgLk":318}},{"dy":7,"sl":2,"id":"Actor0030m","stats":{"tr":3,"trp":6,"str":0,"dex":0,"int":15,"vit":0,"train":0,"wgGr0":0,"wgGr1":0,"wgGr2":0,"wgGr3":18,"wgLk":205}},{"dy":8,"sl":1,"id":"Actor1216m","stats":{"tr":3,"trp":6,"str":8,"dex":0,"int":0,"vit":7,"train":0,"wgGr0":0,"wgGr1":0,"wgGr2":0,"wgGr3":18,"wgLk":166}},{"dy":8,"sl":2,"id":"Actor0113m","stats":{"tr":3,"trp":6,"str":10,"dex":5,"int":0,"vit":0,"train":0,"wgGr0":0,"wgGr1":0,"wgGr2":0,"wgGr3":18,"wgLk":208}},{"dy":9,"sl":1,"id":"Actor2103m","stats":{"tr":3,"trp":6,"str":0,"dex":0,"int":15,"vit":0,"train":0,"wgGr0":0,"wgGr1":0,"wgGr2":0,"wgGr3":18,"wgLk":363}},{"dy":9,"sl":2,"id":"Actor2011m","stats":{"tr":3,"trp":6,"str":0,"dex":15,"int":0,"vit":0,"train":0,"wgGr0":0,"wgGr1":0,"wgGr2":0,"wgGr3":18,"wgLk":366}},{"dy":10,"sl":1,"id":"Actor1109m","stats":{"tr":3,"trp":6,"str":0,"dex":0,"int":15,"vit":0,"train":0,"wgGr0":0,"wgGr1":0,"wgGr2":0,"wgGr3":18,"wgLk":141}},{"dy":10,"sl":2,"id":"Actor0007m","stats":{"tr":3,"trp":6,"str":8,"dex":7,"int":0,"vit":0,"train":0,"wgGr0":0,"wgGr1":0,"wgGr2":0,"wgGr3":18,"wgLk":297}},{"dy":11,"sl":1,"id":"Actor3114m","stats":{"tr":3,"trp":6,"str":0,"dex":15,"int":0,"vit":0,"train":0,"wgGr0":0,"wgGr1":0,"wgGr2":0,"wgGr3":18,"wgLk":125}},{"dy":11,"sl":2,"id":"Actor2011m","stats":{"tr":3,"trp":6,"str":10,"dex":0,"int":5,"vit":0,"train":0,"wgGr0":0,"wgGr1":0,"wgGr2":0,"wgGr3":18,"wgLk":309}},{"dy":12,"sl":1,"id":"Actor3117m","stats":{"tr":3,"trp":6,"str":0,"dex":0,"int":15,"vit":0,"train":0,"wgGr0":0,"wgGr1":0,"wgGr2":0,"wgGr3":18,"wgLk":211}},{"dy":12,"sl":2,"id":"Actor2015m","stats":{"tr":3,"trp":6,"str":5,"dex":0,"int":10,"vit":0,"train":0,"wgGr0":0,"wgGr1":0,"wgGr2":0,"wgGr3":18,"wgLk":284}},{"dy":13,"sl":1,"id":"Actor1141m","stats":{"tr":3,"trp":6,"str":0,"dex":10,"int":5,"vit":0,"train":0,"wgGr0":0,"wgGr1":0,"wgGr2":0,"wgGr3":18,"wgLk":109}},{"dy":13,"sl":2,"id":"Actor0037m","stats":{"tr":3,"trp":6,"str":5,"dex":0,"int":10,"vit":0,"train":0,"wgGr0":0,"wgGr1":0,"wgGr2":0,"wgGr3":18,"wgLk":328}},{"dy":14,"sl":1,"id":"Actor0240m","stats":{"tr":3,"trp":6,"str":15,"dex":0,"int":0,"vit":0,"train":0,"wgGr0":0,"wgGr1":0,"wgGr2":0,"wgGr3":18,"wgLk":214}},{"dy":14,"sl":2,"id":"Actor3114m","stats":{"tr":3,"trp":6,"str":0,"dex":10,"int":5,"vit":0,"train":0,"wgGr0":0,"wgGr1":0,"wgGr2":0,"wgGr3":18,"wgLk":217}},{"dy":15,"sl":1,"id":"Actor2238m","stats":{"tr":3,"trp":6,"str":0,"dex":5,"int":10,"vit":0,"train":0,"wgGr0":0,"wgGr1":0,"wgGr2":0,"wgGr3":18,"wgLk":175}},{"dy":15,"sl":2,"id":"Actor1108m","stats":{"tr":3,"trp":6,"str":5,"dex":5,"int":5,"vit":0,"train":0,"wgGr0":0,"wgGr1":0,"wgGr2":0,"wgGr3":18,"wgLk":129}},{"dy":15,"sl":3,"id":"Actor3021m","stats":{"tr":3,"trp":6,"str":0,"dex":0,"int":5,"vit":10,"train":0,"wgGr0":0,"wgGr1":0,"wgGr2":0,"wgGr3":18,"wgLk":332}},{"dy":16,"sl":1,"id":"Actor2128m","stats":{"tr":3,"trp":6,"str":10,"dex":5,"int":0,"vit":0,"train":0,"wgGr0":0,"wgGr1":0,"wgGr2":0,"wgGr3":18,"wgLk":226}},{"dy":16,"sl":2,"id":"Actor3022m","stats":{"tr":3,"trp":6,"str":0,"dex":5,"int":10,"vit":0,"train":0,"wgGr0":0,"wgGr1":0,"wgGr2":0,"wgGr3":18,"wgLk":288}},{"dy":17,"sl":1,"id":"Actor1109m","stats":{"tr":3,"trp":6,"str":0,"dex":0,"int":15,"vit":0,"train":0,"wgGr0":0,"wgGr1":0,"wgGr2":0,"wgGr3":18,"wgLk":133}},{"dy":17,"sl":2,"id":"Actor0024m","stats":{"tr":3,"trp":6,"str":0,"dex":0,"int":10,"vit":5,"train":0,"wgGr0":0,"wgGr1":0,"wgGr2":0,"wgGr3":18,"wgLk":157}},{"dy":18,"sl":1,"id":"Actor1216m","stats":{"tr":3,"trp":6,"str":15,"dex":0,"int":0,"vit":0,"train":0,"wgGr0":0,"wgGr1":0,"wgGr2":0,"wgGr3":18,"wgLk":137}},{"dy":18,"sl":2,"id":"Actor0037m","stats":{"tr":3,"trp":6,"str":5,"dex":0,"int":10,"vit":0,"train":0,"wgGr0":0,"wgGr1":0,"wgGr2":0,"wgGr3":18,"wgLk":145}},{"dy":19,"sl":1,"id":"Actor3117m","stats":{"tr":3,"trp":6,"str":0,"dex":15,"int":0,"vit":0,"train":0,"wgGr0":0,"wgGr1":0,"wgGr2":0,"wgGr3":18,"wgLk":321}},{"dy":19,"sl":2,"id":"Actor0104m","stats":{"tr":3,"trp":6,"str":0,"dex":0,"int":15,"vit":0,"train":0,"wgGr0":0,"wgGr1":0,"wgGr2":0,"wgGr3":18,"wgLk":175}},{"dy":20,"sl":1,"id":"Actor3231m","stats":{"tr":3,"trp":6,"str":0,"dex":0,"int":15,"vit":0,"train":0,"wgGr0":0,"wgGr1":0,"wgGr2":0,"wgGr3":18,"wgLk":236}},{"dy":20,"sl":2,"id":"Actor0030m","stats":{"tr":3,"trp":6,"str":10,"dex":5,"int":0,"vit":0,"train":0,"wgGr0":0,"wgGr1":0,"wgGr2":0,"wgGr3":18,"wgLk":148}},{"dy":21,"sl":1,"id":"Actor3114m","stats":{"tr":3,"trp":6,"str":0,"dex":10,"int":5,"vit":0,"train":0,"wgGr0":0,"wgGr1":0,"wgGr2":0,"wgGr3":18,"wgLk":193}},{"dy":21,"sl":2,"id":"Actor0007m","stats":{"tr":3,"trp":6,"str":0,"dex":0,"int":15,"vit":0,"train":0,"wgGr0":0,"wgGr1":0,"wgGr2":0,"wgGr3":18,"wgLk":196}},{"dy":22,"sl":1,"id":"Actor1216m","stats":{"tr":3,"trp":6,"str":0,"dex":10,"int":5,"vit":0,"train":0,"wgGr0":0,"wgGr1":0,"wgGr2":0,"wgGr3":18,"wgLk":223}},{"dy":22,"sl":2,"id":"Actor0125m","stats":{"tr":3,"trp":6,"str":0,"dex":5,"int":10,"vit":0,"train":0,"wgGr0":0,"wgGr1":0,"wgGr2":0,"wgGr3":18,"wgLk":199}},{"dy":22,"sl":3,"id":"Actor2011m","stats":{"tr":3,"trp":6,"str":15,"dex":0,"int":0,"vit":0,"train":0,"wgGr0":0,"wgGr1":0,"wgGr2":0,"wgGr3":18,"wgLk":264}},{"dy":23,"sl":1,"id":"Actor0113m","stats":{"tr":3,"trp":6,"str":8,"dex":0,"int":0,"vit":7,"train":0,"wgGr0":0,"wgGr1":0,"wgGr2":0,"wgGr3":18,"wgLk":248}},{"dy":23,"sl":2,"id":"Actor3022m","stats":{"tr":3,"trp":6,"str":0,"dex":0,"int":15,"vit":0,"train":0,"wgGr0":0,"wgGr1":0,"wgGr2":0,"wgGr3":18,"wgLk":151}},{"dy":24,"sl":1,"id":"Actor2103m","stats":{"tr":3,"trp":6,"str":10,"dex":5,"int":0,"vit":0,"train":0,"wgGr0":0,"wgGr1":0,"wgGr2":0,"wgGr3":18,"wgLk":276}},{"dy":24,"sl":2,"id":"Actor1039m","stats":{"tr":3,"trp":6,"str":5,"dex":10,"int":0,"vit":0,"train":0,"wgGr0":0,"wgGr1":0,"wgGr2":0,"wgGr3":18,"wgLk":294}},{"dy":25,"sl":1,"id":"Actor1141m","stats":{"tr":3,"trp":6,"str":15,"dex":0,"int":0,"vit":0,"train":0,"wgGr0":0,"wgGr1":0,"wgGr2":0,"wgGr3":18,"wgLk":121}},{"dy":25,"sl":2,"id":"Actor3021m","stats":{"tr":3,"trp":6,"str":10,"dex":0,"int":0,"vit":5,"train":0,"wgGr0":0,"wgGr1":0,"wgGr2":0,"wgGr3":18,"wgLk":344}},{"dy":26,"sl":1,"id":"Actor0104m","stats":{"tr":3,"trp":6,"str":8,"dex":0,"int":7,"vit":0,"train":0,"wgGr0":0,"wgGr1":0,"wgGr2":0,"wgGr3":18,"wgLk":105}},{"dy":26,"sl":2,"id":"Actor1029m","stats":{"tr":3,"trp":6,"str":15,"dex":0,"int":0,"vit":0,"train":0,"wgGr0":0,"wgGr1":0,"wgGr2":0,"wgGr3":18,"wgLk":117}},{"dy":27,"sl":1,"id":"Actor2120m","stats":{"tr":3,"trp":6,"str":0,"dex":5,"int":0,"vit":10,"train":0,"wgGr0":0,"wgGr1":0,"wgGr2":0,"wgGr3":18,"wgLk":148}},{"dy":27,"sl":2,"id":"Actor3019m","stats":{"tr":3,"trp":6,"str":0,"dex":5,"int":10,"vit":0,"train":0,"wgGr0":0,"wgGr1":0,"wgGr2":0,"wgGr3":18,"wgLk":154}},{"dy":28,"sl":1,"id":"Actor3231m","stats":{"tr":3,"trp":6,"str":0,"dex":0,"int":15,"vit":0,"train":0,"wgGr0":0,"wgGr1":0,"wgGr2":0,"wgGr3":18,"wgLk":360}},{"dy":28,"sl":2,"id":"Actor2128m","stats":{"tr":3,"trp":6,"str":7,"dex":8,"int":0,"vit":0,"train":0,"wgGr0":0,"wgGr1":0,"wgGr2":0,"wgGr3":18,"wgLk":280}},{"dy":29,"sl":1,"id":"Actor2238m","stats":{"tr":3,"trp":6,"str":0,"dex":8,"int":7,"vit":0,"train":0,"wgGr0":0,"wgGr1":0,"wgGr2":0,"wgGr3":18,"wgLk":101}},{"dy":29,"sl":2,"id":"Actor3117m","stats":{"tr":3,"trp":6,"str":0,"dex":0,"int":15,"vit":0,"train":0,"wgGr0":0,"wgGr1":0,"wgGr2":0,"wgGr3":18,"wgLk":340}},{"dy":29,"sl":3,"id":"Actor2015m","stats":{"tr":3,"trp":6,"str":8,"dex":0,"int":0,"vit":7,"train":0,"wgGr0":0,"wgGr1":0,"wgGr2":0,"wgGr3":18,"wgLk":160}},{"dy":30,"sl":1,"id":"Actor0201m","stats":{"tr":3,"trp":6,"str":0,"dex":15,"int":0,"vit":0,"train":0,"wgGr0":0,"wgGr1":0,"wgGr2":0,"wgGr3":18,"wgLk":291}},{"dy":30,"sl":2,"id":"Actor3114m","stats":{"tr":3,"trp":6,"str":0,"dex":5,"int":10,"vit":0,"train":0,"wgGr0":0,"wgGr1":0,"wgGr2":0,"wgGr3":18,"wgLk":163}},{"dy":31,"sl":1,"id":"Actor0125m","stats":{"tr":3,"trp":6,"str":0,"dex":8,"int":7,"vit":0,"train":0,"wgGr0":0,"wgGr1":0,"wgGr2":0,"wgGr3":18,"wgLk":276}},{"dy":31,"sl":2,"id":"Actor1039m","stats":{"tr":3,"trp":6,"str":8,"dex":0,"int":7,"vit":0,"train":0,"wgGr0":0,"wgGr1":0,"wgGr2":0,"wgGr3":18,"wgLk":369}}</v>
      </c>
      <c r="V66" t="str">
        <f t="shared" si="5"/>
        <v>{"dy":31,"sl":2,"id":"Actor1039m","stats":{"tr":3,"trp":6,"str":8,"dex":0,"int":7,"vit":0,"train":0,"wgGr0":0,"wgGr1":0,"wgGr2":0,"wgGr3":18,"wgLk":369}}</v>
      </c>
      <c r="AD66">
        <v>65</v>
      </c>
      <c r="AE66">
        <v>318</v>
      </c>
      <c r="AF66">
        <f>COUNTIF(R:R,AE66)</f>
        <v>1</v>
      </c>
    </row>
    <row r="67" spans="1:32">
      <c r="AD67">
        <v>66</v>
      </c>
      <c r="AE67">
        <v>321</v>
      </c>
      <c r="AF67">
        <f>COUNTIF(R:R,AE67)</f>
        <v>2</v>
      </c>
    </row>
    <row r="68" spans="1:32">
      <c r="AD68">
        <v>67</v>
      </c>
      <c r="AE68">
        <v>324</v>
      </c>
      <c r="AF68">
        <f>COUNTIF(R:R,AE68)</f>
        <v>0</v>
      </c>
    </row>
    <row r="69" spans="1:32">
      <c r="AD69">
        <v>68</v>
      </c>
      <c r="AE69">
        <v>328</v>
      </c>
      <c r="AF69">
        <f>COUNTIF(R:R,AE69)</f>
        <v>1</v>
      </c>
    </row>
    <row r="70" spans="1:32">
      <c r="AD70">
        <v>69</v>
      </c>
      <c r="AE70">
        <v>332</v>
      </c>
      <c r="AF70">
        <f>COUNTIF(R:R,AE70)</f>
        <v>1</v>
      </c>
    </row>
    <row r="71" spans="1:32">
      <c r="AD71">
        <v>70</v>
      </c>
      <c r="AE71">
        <v>336</v>
      </c>
      <c r="AF71">
        <f>COUNTIF(R:R,AE71)</f>
        <v>0</v>
      </c>
    </row>
    <row r="72" spans="1:32">
      <c r="AD72">
        <v>71</v>
      </c>
      <c r="AE72">
        <v>340</v>
      </c>
      <c r="AF72">
        <f>COUNTIF(R:R,AE72)</f>
        <v>1</v>
      </c>
    </row>
    <row r="73" spans="1:32">
      <c r="AD73">
        <v>72</v>
      </c>
      <c r="AE73">
        <v>344</v>
      </c>
      <c r="AF73">
        <f>COUNTIF(R:R,AE73)</f>
        <v>1</v>
      </c>
    </row>
    <row r="74" spans="1:32">
      <c r="AD74">
        <v>73</v>
      </c>
      <c r="AE74">
        <v>348</v>
      </c>
      <c r="AF74">
        <f>COUNTIF(R:R,AE74)</f>
        <v>1</v>
      </c>
    </row>
    <row r="75" spans="1:32">
      <c r="AD75">
        <v>74</v>
      </c>
      <c r="AE75">
        <v>352</v>
      </c>
      <c r="AF75">
        <f>COUNTIF(R:R,AE75)</f>
        <v>1</v>
      </c>
    </row>
    <row r="76" spans="1:32">
      <c r="AD76">
        <v>75</v>
      </c>
      <c r="AE76">
        <v>356</v>
      </c>
      <c r="AF76">
        <f>COUNTIF(R:R,AE76)</f>
        <v>1</v>
      </c>
    </row>
    <row r="77" spans="1:32">
      <c r="AD77">
        <v>76</v>
      </c>
      <c r="AE77">
        <v>360</v>
      </c>
      <c r="AF77">
        <f>COUNTIF(R:R,AE77)</f>
        <v>1</v>
      </c>
    </row>
    <row r="78" spans="1:32">
      <c r="AD78">
        <v>77</v>
      </c>
      <c r="AE78">
        <v>363</v>
      </c>
      <c r="AF78">
        <f>COUNTIF(R:R,AE78)</f>
        <v>1</v>
      </c>
    </row>
    <row r="79" spans="1:32">
      <c r="AD79">
        <v>78</v>
      </c>
      <c r="AE79">
        <v>366</v>
      </c>
      <c r="AF79">
        <f>COUNTIF(R:R,AE79)</f>
        <v>1</v>
      </c>
    </row>
    <row r="80" spans="1:32">
      <c r="AD80">
        <v>79</v>
      </c>
      <c r="AE80">
        <v>369</v>
      </c>
      <c r="AF80">
        <f>COUNTIF(R:R,AE80)</f>
        <v>1</v>
      </c>
    </row>
    <row r="81" spans="30:32">
      <c r="AD81">
        <v>80</v>
      </c>
      <c r="AE81">
        <v>372</v>
      </c>
      <c r="AF81">
        <f>COUNTIF(R:R,AE81)</f>
        <v>0</v>
      </c>
    </row>
  </sheetData>
  <sortState xmlns:xlrd2="http://schemas.microsoft.com/office/spreadsheetml/2017/richdata2" ref="Z2:AA31">
    <sortCondition ref="Z2:Z31"/>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411</v>
      </c>
      <c r="B5">
        <v>175</v>
      </c>
      <c r="C5" t="s">
        <v>409</v>
      </c>
      <c r="D5" t="s">
        <v>410</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229</v>
      </c>
      <c r="C2" s="1">
        <v>0.99</v>
      </c>
      <c r="D2" s="1">
        <v>1200</v>
      </c>
      <c r="E2">
        <v>15</v>
      </c>
    </row>
    <row r="3" spans="1:6">
      <c r="A3" t="s">
        <v>16</v>
      </c>
      <c r="B3" t="s">
        <v>231</v>
      </c>
      <c r="C3" s="1">
        <v>4.99</v>
      </c>
      <c r="D3" s="1">
        <v>5900</v>
      </c>
      <c r="E3">
        <v>85</v>
      </c>
    </row>
    <row r="4" spans="1:6">
      <c r="A4" t="s">
        <v>17</v>
      </c>
      <c r="B4" t="s">
        <v>233</v>
      </c>
      <c r="C4" s="1">
        <v>9.99</v>
      </c>
      <c r="D4" s="1">
        <v>12000</v>
      </c>
      <c r="E4">
        <v>180</v>
      </c>
      <c r="F4" t="s">
        <v>21</v>
      </c>
    </row>
    <row r="5" spans="1:6">
      <c r="A5" t="s">
        <v>18</v>
      </c>
      <c r="B5" t="s">
        <v>234</v>
      </c>
      <c r="C5" s="1">
        <v>19.989999999999998</v>
      </c>
      <c r="D5" s="1">
        <v>25000</v>
      </c>
      <c r="E5">
        <v>390</v>
      </c>
    </row>
    <row r="6" spans="1:6">
      <c r="A6" t="s">
        <v>19</v>
      </c>
      <c r="B6" t="s">
        <v>230</v>
      </c>
      <c r="C6" s="1">
        <v>49.99</v>
      </c>
      <c r="D6" s="1">
        <v>65000</v>
      </c>
      <c r="E6">
        <v>1050</v>
      </c>
    </row>
    <row r="7" spans="1:6">
      <c r="A7" t="s">
        <v>20</v>
      </c>
      <c r="B7" t="s">
        <v>232</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235</v>
      </c>
      <c r="C2">
        <v>30</v>
      </c>
      <c r="D2">
        <v>9500</v>
      </c>
    </row>
    <row r="3" spans="1:6">
      <c r="A3" t="s">
        <v>7</v>
      </c>
      <c r="B3" t="s">
        <v>236</v>
      </c>
      <c r="C3">
        <v>140</v>
      </c>
      <c r="D3">
        <v>48000</v>
      </c>
      <c r="E3" t="s">
        <v>10</v>
      </c>
      <c r="F3">
        <v>8</v>
      </c>
    </row>
    <row r="4" spans="1:6">
      <c r="A4" t="s">
        <v>8</v>
      </c>
      <c r="B4" t="s">
        <v>237</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280</v>
      </c>
      <c r="B1" s="2" t="s">
        <v>11</v>
      </c>
      <c r="C1" s="4" t="s">
        <v>30</v>
      </c>
      <c r="D1" s="5" t="s">
        <v>29</v>
      </c>
      <c r="E1" s="3" t="s">
        <v>5</v>
      </c>
      <c r="F1" s="3" t="s">
        <v>281</v>
      </c>
    </row>
    <row r="2" spans="1:6">
      <c r="A2" t="s">
        <v>282</v>
      </c>
      <c r="B2" t="s">
        <v>284</v>
      </c>
      <c r="C2" s="1">
        <v>1.99</v>
      </c>
      <c r="D2" s="1">
        <v>2500</v>
      </c>
      <c r="F2">
        <v>1</v>
      </c>
    </row>
    <row r="3" spans="1:6">
      <c r="A3" t="s">
        <v>283</v>
      </c>
      <c r="B3" t="s">
        <v>285</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2021-08-25T07:45:55Z</dcterms:modified>
</cp:coreProperties>
</file>