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C407045-BACD-4D35-A14F-32FA1973B141}" xr6:coauthVersionLast="45" xr6:coauthVersionMax="45" xr10:uidLastSave="{00000000-0000-0000-0000-000000000000}"/>
  <bookViews>
    <workbookView xWindow="-28920" yWindow="-120" windowWidth="29040" windowHeight="15840" activeTab="1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7" i="2" l="1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J22" i="2"/>
  <c r="B22" i="2"/>
  <c r="O21" i="2"/>
  <c r="J21" i="2"/>
  <c r="B21" i="2"/>
  <c r="O20" i="2"/>
  <c r="J20" i="2"/>
  <c r="B20" i="2"/>
  <c r="O19" i="2"/>
  <c r="J19" i="2"/>
  <c r="B19" i="2"/>
  <c r="E22" i="2"/>
  <c r="E20" i="2"/>
  <c r="E21" i="2"/>
  <c r="E19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7" i="2"/>
  <c r="E15" i="2"/>
  <c r="E16" i="2"/>
  <c r="E14" i="2"/>
  <c r="E13" i="2"/>
  <c r="E12" i="2"/>
  <c r="E18" i="2"/>
  <c r="V18" i="2" l="1"/>
  <c r="V12" i="2"/>
  <c r="V13" i="2"/>
  <c r="V14" i="2"/>
  <c r="V16" i="2"/>
  <c r="V15" i="2"/>
  <c r="V17" i="2"/>
  <c r="Q10" i="1"/>
  <c r="Q9" i="1"/>
  <c r="Q8" i="1"/>
  <c r="Q7" i="1"/>
  <c r="Q6" i="1"/>
  <c r="Q5" i="1"/>
  <c r="Q4" i="1"/>
  <c r="J4" i="1"/>
  <c r="I4" i="1"/>
  <c r="H4" i="1"/>
  <c r="G4" i="1"/>
  <c r="F4" i="1"/>
  <c r="E4" i="1"/>
  <c r="D4" i="1"/>
  <c r="E3" i="1"/>
  <c r="F3" i="1"/>
  <c r="G3" i="1"/>
  <c r="H3" i="1"/>
  <c r="I3" i="1"/>
  <c r="J3" i="1"/>
  <c r="M10" i="1" l="1"/>
  <c r="J10" i="1"/>
  <c r="I10" i="1"/>
  <c r="H10" i="1"/>
  <c r="G10" i="1"/>
  <c r="F10" i="1"/>
  <c r="E10" i="1"/>
  <c r="D10" i="1"/>
  <c r="M9" i="1"/>
  <c r="J9" i="1"/>
  <c r="I9" i="1"/>
  <c r="H9" i="1"/>
  <c r="G9" i="1"/>
  <c r="F9" i="1"/>
  <c r="E9" i="1"/>
  <c r="D9" i="1"/>
  <c r="Q3" i="1"/>
  <c r="V27" i="2" l="1"/>
  <c r="V26" i="2"/>
  <c r="V25" i="2"/>
  <c r="V24" i="2"/>
  <c r="V23" i="2"/>
  <c r="O27" i="2"/>
  <c r="O26" i="2"/>
  <c r="O25" i="2"/>
  <c r="O24" i="2"/>
  <c r="O23" i="2"/>
  <c r="O11" i="2"/>
  <c r="O10" i="2"/>
  <c r="O9" i="2"/>
  <c r="O8" i="2"/>
  <c r="O7" i="2"/>
  <c r="O6" i="2"/>
  <c r="O5" i="2"/>
  <c r="O4" i="2"/>
  <c r="O3" i="2"/>
  <c r="O2" i="2"/>
  <c r="J27" i="2"/>
  <c r="J26" i="2"/>
  <c r="J25" i="2"/>
  <c r="J24" i="2"/>
  <c r="J23" i="2"/>
  <c r="J11" i="2"/>
  <c r="J10" i="2"/>
  <c r="J9" i="2"/>
  <c r="J7" i="2"/>
  <c r="J6" i="2"/>
  <c r="J5" i="2"/>
  <c r="J4" i="2"/>
  <c r="J3" i="2"/>
  <c r="J2" i="2"/>
  <c r="E27" i="2"/>
  <c r="E26" i="2"/>
  <c r="E25" i="2"/>
  <c r="E24" i="2"/>
  <c r="E23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E11" i="2"/>
  <c r="E10" i="2"/>
  <c r="E9" i="2"/>
  <c r="J8" i="2"/>
  <c r="E5" i="2"/>
  <c r="E4" i="2"/>
  <c r="E3" i="2"/>
  <c r="E6" i="2"/>
  <c r="E8" i="2"/>
  <c r="E2" i="2"/>
  <c r="E7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M7" i="1"/>
  <c r="M6" i="1"/>
  <c r="D7" i="1"/>
  <c r="D5" i="1"/>
  <c r="D6" i="1"/>
  <c r="D8" i="1"/>
  <c r="D2" i="1"/>
  <c r="AA2" i="2" l="1"/>
  <c r="J7" i="1"/>
  <c r="I7" i="1"/>
  <c r="H7" i="1"/>
  <c r="J5" i="1"/>
  <c r="I5" i="1"/>
  <c r="H5" i="1"/>
  <c r="J6" i="1"/>
  <c r="I6" i="1"/>
  <c r="H6" i="1"/>
  <c r="J8" i="1"/>
  <c r="I8" i="1"/>
  <c r="H8" i="1"/>
  <c r="J2" i="1"/>
  <c r="I2" i="1"/>
  <c r="H2" i="1"/>
  <c r="G7" i="1"/>
  <c r="F7" i="1"/>
  <c r="E7" i="1"/>
  <c r="G5" i="1"/>
  <c r="F5" i="1"/>
  <c r="E5" i="1"/>
  <c r="G6" i="1"/>
  <c r="F6" i="1"/>
  <c r="E6" i="1"/>
  <c r="G8" i="1"/>
  <c r="F8" i="1"/>
  <c r="E8" i="1"/>
  <c r="G2" i="1"/>
  <c r="F2" i="1"/>
  <c r="E2" i="1"/>
  <c r="Q2" i="1" s="1"/>
  <c r="P2" i="1" l="1"/>
  <c r="P3" i="1" s="1"/>
  <c r="P4" i="1" s="1"/>
  <c r="P5" i="1" s="1"/>
  <c r="P6" i="1" s="1"/>
  <c r="P7" i="1" s="1"/>
  <c r="P8" i="1" s="1"/>
  <c r="P9" i="1" s="1"/>
  <c r="P10" i="1" s="1"/>
  <c r="S2" i="1" l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</commentList>
</comments>
</file>

<file path=xl/sharedStrings.xml><?xml version="1.0" encoding="utf-8"?>
<sst xmlns="http://schemas.openxmlformats.org/spreadsheetml/2006/main" count="132" uniqueCount="69">
  <si>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</si>
  <si>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</si>
  <si>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</si>
  <si>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</si>
  <si>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</si>
  <si>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</si>
  <si>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</si>
  <si>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</si>
  <si>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</si>
  <si>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</si>
  <si>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</si>
  <si>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</si>
  <si>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</si>
  <si>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</si>
  <si>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</si>
  <si>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</si>
  <si>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</si>
  <si>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</si>
  <si>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</si>
  <si>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</si>
  <si>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</si>
  <si>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</si>
  <si>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</si>
  <si>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</si>
  <si>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</si>
  <si>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</si>
  <si>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</si>
  <si>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</si>
  <si>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</si>
  <si>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</si>
  <si>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</si>
  <si>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</si>
  <si>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</si>
  <si>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</si>
  <si>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</si>
  <si>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</si>
  <si>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</si>
  <si>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</si>
  <si>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</si>
  <si>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</si>
  <si>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</si>
  <si>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</si>
  <si>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</si>
  <si>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</si>
  <si>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</si>
  <si>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</si>
  <si>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</si>
  <si>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</si>
  <si>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</si>
  <si>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</si>
  <si>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</si>
  <si>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</si>
  <si>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</si>
  <si>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</si>
  <si>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</si>
  <si>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</si>
  <si>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</si>
  <si>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</si>
  <si>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</si>
  <si>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</si>
  <si>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</si>
  <si>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</si>
  <si>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</si>
  <si>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</si>
  <si>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</si>
  <si>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EN</t>
    <phoneticPr fontId="1" type="noConversion"/>
  </si>
  <si>
    <t>Equip0401</t>
    <phoneticPr fontId="1" type="noConversion"/>
  </si>
  <si>
    <t>co</t>
    <phoneticPr fontId="1" type="noConversion"/>
  </si>
  <si>
    <t>Equip1301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</si>
</sst>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S10"/>
  <sheetViews>
    <sheetView workbookViewId="0">
      <selection activeCell="S2" sqref="S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19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4" t="s">
        <v>24</v>
      </c>
      <c r="P1" s="5" t="s">
        <v>25</v>
      </c>
      <c r="Q1" s="5" t="s">
        <v>26</v>
      </c>
      <c r="S1" s="5" t="s">
        <v>29</v>
      </c>
    </row>
    <row r="2" spans="1:19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O2">
        <v>1</v>
      </c>
      <c r="P2" t="str">
        <f t="shared" ref="P2:P7" ca="1" si="1">IF(ROW()=2,Q2,OFFSET(P2,-1,0)&amp;IF(LEN(Q2)=0,"",","&amp;Q2))</f>
        <v>{"id":"na","td":7}</v>
      </c>
      <c r="Q2" t="str">
        <f t="shared" ref="Q2:Q8" si="2">IF(O2&lt;&gt;1,"",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&amp;","""&amp;N$1&amp;""":"&amp;N2&amp;"}")</f>
        <v>{"id":"na","td":7}</v>
      </c>
      <c r="S2" t="str">
        <f ca="1">"["&amp;
IF(LEFT(OFFSET(P1,COUNTA(P:P)-1,0),1)=",",SUBSTITUTE(OFFSET(P1,COUNTA(P:P)-1,0),",","",1),OFFSET(P1,COUNTA(P:P)-1,0))
&amp;"]"</f>
        <v>[{"id":"na","td":7},{"id":"no","td":10},{"id":"co","td":4}]</v>
      </c>
    </row>
    <row r="3" spans="1:19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0" si="3">IF(ISBLANK($K3),"",YEAR($K3))</f>
        <v/>
      </c>
      <c r="F3" t="str">
        <f t="shared" ref="F3:F10" si="4">IF(ISBLANK($K3),"",MONTH($K3))</f>
        <v/>
      </c>
      <c r="G3" t="str">
        <f t="shared" ref="G3:G10" si="5">IF(ISBLANK($K3),"",DAY($K3))</f>
        <v/>
      </c>
      <c r="H3" t="str">
        <f t="shared" ref="H3:H10" si="6">IF(ISBLANK($L3),"",YEAR($L3+1))</f>
        <v/>
      </c>
      <c r="I3" t="str">
        <f t="shared" ref="I3:I10" si="7">IF(ISBLANK($L3),"",MONTH($L3+1))</f>
        <v/>
      </c>
      <c r="J3" t="str">
        <f t="shared" ref="J3:J10" si="8">IF(ISBLANK($L3),"",DAY($L3+1))</f>
        <v/>
      </c>
      <c r="N3">
        <v>10</v>
      </c>
      <c r="O3">
        <v>1</v>
      </c>
      <c r="P3" t="str">
        <f t="shared" ca="1" si="1"/>
        <v>{"id":"na","td":7},{"id":"no","td":10}</v>
      </c>
      <c r="Q3" t="str">
        <f t="shared" si="2"/>
        <v>{"id":"no","td":10}</v>
      </c>
    </row>
    <row r="4" spans="1:19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3"/>
        <v/>
      </c>
      <c r="F4" t="str">
        <f t="shared" si="4"/>
        <v/>
      </c>
      <c r="G4" t="str">
        <f t="shared" si="5"/>
        <v/>
      </c>
      <c r="H4" t="str">
        <f t="shared" si="6"/>
        <v/>
      </c>
      <c r="I4" t="str">
        <f t="shared" si="7"/>
        <v/>
      </c>
      <c r="J4" t="str">
        <f t="shared" si="8"/>
        <v/>
      </c>
      <c r="N4">
        <v>4</v>
      </c>
      <c r="O4">
        <v>1</v>
      </c>
      <c r="P4" t="str">
        <f t="shared" ref="P4:P10" ca="1" si="10">IF(ROW()=2,Q4,OFFSET(P4,-1,0)&amp;IF(LEN(Q4)=0,"",","&amp;Q4))</f>
        <v>{"id":"na","td":7},{"id":"no","td":10},{"id":"co","td":4}</v>
      </c>
      <c r="Q4" t="str">
        <f t="shared" ref="Q4:Q10" si="11">IF(O4&lt;&gt;1,"",
"{"""&amp;A$1&amp;""":"""&amp;A4&amp;""""
&amp;IF(LEN(E4)=0,"",","""&amp;E$1&amp;""":"""&amp;E4&amp;"""")
&amp;IF(LEN(F4)=0,"",","""&amp;F$1&amp;""":"""&amp;F4&amp;"""")
&amp;IF(LEN(G4)=0,"",","""&amp;G$1&amp;""":"""&amp;G4&amp;"""")
&amp;IF(LEN(H4)=0,"",","""&amp;H$1&amp;""":"""&amp;H4&amp;"""")
&amp;IF(LEN(I4)=0,"",","""&amp;I$1&amp;""":"""&amp;I4&amp;"""")
&amp;IF(LEN(J4)=0,"",","""&amp;J$1&amp;""":"""&amp;J4&amp;"""")
&amp;","""&amp;N$1&amp;""":"&amp;N4&amp;"}")</f>
        <v>{"id":"co","td":4}</v>
      </c>
    </row>
    <row r="5" spans="1:19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O5">
        <v>0</v>
      </c>
      <c r="P5" t="str">
        <f t="shared" ca="1" si="10"/>
        <v>{"id":"na","td":7},{"id":"no","td":10},{"id":"co","td":4}</v>
      </c>
      <c r="Q5" t="str">
        <f t="shared" si="11"/>
        <v/>
      </c>
    </row>
    <row r="6" spans="1:19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3"/>
        <v>2020</v>
      </c>
      <c r="F6">
        <f t="shared" si="4"/>
        <v>6</v>
      </c>
      <c r="G6">
        <f t="shared" si="5"/>
        <v>10</v>
      </c>
      <c r="H6">
        <f t="shared" si="6"/>
        <v>2020</v>
      </c>
      <c r="I6">
        <f t="shared" si="7"/>
        <v>7</v>
      </c>
      <c r="J6">
        <f t="shared" si="8"/>
        <v>2</v>
      </c>
      <c r="K6" s="1">
        <v>43992</v>
      </c>
      <c r="L6" s="1">
        <v>44013</v>
      </c>
      <c r="M6" s="7">
        <f>L6-K6+1</f>
        <v>22</v>
      </c>
      <c r="N6">
        <v>14</v>
      </c>
      <c r="O6">
        <v>0</v>
      </c>
      <c r="P6" t="str">
        <f t="shared" ca="1" si="10"/>
        <v>{"id":"na","td":7},{"id":"no","td":10},{"id":"co","td":4}</v>
      </c>
      <c r="Q6" t="str">
        <f t="shared" si="11"/>
        <v/>
      </c>
    </row>
    <row r="7" spans="1:19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3"/>
        <v>2020</v>
      </c>
      <c r="F7">
        <f t="shared" si="4"/>
        <v>8</v>
      </c>
      <c r="G7">
        <f t="shared" si="5"/>
        <v>1</v>
      </c>
      <c r="H7">
        <f t="shared" si="6"/>
        <v>2020</v>
      </c>
      <c r="I7">
        <f t="shared" si="7"/>
        <v>8</v>
      </c>
      <c r="J7">
        <f t="shared" si="8"/>
        <v>21</v>
      </c>
      <c r="K7" s="1">
        <v>44044</v>
      </c>
      <c r="L7" s="1">
        <v>44063</v>
      </c>
      <c r="M7" s="7">
        <f>L7-K7+1</f>
        <v>20</v>
      </c>
      <c r="N7">
        <v>10</v>
      </c>
      <c r="O7">
        <v>0</v>
      </c>
      <c r="P7" t="str">
        <f t="shared" ca="1" si="10"/>
        <v>{"id":"na","td":7},{"id":"no","td":10},{"id":"co","td":4}</v>
      </c>
      <c r="Q7" t="str">
        <f t="shared" si="11"/>
        <v/>
      </c>
    </row>
    <row r="8" spans="1:19">
      <c r="A8" t="s">
        <v>19</v>
      </c>
      <c r="B8" t="s">
        <v>7</v>
      </c>
      <c r="C8">
        <v>0</v>
      </c>
      <c r="D8" s="6" t="str">
        <f>IF(AND(C8=0,OR(NOT(ISBLANK(K8)),NOT(ISBLANK(L8)))),"날짜있음",
IF(AND(C8=1,OR(ISBLANK(K8),ISBLANK(L8))),"날짜없음",""))</f>
        <v/>
      </c>
      <c r="E8" t="str">
        <f>IF(ISBLANK($K8),"",YEAR($K8))</f>
        <v/>
      </c>
      <c r="F8" t="str">
        <f>IF(ISBLANK($K8),"",MONTH($K8))</f>
        <v/>
      </c>
      <c r="G8" t="str">
        <f>IF(ISBLANK($K8),"",DAY($K8))</f>
        <v/>
      </c>
      <c r="H8" t="str">
        <f>IF(ISBLANK($L8),"",YEAR($L8+1))</f>
        <v/>
      </c>
      <c r="I8" t="str">
        <f>IF(ISBLANK($L8),"",MONTH($L8+1))</f>
        <v/>
      </c>
      <c r="J8" t="str">
        <f>IF(ISBLANK($L8),"",DAY($L8+1))</f>
        <v/>
      </c>
      <c r="N8">
        <v>7</v>
      </c>
      <c r="O8">
        <v>0</v>
      </c>
      <c r="P8" t="str">
        <f t="shared" ca="1" si="10"/>
        <v>{"id":"na","td":7},{"id":"no","td":10},{"id":"co","td":4}</v>
      </c>
      <c r="Q8" t="str">
        <f t="shared" si="11"/>
        <v/>
      </c>
    </row>
    <row r="9" spans="1:19">
      <c r="A9" t="s">
        <v>54</v>
      </c>
      <c r="B9" t="s">
        <v>52</v>
      </c>
      <c r="C9">
        <v>1</v>
      </c>
      <c r="D9" s="6" t="str">
        <f t="shared" ref="D9:D10" si="12">IF(AND(C9=0,OR(NOT(ISBLANK(K9)),NOT(ISBLANK(L9)))),"날짜있음",
IF(AND(C9=1,OR(ISBLANK(K9),ISBLANK(L9))),"날짜없음",""))</f>
        <v/>
      </c>
      <c r="E9">
        <f t="shared" si="3"/>
        <v>2020</v>
      </c>
      <c r="F9">
        <f t="shared" si="4"/>
        <v>8</v>
      </c>
      <c r="G9">
        <f t="shared" si="5"/>
        <v>1</v>
      </c>
      <c r="H9">
        <f t="shared" si="6"/>
        <v>2020</v>
      </c>
      <c r="I9">
        <f t="shared" si="7"/>
        <v>8</v>
      </c>
      <c r="J9">
        <f t="shared" si="8"/>
        <v>21</v>
      </c>
      <c r="K9" s="1">
        <v>44044</v>
      </c>
      <c r="L9" s="1">
        <v>44063</v>
      </c>
      <c r="M9" s="7">
        <f t="shared" ref="M9:M10" si="13">L9-K9+1</f>
        <v>20</v>
      </c>
      <c r="N9">
        <v>0</v>
      </c>
      <c r="O9">
        <v>0</v>
      </c>
      <c r="P9" t="str">
        <f t="shared" ca="1" si="10"/>
        <v>{"id":"na","td":7},{"id":"no","td":10},{"id":"co","td":4}</v>
      </c>
      <c r="Q9" t="str">
        <f t="shared" si="11"/>
        <v/>
      </c>
    </row>
    <row r="10" spans="1:19">
      <c r="A10" t="s">
        <v>55</v>
      </c>
      <c r="B10" t="s">
        <v>53</v>
      </c>
      <c r="C10">
        <v>1</v>
      </c>
      <c r="D10" s="6" t="str">
        <f t="shared" si="12"/>
        <v/>
      </c>
      <c r="E10">
        <f t="shared" si="3"/>
        <v>2020</v>
      </c>
      <c r="F10">
        <f t="shared" si="4"/>
        <v>8</v>
      </c>
      <c r="G10">
        <f t="shared" si="5"/>
        <v>1</v>
      </c>
      <c r="H10">
        <f t="shared" si="6"/>
        <v>2020</v>
      </c>
      <c r="I10">
        <f t="shared" si="7"/>
        <v>8</v>
      </c>
      <c r="J10">
        <f t="shared" si="8"/>
        <v>21</v>
      </c>
      <c r="K10" s="1">
        <v>44044</v>
      </c>
      <c r="L10" s="1">
        <v>44063</v>
      </c>
      <c r="M10" s="7">
        <f t="shared" si="13"/>
        <v>20</v>
      </c>
      <c r="N10">
        <v>0</v>
      </c>
      <c r="O10">
        <v>0</v>
      </c>
      <c r="P10" t="str">
        <f t="shared" ca="1" si="10"/>
        <v>{"id":"na","td":7},{"id":"no","td":10},{"id":"co","td":4}</v>
      </c>
      <c r="Q10" t="str">
        <f t="shared" si="11"/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27"/>
  <sheetViews>
    <sheetView tabSelected="1" topLeftCell="C1" workbookViewId="0">
      <selection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27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27" ca="1" si="1">IF(ISBLANK(K2),"",
VLOOKUP(K2,OFFSET(INDIRECT("$A:$B"),0,MATCH(K$1&amp;"_Verify",INDIRECT("$1:$1"),0)-1),2,0)
)</f>
        <v/>
      </c>
      <c r="N2" t="str">
        <f t="shared" ref="N2:N27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27" ca="1" si="3">IF(ISBLANK(P2),"",
VLOOKUP(P2,OFFSET(INDIRECT("$A:$B"),0,MATCH(P$1&amp;"_Verify",INDIRECT("$1:$1"),0)-1),2,0)
)</f>
        <v/>
      </c>
      <c r="S2" t="str">
        <f t="shared" ref="S2:S27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DI","cn1":15},{"id":"no","da":3,"ad":0,"tp1":"cu","vl1":"GO","cn1":3000},{"id":"no","da":4,"ad":0,"tp1":"cu","vl1":"DI","cn1":25},{"id":"no","da":5,"ad":0,"tp1":"cu","vl1":"EN","cn1":10},{"id":"no","da":6,"ad":0,"tp1":"fe","vl1":"Equip1301","cn1":1},{"id":"no","da":7,"ad":0,"tp1":"cu","vl1":"DI","cn1":50},{"id":"no","da":8,"ad":0,"tp1":"be","vl1":"3","cn1":1},{"id":"no","da":9,"ad":0,"tp1":"cu","vl1":"GO","cn1":10000},{"id":"no","da":10,"ad":1,"tp1":"fe","vl1":"Equip0401","cn1":1},{"id":"co","da":1,"ad":0,"tp1":"cu","vl1":"DI","cn1":20},{"id":"co","da":2,"ad":0,"tp1":"cu","vl1":"GO","cn1":10000},{"id":"co","da":3,"ad":0,"tp1":"cu","vl1":"DI","cn1":30},{"id":"co","da":4,"ad":1,"tp1":"be","vl1":"2","cn1":3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62</v>
      </c>
      <c r="H3">
        <v>7500</v>
      </c>
      <c r="I3" t="str">
        <f t="shared" ref="I3:I27" si="6">IF(F3="장비1상자",
  IF(OR(G3&gt;3,H3&gt;5),"장비이상",""),
IF(G3="GO",
  IF(H3&lt;100,"골드이상",""),
IF(G3="DI",
  IF(H3&gt;29,"다이아너무많음",
  IF(H3&gt;9,"다이아다소많음","")),"")))</f>
        <v/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{"id":"na","da":1,"ad":0,"tp1":"cu","vl1":"DI","cn1":25},{"id":"na","da":2,"ad":0,"tp1":"cu","vl1":"GO","cn1":7500}</v>
      </c>
      <c r="V3" t="str">
        <f t="shared" ref="V3:V27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{"id":"na","da":2,"ad":0,"tp1":"cu","vl1":"GO","cn1":7500}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be</v>
      </c>
      <c r="F4" t="s">
        <v>47</v>
      </c>
      <c r="G4">
        <v>2</v>
      </c>
      <c r="H4">
        <v>1</v>
      </c>
      <c r="I4" t="str">
        <f t="shared" si="6"/>
        <v/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7" ca="1" si="8">IF(ROW()=2,V4,OFFSET(U4,-1,0)&amp;IF(LEN(V4)=0,"",","&amp;V4))</f>
        <v>{"id":"na","da":1,"ad":0,"tp1":"cu","vl1":"DI","cn1":25},{"id":"na","da":2,"ad":0,"tp1":"cu","vl1":"GO","cn1":7500},{"id":"na","da":3,"ad":0,"tp1":"be","vl1":"2","cn1":1}</v>
      </c>
      <c r="V4" t="str">
        <f t="shared" ca="1" si="7"/>
        <v>{"id":"na","da":3,"ad":0,"tp1":"be","vl1":"2","cn1":1}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35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{"id":"na","da":1,"ad":0,"tp1":"cu","vl1":"DI","cn1":25},{"id":"na","da":2,"ad":0,"tp1":"cu","vl1":"GO","cn1":7500},{"id":"na","da":3,"ad":0,"tp1":"be","vl1":"2","cn1":1},{"id":"na","da":4,"ad":0,"tp1":"cu","vl1":"DI","cn1":35}</v>
      </c>
      <c r="V5" t="str">
        <f t="shared" ca="1" si="7"/>
        <v>{"id":"na","da":4,"ad":0,"tp1":"cu","vl1":"DI","cn1":35}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be</v>
      </c>
      <c r="F6" t="s">
        <v>47</v>
      </c>
      <c r="G6">
        <v>3</v>
      </c>
      <c r="H6">
        <v>1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</v>
      </c>
      <c r="V6" t="str">
        <f t="shared" ca="1" si="7"/>
        <v>{"id":"na","da":5,"ad":0,"tp1":"be","vl1":"3","cn1":1}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cu</v>
      </c>
      <c r="F7" t="s">
        <v>41</v>
      </c>
      <c r="G7" t="s">
        <v>65</v>
      </c>
      <c r="H7">
        <v>10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</v>
      </c>
      <c r="V7" t="str">
        <f t="shared" ca="1" si="7"/>
        <v>{"id":"na","da":6,"ad":0,"tp1":"cu","vl1":"EN","cn1":10}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cu</v>
      </c>
      <c r="F8" t="s">
        <v>41</v>
      </c>
      <c r="G8" t="s">
        <v>62</v>
      </c>
      <c r="H8">
        <v>12500</v>
      </c>
      <c r="I8" t="str">
        <f t="shared" si="6"/>
        <v/>
      </c>
      <c r="J8" t="str">
        <f t="shared" ca="1" si="1"/>
        <v>cu</v>
      </c>
      <c r="K8" t="s">
        <v>41</v>
      </c>
      <c r="L8" t="s">
        <v>64</v>
      </c>
      <c r="M8">
        <v>100</v>
      </c>
      <c r="N8" t="str">
        <f t="shared" si="2"/>
        <v>다이아너무많음</v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</v>
      </c>
      <c r="V8" t="str">
        <f t="shared" ca="1" si="7"/>
        <v>{"id":"na","da":7,"ad":1,"tp1":"cu","vl1":"GO","cn1":12500,"tp2":"cu","vl2":"DI","cn2":100}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be</v>
      </c>
      <c r="F9" t="s">
        <v>47</v>
      </c>
      <c r="G9">
        <v>2</v>
      </c>
      <c r="H9">
        <v>1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</v>
      </c>
      <c r="V9" t="str">
        <f t="shared" ca="1" si="7"/>
        <v>{"id":"no","da":1,"ad":0,"tp1":"be","vl1":"2","cn1":1}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64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3000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DI","cn1":15},{"id":"no","da":3,"ad":0,"tp1":"cu","vl1":"GO","cn1":3000}</v>
      </c>
      <c r="V11" t="str">
        <f t="shared" ca="1" si="7"/>
        <v>{"id":"no","da":3,"ad":0,"tp1":"cu","vl1":"GO","cn1":3000}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DI","cn1":15},{"id":"no","da":3,"ad":0,"tp1":"cu","vl1":"GO","cn1":3000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65</v>
      </c>
      <c r="H13">
        <v>10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DI","cn1":15},{"id":"no","da":3,"ad":0,"tp1":"cu","vl1":"GO","cn1":3000},{"id":"no","da":4,"ad":0,"tp1":"cu","vl1":"DI","cn1":25},{"id":"no","da":5,"ad":0,"tp1":"cu","vl1":"EN","cn1":10}</v>
      </c>
      <c r="V13" t="str">
        <f t="shared" ca="1" si="13"/>
        <v>{"id":"no","da":5,"ad":0,"tp1":"cu","vl1":"EN","cn1":10}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68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DI","cn1":15},{"id":"no","da":3,"ad":0,"tp1":"cu","vl1":"GO","cn1":3000},{"id":"no","da":4,"ad":0,"tp1":"cu","vl1":"DI","cn1":25},{"id":"no","da":5,"ad":0,"tp1":"cu","vl1":"EN","cn1":10},{"id":"no","da":6,"ad":0,"tp1":"fe","vl1":"Equip1301","cn1":1}</v>
      </c>
      <c r="V14" t="str">
        <f t="shared" ca="1" si="13"/>
        <v>{"id":"no","da":6,"ad":0,"tp1":"fe","vl1":"Equip1301","cn1":1}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DI","cn1":15},{"id":"no","da":3,"ad":0,"tp1":"cu","vl1":"GO","cn1":3000},{"id":"no","da":4,"ad":0,"tp1":"cu","vl1":"DI","cn1":25},{"id":"no","da":5,"ad":0,"tp1":"cu","vl1":"EN","cn1":10},{"id":"no","da":6,"ad":0,"tp1":"fe","vl1":"Equip1301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DI","cn1":15},{"id":"no","da":3,"ad":0,"tp1":"cu","vl1":"GO","cn1":3000},{"id":"no","da":4,"ad":0,"tp1":"cu","vl1":"DI","cn1":25},{"id":"no","da":5,"ad":0,"tp1":"cu","vl1":"EN","cn1":10},{"id":"no","da":6,"ad":0,"tp1":"fe","vl1":"Equip1301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DI","cn1":15},{"id":"no","da":3,"ad":0,"tp1":"cu","vl1":"GO","cn1":3000},{"id":"no","da":4,"ad":0,"tp1":"cu","vl1":"DI","cn1":25},{"id":"no","da":5,"ad":0,"tp1":"cu","vl1":"EN","cn1":10},{"id":"no","da":6,"ad":0,"tp1":"fe","vl1":"Equip1301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66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DI","cn1":15},{"id":"no","da":3,"ad":0,"tp1":"cu","vl1":"GO","cn1":3000},{"id":"no","da":4,"ad":0,"tp1":"cu","vl1":"DI","cn1":25},{"id":"no","da":5,"ad":0,"tp1":"cu","vl1":"EN","cn1":10},{"id":"no","da":6,"ad":0,"tp1":"fe","vl1":"Equip1301","cn1":1},{"id":"no","da":7,"ad":0,"tp1":"cu","vl1":"DI","cn1":50},{"id":"no","da":8,"ad":0,"tp1":"be","vl1":"3","cn1":1},{"id":"no","da":9,"ad":0,"tp1":"cu","vl1":"GO","cn1":10000},{"id":"no","da":10,"ad":1,"tp1":"fe","vl1":"Equip0401","cn1":1}</v>
      </c>
      <c r="V18" t="str">
        <f t="shared" ca="1" si="13"/>
        <v>{"id":"no","da":10,"ad":1,"tp1":"fe","vl1":"Equip0401","cn1":1}</v>
      </c>
    </row>
    <row r="19" spans="1:22">
      <c r="A19" t="s">
        <v>67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64</v>
      </c>
      <c r="H19">
        <v>20</v>
      </c>
      <c r="I19" t="str">
        <f t="shared" si="6"/>
        <v>다이아다소많음</v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DI","cn1":15},{"id":"no","da":3,"ad":0,"tp1":"cu","vl1":"GO","cn1":3000},{"id":"no","da":4,"ad":0,"tp1":"cu","vl1":"DI","cn1":25},{"id":"no","da":5,"ad":0,"tp1":"cu","vl1":"EN","cn1":10},{"id":"no","da":6,"ad":0,"tp1":"fe","vl1":"Equip1301","cn1":1},{"id":"no","da":7,"ad":0,"tp1":"cu","vl1":"DI","cn1":50},{"id":"no","da":8,"ad":0,"tp1":"be","vl1":"3","cn1":1},{"id":"no","da":9,"ad":0,"tp1":"cu","vl1":"GO","cn1":10000},{"id":"no","da":10,"ad":1,"tp1":"fe","vl1":"Equip0401","cn1":1},{"id":"co","da":1,"ad":0,"tp1":"cu","vl1":"DI","cn1":20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{"id":"co","da":1,"ad":0,"tp1":"cu","vl1":"DI","cn1":20}</v>
      </c>
    </row>
    <row r="20" spans="1:22">
      <c r="A20" t="s">
        <v>67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62</v>
      </c>
      <c r="H20">
        <v>10000</v>
      </c>
      <c r="I20" t="str">
        <f t="shared" si="6"/>
        <v/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DI","cn1":15},{"id":"no","da":3,"ad":0,"tp1":"cu","vl1":"GO","cn1":3000},{"id":"no","da":4,"ad":0,"tp1":"cu","vl1":"DI","cn1":25},{"id":"no","da":5,"ad":0,"tp1":"cu","vl1":"EN","cn1":10},{"id":"no","da":6,"ad":0,"tp1":"fe","vl1":"Equip1301","cn1":1},{"id":"no","da":7,"ad":0,"tp1":"cu","vl1":"DI","cn1":50},{"id":"no","da":8,"ad":0,"tp1":"be","vl1":"3","cn1":1},{"id":"no","da":9,"ad":0,"tp1":"cu","vl1":"GO","cn1":10000},{"id":"no","da":10,"ad":1,"tp1":"fe","vl1":"Equip0401","cn1":1},{"id":"co","da":1,"ad":0,"tp1":"cu","vl1":"DI","cn1":20},{"id":"co","da":2,"ad":0,"tp1":"cu","vl1":"GO","cn1":10000}</v>
      </c>
      <c r="V20" t="str">
        <f t="shared" ca="1" si="18"/>
        <v>{"id":"co","da":2,"ad":0,"tp1":"cu","vl1":"GO","cn1":10000}</v>
      </c>
    </row>
    <row r="21" spans="1:22">
      <c r="A21" t="s">
        <v>67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cu</v>
      </c>
      <c r="F21" t="s">
        <v>63</v>
      </c>
      <c r="G21" t="s">
        <v>64</v>
      </c>
      <c r="H21">
        <v>30</v>
      </c>
      <c r="I21" t="str">
        <f t="shared" si="6"/>
        <v>다이아너무많음</v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DI","cn1":15},{"id":"no","da":3,"ad":0,"tp1":"cu","vl1":"GO","cn1":3000},{"id":"no","da":4,"ad":0,"tp1":"cu","vl1":"DI","cn1":25},{"id":"no","da":5,"ad":0,"tp1":"cu","vl1":"EN","cn1":10},{"id":"no","da":6,"ad":0,"tp1":"fe","vl1":"Equip1301","cn1":1},{"id":"no","da":7,"ad":0,"tp1":"cu","vl1":"DI","cn1":50},{"id":"no","da":8,"ad":0,"tp1":"be","vl1":"3","cn1":1},{"id":"no","da":9,"ad":0,"tp1":"cu","vl1":"GO","cn1":10000},{"id":"no","da":10,"ad":1,"tp1":"fe","vl1":"Equip0401","cn1":1},{"id":"co","da":1,"ad":0,"tp1":"cu","vl1":"DI","cn1":20},{"id":"co","da":2,"ad":0,"tp1":"cu","vl1":"GO","cn1":10000},{"id":"co","da":3,"ad":0,"tp1":"cu","vl1":"DI","cn1":30}</v>
      </c>
      <c r="V21" t="str">
        <f t="shared" ca="1" si="18"/>
        <v>{"id":"co","da":3,"ad":0,"tp1":"cu","vl1":"DI","cn1":30}</v>
      </c>
    </row>
    <row r="22" spans="1:22">
      <c r="A22" t="s">
        <v>67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be</v>
      </c>
      <c r="F22" t="s">
        <v>47</v>
      </c>
      <c r="G22">
        <v>2</v>
      </c>
      <c r="H22">
        <v>3</v>
      </c>
      <c r="I22" t="str">
        <f t="shared" si="6"/>
        <v/>
      </c>
      <c r="J22" t="str">
        <f t="shared" ca="1" si="15"/>
        <v/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DI","cn1":15},{"id":"no","da":3,"ad":0,"tp1":"cu","vl1":"GO","cn1":3000},{"id":"no","da":4,"ad":0,"tp1":"cu","vl1":"DI","cn1":25},{"id":"no","da":5,"ad":0,"tp1":"cu","vl1":"EN","cn1":10},{"id":"no","da":6,"ad":0,"tp1":"fe","vl1":"Equip1301","cn1":1},{"id":"no","da":7,"ad":0,"tp1":"cu","vl1":"DI","cn1":50},{"id":"no","da":8,"ad":0,"tp1":"be","vl1":"3","cn1":1},{"id":"no","da":9,"ad":0,"tp1":"cu","vl1":"GO","cn1":10000},{"id":"no","da":10,"ad":1,"tp1":"fe","vl1":"Equip0401","cn1":1},{"id":"co","da":1,"ad":0,"tp1":"cu","vl1":"DI","cn1":20},{"id":"co","da":2,"ad":0,"tp1":"cu","vl1":"GO","cn1":10000},{"id":"co","da":3,"ad":0,"tp1":"cu","vl1":"DI","cn1":30},{"id":"co","da":4,"ad":1,"tp1":"be","vl1":"2","cn1":3}</v>
      </c>
      <c r="V22" t="str">
        <f t="shared" ca="1" si="18"/>
        <v>{"id":"co","da":4,"ad":1,"tp1":"be","vl1":"2","cn1":3}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ca="1" si="0"/>
        <v/>
      </c>
      <c r="I23" t="str">
        <f t="shared" si="6"/>
        <v/>
      </c>
      <c r="J23" t="str">
        <f t="shared" ca="1" si="1"/>
        <v/>
      </c>
      <c r="N23" t="str">
        <f t="shared" si="2"/>
        <v/>
      </c>
      <c r="O23" t="str">
        <f t="shared" ca="1" si="3"/>
        <v/>
      </c>
      <c r="S23" t="str">
        <f t="shared" si="4"/>
        <v/>
      </c>
      <c r="T23">
        <v>0</v>
      </c>
      <c r="U23" t="str">
        <f t="shared" ca="1" si="8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DI","cn1":15},{"id":"no","da":3,"ad":0,"tp1":"cu","vl1":"GO","cn1":3000},{"id":"no","da":4,"ad":0,"tp1":"cu","vl1":"DI","cn1":25},{"id":"no","da":5,"ad":0,"tp1":"cu","vl1":"EN","cn1":10},{"id":"no","da":6,"ad":0,"tp1":"fe","vl1":"Equip1301","cn1":1},{"id":"no","da":7,"ad":0,"tp1":"cu","vl1":"DI","cn1":50},{"id":"no","da":8,"ad":0,"tp1":"be","vl1":"3","cn1":1},{"id":"no","da":9,"ad":0,"tp1":"cu","vl1":"GO","cn1":10000},{"id":"no","da":10,"ad":1,"tp1":"fe","vl1":"Equip0401","cn1":1},{"id":"co","da":1,"ad":0,"tp1":"cu","vl1":"DI","cn1":20},{"id":"co","da":2,"ad":0,"tp1":"cu","vl1":"GO","cn1":10000},{"id":"co","da":3,"ad":0,"tp1":"cu","vl1":"DI","cn1":30},{"id":"co","da":4,"ad":1,"tp1":"be","vl1":"2","cn1":3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0"/>
        <v/>
      </c>
      <c r="I24" t="str">
        <f t="shared" si="6"/>
        <v/>
      </c>
      <c r="J24" t="str">
        <f t="shared" ca="1" si="1"/>
        <v/>
      </c>
      <c r="N24" t="str">
        <f t="shared" si="2"/>
        <v/>
      </c>
      <c r="O24" t="str">
        <f t="shared" ca="1" si="3"/>
        <v/>
      </c>
      <c r="S24" t="str">
        <f t="shared" si="4"/>
        <v/>
      </c>
      <c r="T24">
        <v>0</v>
      </c>
      <c r="U24" t="str">
        <f t="shared" ca="1" si="8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DI","cn1":15},{"id":"no","da":3,"ad":0,"tp1":"cu","vl1":"GO","cn1":3000},{"id":"no","da":4,"ad":0,"tp1":"cu","vl1":"DI","cn1":25},{"id":"no","da":5,"ad":0,"tp1":"cu","vl1":"EN","cn1":10},{"id":"no","da":6,"ad":0,"tp1":"fe","vl1":"Equip1301","cn1":1},{"id":"no","da":7,"ad":0,"tp1":"cu","vl1":"DI","cn1":50},{"id":"no","da":8,"ad":0,"tp1":"be","vl1":"3","cn1":1},{"id":"no","da":9,"ad":0,"tp1":"cu","vl1":"GO","cn1":10000},{"id":"no","da":10,"ad":1,"tp1":"fe","vl1":"Equip0401","cn1":1},{"id":"co","da":1,"ad":0,"tp1":"cu","vl1":"DI","cn1":20},{"id":"co","da":2,"ad":0,"tp1":"cu","vl1":"GO","cn1":10000},{"id":"co","da":3,"ad":0,"tp1":"cu","vl1":"DI","cn1":30},{"id":"co","da":4,"ad":1,"tp1":"be","vl1":"2","cn1":3}</v>
      </c>
      <c r="V24" t="str">
        <f t="shared" si="7"/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0"/>
        <v/>
      </c>
      <c r="I25" t="str">
        <f t="shared" si="6"/>
        <v/>
      </c>
      <c r="J25" t="str">
        <f t="shared" ca="1" si="1"/>
        <v/>
      </c>
      <c r="N25" t="str">
        <f t="shared" si="2"/>
        <v/>
      </c>
      <c r="O25" t="str">
        <f t="shared" ca="1" si="3"/>
        <v/>
      </c>
      <c r="S25" t="str">
        <f t="shared" si="4"/>
        <v/>
      </c>
      <c r="T25">
        <v>0</v>
      </c>
      <c r="U25" t="str">
        <f t="shared" ca="1" si="8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DI","cn1":15},{"id":"no","da":3,"ad":0,"tp1":"cu","vl1":"GO","cn1":3000},{"id":"no","da":4,"ad":0,"tp1":"cu","vl1":"DI","cn1":25},{"id":"no","da":5,"ad":0,"tp1":"cu","vl1":"EN","cn1":10},{"id":"no","da":6,"ad":0,"tp1":"fe","vl1":"Equip1301","cn1":1},{"id":"no","da":7,"ad":0,"tp1":"cu","vl1":"DI","cn1":50},{"id":"no","da":8,"ad":0,"tp1":"be","vl1":"3","cn1":1},{"id":"no","da":9,"ad":0,"tp1":"cu","vl1":"GO","cn1":10000},{"id":"no","da":10,"ad":1,"tp1":"fe","vl1":"Equip0401","cn1":1},{"id":"co","da":1,"ad":0,"tp1":"cu","vl1":"DI","cn1":20},{"id":"co","da":2,"ad":0,"tp1":"cu","vl1":"GO","cn1":10000},{"id":"co","da":3,"ad":0,"tp1":"cu","vl1":"DI","cn1":30},{"id":"co","da":4,"ad":1,"tp1":"be","vl1":"2","cn1":3}</v>
      </c>
      <c r="V25" t="str">
        <f t="shared" si="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0"/>
        <v/>
      </c>
      <c r="I26" t="str">
        <f t="shared" si="6"/>
        <v/>
      </c>
      <c r="J26" t="str">
        <f t="shared" ca="1" si="1"/>
        <v/>
      </c>
      <c r="N26" t="str">
        <f t="shared" si="2"/>
        <v/>
      </c>
      <c r="O26" t="str">
        <f t="shared" ca="1" si="3"/>
        <v/>
      </c>
      <c r="S26" t="str">
        <f t="shared" si="4"/>
        <v/>
      </c>
      <c r="T26">
        <v>0</v>
      </c>
      <c r="U26" t="str">
        <f t="shared" ca="1" si="8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DI","cn1":15},{"id":"no","da":3,"ad":0,"tp1":"cu","vl1":"GO","cn1":3000},{"id":"no","da":4,"ad":0,"tp1":"cu","vl1":"DI","cn1":25},{"id":"no","da":5,"ad":0,"tp1":"cu","vl1":"EN","cn1":10},{"id":"no","da":6,"ad":0,"tp1":"fe","vl1":"Equip1301","cn1":1},{"id":"no","da":7,"ad":0,"tp1":"cu","vl1":"DI","cn1":50},{"id":"no","da":8,"ad":0,"tp1":"be","vl1":"3","cn1":1},{"id":"no","da":9,"ad":0,"tp1":"cu","vl1":"GO","cn1":10000},{"id":"no","da":10,"ad":1,"tp1":"fe","vl1":"Equip0401","cn1":1},{"id":"co","da":1,"ad":0,"tp1":"cu","vl1":"DI","cn1":20},{"id":"co","da":2,"ad":0,"tp1":"cu","vl1":"GO","cn1":10000},{"id":"co","da":3,"ad":0,"tp1":"cu","vl1":"DI","cn1":30},{"id":"co","da":4,"ad":1,"tp1":"be","vl1":"2","cn1":3}</v>
      </c>
      <c r="V26" t="str">
        <f t="shared" si="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0"/>
        <v/>
      </c>
      <c r="I27" t="str">
        <f t="shared" si="6"/>
        <v/>
      </c>
      <c r="J27" t="str">
        <f t="shared" ca="1" si="1"/>
        <v/>
      </c>
      <c r="N27" t="str">
        <f t="shared" si="2"/>
        <v/>
      </c>
      <c r="O27" t="str">
        <f t="shared" ca="1" si="3"/>
        <v/>
      </c>
      <c r="S27" t="str">
        <f t="shared" si="4"/>
        <v/>
      </c>
      <c r="T27">
        <v>0</v>
      </c>
      <c r="U27" t="str">
        <f t="shared" ca="1" si="8"/>
        <v>{"id":"na","da":1,"ad":0,"tp1":"cu","vl1":"DI","cn1":25},{"id":"na","da":2,"ad":0,"tp1":"cu","vl1":"GO","cn1":7500},{"id":"na","da":3,"ad":0,"tp1":"be","vl1":"2","cn1":1},{"id":"na","da":4,"ad":0,"tp1":"cu","vl1":"DI","cn1":35},{"id":"na","da":5,"ad":0,"tp1":"be","vl1":"3","cn1":1},{"id":"na","da":6,"ad":0,"tp1":"cu","vl1":"EN","cn1":10},{"id":"na","da":7,"ad":1,"tp1":"cu","vl1":"GO","cn1":12500,"tp2":"cu","vl2":"DI","cn2":100},{"id":"no","da":1,"ad":0,"tp1":"be","vl1":"2","cn1":1},{"id":"no","da":2,"ad":0,"tp1":"cu","vl1":"DI","cn1":15},{"id":"no","da":3,"ad":0,"tp1":"cu","vl1":"GO","cn1":3000},{"id":"no","da":4,"ad":0,"tp1":"cu","vl1":"DI","cn1":25},{"id":"no","da":5,"ad":0,"tp1":"cu","vl1":"EN","cn1":10},{"id":"no","da":6,"ad":0,"tp1":"fe","vl1":"Equip1301","cn1":1},{"id":"no","da":7,"ad":0,"tp1":"cu","vl1":"DI","cn1":50},{"id":"no","da":8,"ad":0,"tp1":"be","vl1":"3","cn1":1},{"id":"no","da":9,"ad":0,"tp1":"cu","vl1":"GO","cn1":10000},{"id":"no","da":10,"ad":1,"tp1":"fe","vl1":"Equip0401","cn1":1},{"id":"co","da":1,"ad":0,"tp1":"cu","vl1":"DI","cn1":20},{"id":"co","da":2,"ad":0,"tp1":"cu","vl1":"GO","cn1":10000},{"id":"co","da":3,"ad":0,"tp1":"cu","vl1":"DI","cn1":30},{"id":"co","da":4,"ad":1,"tp1":"be","vl1":"2","cn1":3}</v>
      </c>
      <c r="V27" t="str">
        <f t="shared" si="7"/>
        <v/>
      </c>
    </row>
  </sheetData>
  <phoneticPr fontId="1" type="noConversion"/>
  <dataValidations count="1">
    <dataValidation type="list" allowBlank="1" showInputMessage="1" showErrorMessage="1" sqref="F2:F27 K2:K27 P2:P27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2021-06-08T15:03:57Z</dcterms:modified>
</cp:coreProperties>
</file>